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Measures and Items" sheetId="1" state="visible" r:id="rId2"/>
    <sheet name="SCHOOL DATA FILE" sheetId="2" state="visible" r:id="rId3"/>
    <sheet name="Parent Survey Report Generator" sheetId="3" state="visible" r:id="rId4"/>
    <sheet name="Survey_data_2012" sheetId="4" state="hidden" r:id="rId5"/>
  </sheets>
  <externalReferences>
    <externalReference r:id="rId6"/>
  </externalReferences>
  <definedNames>
    <definedName function="false" hidden="false" localSheetId="2" name="_xlnm.Print_Area" vbProcedure="false">'Parent Survey Report Generator'!$C$1:$DQ$72</definedName>
    <definedName function="false" hidden="false" name="american_indian" vbProcedure="false">Survey_data_2012!$BD$2:$BD$690</definedName>
    <definedName function="false" hidden="false" name="AMPS" vbProcedure="false">Survey_data_2012!$J$2:$J$690</definedName>
    <definedName function="false" hidden="false" name="asian" vbProcedure="false">Survey_data_2012!$BA$2:$BA$690</definedName>
    <definedName function="false" hidden="false" name="black" vbProcedure="false">Survey_data_2012!$BB$2:$BB$690</definedName>
    <definedName function="false" hidden="false" name="Category" vbProcedure="false">Survey_data_2012!$H$2:$H$690</definedName>
    <definedName function="false" hidden="false" name="City" vbProcedure="false">Survey_data_2012!$AJ$2:$AJ$690</definedName>
    <definedName function="false" hidden="false" name="Cluster" vbProcedure="false">Survey_data_2012!$AH$2:$AH$690</definedName>
    <definedName function="false" hidden="false" name="Collaborative" vbProcedure="false">Survey_data_2012!$AP$2:$AP$690</definedName>
    <definedName function="false" hidden="false" name="CollaborativeDescription" vbProcedure="false">Survey_data_2012!$AM$2:$AM$690</definedName>
    <definedName function="false" hidden="false" name="Community" vbProcedure="false">Survey_data_2012!$Y$2:$Y$690</definedName>
    <definedName function="false" hidden="false" name="facilities_cat" vbProcedure="false">Survey_data_2012!$AU$2:$AU$690</definedName>
    <definedName function="false" hidden="false" name="facilities_score" vbProcedure="false">Survey_data_2012!$AX$2:$AX$690</definedName>
    <definedName function="false" hidden="false" name="FacilityID" vbProcedure="false">Survey_data_2012!$O$2:$O$690</definedName>
    <definedName function="false" hidden="false" name="FacilityName" vbProcedure="false">Survey_data_2012!$Q$2:$Q$690</definedName>
    <definedName function="false" hidden="false" name="FacilityTypeName" vbProcedure="false">Survey_data_2012!$P$2:$P$690</definedName>
    <definedName function="false" hidden="false" name="FaxNumber" vbProcedure="false">Survey_data_2012!$X$2:$X$690</definedName>
    <definedName function="false" hidden="false" name="FullAddress" vbProcedure="false">Survey_data_2012!$R$2:$R$690</definedName>
    <definedName function="false" hidden="false" name="Geographic_Network" vbProcedure="false">Survey_data_2012!$AN$2:$AN$690</definedName>
    <definedName function="false" hidden="false" name="GovernanceType" vbProcedure="false">Survey_data_2012!$I$2:$I$690</definedName>
    <definedName function="false" hidden="false" name="GradeServed" vbProcedure="false">Survey_data_2012!$AI$2:$AI$690</definedName>
    <definedName function="false" hidden="false" name="hispanic" vbProcedure="false">Survey_data_2012!$BC$2:$BC$690</definedName>
    <definedName function="false" hidden="false" name="ISBEID" vbProcedure="false">Survey_data_2012!$V$2:$V$690</definedName>
    <definedName function="false" hidden="false" name="ISBEName" vbProcedure="false">Survey_data_2012!$U$2:$U$690</definedName>
    <definedName function="false" hidden="false" name="IsCampusOf" vbProcedure="false">Survey_data_2012!$K$2:$K$690</definedName>
    <definedName function="false" hidden="false" name="LocatedWithin" vbProcedure="false">Survey_data_2012!$M$2:$M$690</definedName>
    <definedName function="false" hidden="false" name="MailRun" vbProcedure="false">Survey_data_2012!$T$2:$T$690</definedName>
    <definedName function="false" hidden="false" name="ManagedBy" vbProcedure="false">Survey_data_2012!$L$2:$L$690</definedName>
    <definedName function="false" hidden="false" name="Managed_By_Network" vbProcedure="false">Survey_data_2012!$AO$2:$AO$690</definedName>
    <definedName function="false" hidden="false" name="multiracial" vbProcedure="false">Survey_data_2012!$BF$2:$BF$690</definedName>
    <definedName function="false" hidden="false" name="NetworkDescription" vbProcedure="false">Survey_data_2012!$AL$2:$AL$690</definedName>
    <definedName function="false" hidden="false" name="Notes" vbProcedure="false">Survey_data_2012!$AC$2:$AC$690</definedName>
    <definedName function="false" hidden="false" name="num_surveys" vbProcedure="false">Survey_data_2012!$BH$2:$BH$690</definedName>
    <definedName function="false" hidden="false" name="num_surveys_race" vbProcedure="false">Survey_data_2012!$AY$2:$AY$690</definedName>
    <definedName function="false" hidden="false" name="OracleID" vbProcedure="false">Survey_data_2012!$E$2:$E$690</definedName>
    <definedName function="false" hidden="false" name="pacific_islander" vbProcedure="false">Survey_data_2012!$BE$2:$BE$690</definedName>
    <definedName function="false" hidden="false" name="PhoneNumber" vbProcedure="false">Survey_data_2012!$W$2:$W$690</definedName>
    <definedName function="false" hidden="false" name="PostalCode" vbProcedure="false">Survey_data_2012!$S$2:$S$690</definedName>
    <definedName function="false" hidden="false" name="PrincipalName" vbProcedure="false">Survey_data_2012!$AG$2:$AG$690</definedName>
    <definedName function="false" hidden="false" name="pt_partnership_cat" vbProcedure="false">Survey_data_2012!$AT$2:$AT$690</definedName>
    <definedName function="false" hidden="false" name="pt_partnership_score" vbProcedure="false">Survey_data_2012!$AW$2:$AW$690</definedName>
    <definedName function="false" hidden="false" name="Q10_1_A_little" vbProcedure="false">Survey_data_2012!$EJ$2:$EJ$690</definedName>
    <definedName function="false" hidden="false" name="Q10_1_Completely" vbProcedure="false">Survey_data_2012!$EV$2:$EV$690</definedName>
    <definedName function="false" hidden="false" name="Q10_1_Missing" vbProcedure="false">Survey_data_2012!$ER$2:$ER$690</definedName>
    <definedName function="false" hidden="false" name="Q10_1_Mostly" vbProcedure="false">Survey_data_2012!$EN$2:$EN$690</definedName>
    <definedName function="false" hidden="false" name="Q10_1_Not_at_all" vbProcedure="false">Survey_data_2012!$EF$2:$EF$690</definedName>
    <definedName function="false" hidden="false" name="Q10_2_A_little" vbProcedure="false">Survey_data_2012!$EK$2:$EK$690</definedName>
    <definedName function="false" hidden="false" name="Q10_2_Completely" vbProcedure="false">Survey_data_2012!$EW$2:$EW$690</definedName>
    <definedName function="false" hidden="false" name="Q10_2_Missing" vbProcedure="false">Survey_data_2012!$ES$2:$ES$690</definedName>
    <definedName function="false" hidden="false" name="Q10_2_Mostly" vbProcedure="false">Survey_data_2012!$EO$2:$EO$690</definedName>
    <definedName function="false" hidden="false" name="Q10_2_Not_at_all" vbProcedure="false">Survey_data_2012!$EG$2:$EG$690</definedName>
    <definedName function="false" hidden="false" name="Q10_3_A_little" vbProcedure="false">Survey_data_2012!$EL$2:$EL$690</definedName>
    <definedName function="false" hidden="false" name="Q10_3_Completely" vbProcedure="false">Survey_data_2012!$EX$2:$EX$690</definedName>
    <definedName function="false" hidden="false" name="Q10_3_Missing" vbProcedure="false">Survey_data_2012!$ET$2:$ET$690</definedName>
    <definedName function="false" hidden="false" name="Q10_3_Mostly" vbProcedure="false">Survey_data_2012!$EP$2:$EP$690</definedName>
    <definedName function="false" hidden="false" name="Q10_3_Not_at_all" vbProcedure="false">Survey_data_2012!$EH$2:$EH$690</definedName>
    <definedName function="false" hidden="false" name="Q11_1_A_little" vbProcedure="false">Survey_data_2012!$EM$2:$EM$690</definedName>
    <definedName function="false" hidden="false" name="Q11_1_Completely" vbProcedure="false">Survey_data_2012!$EY$2:$EY$690</definedName>
    <definedName function="false" hidden="false" name="Q11_1_Missing" vbProcedure="false">Survey_data_2012!$EU$2:$EU$690</definedName>
    <definedName function="false" hidden="false" name="Q11_1_Mostly" vbProcedure="false">Survey_data_2012!$EQ$2:$EQ$690</definedName>
    <definedName function="false" hidden="false" name="Q11_1_Not_at_all" vbProcedure="false">Survey_data_2012!$EI$2:$EI$690</definedName>
    <definedName function="false" hidden="false" name="q12_1_1" vbProcedure="false">Survey_data_2012!$FA$2:$FA$690</definedName>
    <definedName function="false" hidden="false" name="q12_1_10" vbProcedure="false">Survey_data_2012!$FJ$2:$FJ$690</definedName>
    <definedName function="false" hidden="false" name="q12_1_2" vbProcedure="false">Survey_data_2012!$FB$2:$FB$690</definedName>
    <definedName function="false" hidden="false" name="q12_1_3" vbProcedure="false">Survey_data_2012!$FC$2:$FC$690</definedName>
    <definedName function="false" hidden="false" name="q12_1_4" vbProcedure="false">Survey_data_2012!$FD$2:$FD$690</definedName>
    <definedName function="false" hidden="false" name="q12_1_5" vbProcedure="false">Survey_data_2012!$FE$2:$FE$690</definedName>
    <definedName function="false" hidden="false" name="q12_1_6" vbProcedure="false">Survey_data_2012!$FF$2:$FF$690</definedName>
    <definedName function="false" hidden="false" name="q12_1_7" vbProcedure="false">Survey_data_2012!$FG$2:$FG$690</definedName>
    <definedName function="false" hidden="false" name="q12_1_8" vbProcedure="false">Survey_data_2012!$FH$2:$FH$690</definedName>
    <definedName function="false" hidden="false" name="q12_1_9" vbProcedure="false">Survey_data_2012!$FI$2:$FI$690</definedName>
    <definedName function="false" hidden="false" name="q12_1_Missing" vbProcedure="false">Survey_data_2012!$FK$2:$FK$690</definedName>
    <definedName function="false" hidden="false" name="q12_mean" vbProcedure="false">Survey_data_2012!$EZ$2:$EZ$690</definedName>
    <definedName function="false" hidden="false" name="Q13_1_Always" vbProcedure="false">Survey_data_2012!$FU$2:$FU$690</definedName>
    <definedName function="false" hidden="false" name="Q13_1_Missing" vbProcedure="false">Survey_data_2012!$FX$2:$FX$690</definedName>
    <definedName function="false" hidden="false" name="Q13_1_Never" vbProcedure="false">Survey_data_2012!$FL$2:$FL$690</definedName>
    <definedName function="false" hidden="false" name="Q13_1_Often" vbProcedure="false">Survey_data_2012!$FR$2:$FR$690</definedName>
    <definedName function="false" hidden="false" name="Q13_1_Sometimes" vbProcedure="false">Survey_data_2012!$FO$2:$FO$690</definedName>
    <definedName function="false" hidden="false" name="Q13_2_Always" vbProcedure="false">Survey_data_2012!$FV$2:$FV$690</definedName>
    <definedName function="false" hidden="false" name="Q13_2_Missing" vbProcedure="false">Survey_data_2012!$FY$2:$FY$690</definedName>
    <definedName function="false" hidden="false" name="Q13_2_Never" vbProcedure="false">Survey_data_2012!$FM$2:$FM$690</definedName>
    <definedName function="false" hidden="false" name="Q13_2_Often" vbProcedure="false">Survey_data_2012!$FS$2:$FS$690</definedName>
    <definedName function="false" hidden="false" name="Q13_2_Sometimes" vbProcedure="false">Survey_data_2012!$FP$2:$FP$690</definedName>
    <definedName function="false" hidden="false" name="Q13_3_Always" vbProcedure="false">Survey_data_2012!$FW$2:$FW$690</definedName>
    <definedName function="false" hidden="false" name="Q13_3_Missing" vbProcedure="false">Survey_data_2012!$FZ$2:$FZ$690</definedName>
    <definedName function="false" hidden="false" name="Q13_3_Never" vbProcedure="false">Survey_data_2012!$FN$2:$FN$690</definedName>
    <definedName function="false" hidden="false" name="Q13_3_Often" vbProcedure="false">Survey_data_2012!$FT$2:$FT$690</definedName>
    <definedName function="false" hidden="false" name="Q13_3_Sometimes" vbProcedure="false">Survey_data_2012!$FQ$2:$FQ$690</definedName>
    <definedName function="false" hidden="false" name="Q14_1_DNA" vbProcedure="false">Survey_data_2012!$GY$2:$GY$690</definedName>
    <definedName function="false" hidden="false" name="Q14_1_Dont_Know" vbProcedure="false">Survey_data_2012!$GS$2:$GS$690</definedName>
    <definedName function="false" hidden="false" name="Q14_1_Excellent" vbProcedure="false">Survey_data_2012!$GM$2:$GM$690</definedName>
    <definedName function="false" hidden="false" name="Q14_1_Missing" vbProcedure="false">Survey_data_2012!$HE$2:$HE$690</definedName>
    <definedName function="false" hidden="false" name="Q14_1_Poor" vbProcedure="false">Survey_data_2012!$GA$2:$GA$690</definedName>
    <definedName function="false" hidden="false" name="Q14_1_Satisfactory" vbProcedure="false">Survey_data_2012!$GG$2:$GG$690</definedName>
    <definedName function="false" hidden="false" name="Q14_2_DNA" vbProcedure="false">Survey_data_2012!$GZ$2:$GZ$690</definedName>
    <definedName function="false" hidden="false" name="Q14_2_Dont_Know" vbProcedure="false">Survey_data_2012!$GT$2:$GT$690</definedName>
    <definedName function="false" hidden="false" name="Q14_2_Excellent" vbProcedure="false">Survey_data_2012!$GN$2:$GN$690</definedName>
    <definedName function="false" hidden="false" name="Q14_2_Missing" vbProcedure="false">Survey_data_2012!$HF$2:$HF$690</definedName>
    <definedName function="false" hidden="false" name="Q14_2_Poor" vbProcedure="false">Survey_data_2012!$GB$2:$GB$690</definedName>
    <definedName function="false" hidden="false" name="Q14_2_Satisfactory" vbProcedure="false">Survey_data_2012!$GH$2:$GH$690</definedName>
    <definedName function="false" hidden="false" name="Q14_3_DNA" vbProcedure="false">Survey_data_2012!$HA$2:$HA$690</definedName>
    <definedName function="false" hidden="false" name="Q14_3_Dont_Know" vbProcedure="false">Survey_data_2012!$GU$2:$GU$690</definedName>
    <definedName function="false" hidden="false" name="Q14_3_Excellent" vbProcedure="false">Survey_data_2012!$GO$2:$GO$690</definedName>
    <definedName function="false" hidden="false" name="Q14_3_Missing" vbProcedure="false">Survey_data_2012!$HG$2:$HG$690</definedName>
    <definedName function="false" hidden="false" name="Q14_3_Poor" vbProcedure="false">Survey_data_2012!$GC$2:$GC$690</definedName>
    <definedName function="false" hidden="false" name="Q14_3_Satisfactory" vbProcedure="false">Survey_data_2012!$GI$2:$GI$690</definedName>
    <definedName function="false" hidden="false" name="Q14_4_DNA" vbProcedure="false">Survey_data_2012!$HB$2:$HB$690</definedName>
    <definedName function="false" hidden="false" name="Q14_4_Dont_Know" vbProcedure="false">Survey_data_2012!$GV$2:$GV$690</definedName>
    <definedName function="false" hidden="false" name="Q14_4_Excellent" vbProcedure="false">Survey_data_2012!$GP$2:$GP$690</definedName>
    <definedName function="false" hidden="false" name="Q14_4_Missing" vbProcedure="false">Survey_data_2012!$HH$2:$HH$690</definedName>
    <definedName function="false" hidden="false" name="Q14_4_Poor" vbProcedure="false">Survey_data_2012!$GD$2:$GD$690</definedName>
    <definedName function="false" hidden="false" name="Q14_4_Satisfactory" vbProcedure="false">Survey_data_2012!$GJ$2:$GJ$690</definedName>
    <definedName function="false" hidden="false" name="Q14_5_DNA" vbProcedure="false">Survey_data_2012!$HC$2:$HC$690</definedName>
    <definedName function="false" hidden="false" name="Q14_5_Dont_Know" vbProcedure="false">Survey_data_2012!$GW$2:$GW$690</definedName>
    <definedName function="false" hidden="false" name="Q14_5_Excellent" vbProcedure="false">Survey_data_2012!$GQ$2:$GQ$690</definedName>
    <definedName function="false" hidden="false" name="Q14_5_Missing" vbProcedure="false">Survey_data_2012!$HI$2:$HI$690</definedName>
    <definedName function="false" hidden="false" name="Q14_5_Poor" vbProcedure="false">Survey_data_2012!$GE$2:$GE$690</definedName>
    <definedName function="false" hidden="false" name="Q14_5_Satisfactory" vbProcedure="false">Survey_data_2012!$GK$2:$GK$690</definedName>
    <definedName function="false" hidden="false" name="Q14_6_DNA" vbProcedure="false">Survey_data_2012!$HD$2:$HD$690</definedName>
    <definedName function="false" hidden="false" name="Q14_6_Dont_Know" vbProcedure="false">Survey_data_2012!$GX$2:$GX$690</definedName>
    <definedName function="false" hidden="false" name="Q14_6_Excellent" vbProcedure="false">Survey_data_2012!$GR$2:$GR$690</definedName>
    <definedName function="false" hidden="false" name="Q14_6_Missing" vbProcedure="false">Survey_data_2012!$HJ$2:$HJ$690</definedName>
    <definedName function="false" hidden="false" name="Q14_6_Poor" vbProcedure="false">Survey_data_2012!$GF$2:$GF$690</definedName>
    <definedName function="false" hidden="false" name="Q14_6_Satisfactory" vbProcedure="false">Survey_data_2012!$GL$2:$GL$690</definedName>
    <definedName function="false" hidden="false" name="Q8_1_A_little" vbProcedure="false">Survey_data_2012!$BO$2:$BO$690</definedName>
    <definedName function="false" hidden="false" name="Q8_1_Completely" vbProcedure="false">Survey_data_2012!$CG$2:$CG$690</definedName>
    <definedName function="false" hidden="false" name="Q8_1_Missing" vbProcedure="false">Survey_data_2012!$CA$2:$CA$690</definedName>
    <definedName function="false" hidden="false" name="Q8_1_Mostly" vbProcedure="false">Survey_data_2012!$BU$2:$BU$690</definedName>
    <definedName function="false" hidden="false" name="Q8_1_Not_at_all" vbProcedure="false">Survey_data_2012!$BI$2:$BI$690</definedName>
    <definedName function="false" hidden="false" name="Q8_2_A_little" vbProcedure="false">Survey_data_2012!$BP$2:$BP$690</definedName>
    <definedName function="false" hidden="false" name="Q8_2_Completely" vbProcedure="false">Survey_data_2012!$CH$2:$CH$690</definedName>
    <definedName function="false" hidden="false" name="Q8_2_Missing" vbProcedure="false">Survey_data_2012!$CB$2:$CB$690</definedName>
    <definedName function="false" hidden="false" name="Q8_2_Mostly" vbProcedure="false">Survey_data_2012!$BV$2:$BV$690</definedName>
    <definedName function="false" hidden="false" name="Q8_2_Not_at_all" vbProcedure="false">Survey_data_2012!$BJ$2:$BJ$690</definedName>
    <definedName function="false" hidden="false" name="Q8_3_A_little" vbProcedure="false">Survey_data_2012!$BQ$2:$BQ$690</definedName>
    <definedName function="false" hidden="false" name="Q8_3_Completely" vbProcedure="false">Survey_data_2012!$CI$2:$CI$690</definedName>
    <definedName function="false" hidden="false" name="Q8_3_Missing" vbProcedure="false">Survey_data_2012!$CC$2:$CC$690</definedName>
    <definedName function="false" hidden="false" name="Q8_3_Mostly" vbProcedure="false">Survey_data_2012!$BW$2:$BW$690</definedName>
    <definedName function="false" hidden="false" name="Q8_3_Not_at_all" vbProcedure="false">Survey_data_2012!$BK$2:$BK$690</definedName>
    <definedName function="false" hidden="false" name="Q8_4_A_little" vbProcedure="false">Survey_data_2012!$BR$2:$BR$690</definedName>
    <definedName function="false" hidden="false" name="Q8_4_Completely" vbProcedure="false">Survey_data_2012!$CJ$2:$CJ$690</definedName>
    <definedName function="false" hidden="false" name="Q8_4_Missing" vbProcedure="false">Survey_data_2012!$CD$2:$CD$690</definedName>
    <definedName function="false" hidden="false" name="Q8_4_Mostly" vbProcedure="false">Survey_data_2012!$BX$2:$BX$690</definedName>
    <definedName function="false" hidden="false" name="Q8_4_Not_at_all" vbProcedure="false">Survey_data_2012!$BL$2:$BL$690</definedName>
    <definedName function="false" hidden="false" name="Q8_5_A_little" vbProcedure="false">Survey_data_2012!$BS$2:$BS$690</definedName>
    <definedName function="false" hidden="false" name="Q8_5_Completely" vbProcedure="false">Survey_data_2012!$CK$2:$CK$690</definedName>
    <definedName function="false" hidden="false" name="Q8_5_Missing" vbProcedure="false">Survey_data_2012!$CE$2:$CE$690</definedName>
    <definedName function="false" hidden="false" name="Q8_5_Mostly" vbProcedure="false">Survey_data_2012!$BY$2:$BY$690</definedName>
    <definedName function="false" hidden="false" name="Q8_5_Not_at_all" vbProcedure="false">Survey_data_2012!$BM$2:$BM$690</definedName>
    <definedName function="false" hidden="false" name="Q8_6_A_little" vbProcedure="false">Survey_data_2012!$BT$2:$BT$690</definedName>
    <definedName function="false" hidden="false" name="Q8_6_Completely" vbProcedure="false">Survey_data_2012!$CL$2:$CL$690</definedName>
    <definedName function="false" hidden="false" name="Q8_6_Missing" vbProcedure="false">Survey_data_2012!$CF$2:$CF$690</definedName>
    <definedName function="false" hidden="false" name="Q8_6_Mostly" vbProcedure="false">Survey_data_2012!$BZ$2:$BZ$690</definedName>
    <definedName function="false" hidden="false" name="Q8_6_Not_at_all" vbProcedure="false">Survey_data_2012!$BN$2:$BN$690</definedName>
    <definedName function="false" hidden="false" name="Q9_1_A_little" vbProcedure="false">Survey_data_2012!$CV$2:$CV$690</definedName>
    <definedName function="false" hidden="false" name="Q9_1_Completely" vbProcedure="false">Survey_data_2012!$DW$2:$DW$690</definedName>
    <definedName function="false" hidden="false" name="Q9_1_Missing" vbProcedure="false">Survey_data_2012!$DN$2:$DN$690</definedName>
    <definedName function="false" hidden="false" name="Q9_1_Mostly" vbProcedure="false">Survey_data_2012!$DE$2:$DE$690</definedName>
    <definedName function="false" hidden="false" name="Q9_1_Not_at_all" vbProcedure="false">Survey_data_2012!$CM$2:$CM$690</definedName>
    <definedName function="false" hidden="false" name="Q9_2_A_little" vbProcedure="false">Survey_data_2012!$CW$2:$CW$690</definedName>
    <definedName function="false" hidden="false" name="Q9_2_Completely" vbProcedure="false">Survey_data_2012!$DX$2:$DX$690</definedName>
    <definedName function="false" hidden="false" name="Q9_2_Missing" vbProcedure="false">Survey_data_2012!$DO$2:$DO$690</definedName>
    <definedName function="false" hidden="false" name="Q9_2_Mostly" vbProcedure="false">Survey_data_2012!$DF$2:$DF$690</definedName>
    <definedName function="false" hidden="false" name="Q9_2_Not_at_all" vbProcedure="false">Survey_data_2012!$CN$2:$CN$690</definedName>
    <definedName function="false" hidden="false" name="Q9_3_A_little" vbProcedure="false">Survey_data_2012!$CX$2:$CX$690</definedName>
    <definedName function="false" hidden="false" name="Q9_3_Completely" vbProcedure="false">Survey_data_2012!$DY$2:$DY$690</definedName>
    <definedName function="false" hidden="false" name="Q9_3_Missing" vbProcedure="false">Survey_data_2012!$DP$2:$DP$690</definedName>
    <definedName function="false" hidden="false" name="Q9_3_Mostly" vbProcedure="false">Survey_data_2012!$DG$2:$DG$690</definedName>
    <definedName function="false" hidden="false" name="Q9_3_Not_at_all" vbProcedure="false">Survey_data_2012!$CO$2:$CO$690</definedName>
    <definedName function="false" hidden="false" name="Q9_4_A_little" vbProcedure="false">Survey_data_2012!$CY$2:$CY$690</definedName>
    <definedName function="false" hidden="false" name="Q9_4_Completely" vbProcedure="false">Survey_data_2012!$DZ$2:$DZ$690</definedName>
    <definedName function="false" hidden="false" name="Q9_4_Missing" vbProcedure="false">Survey_data_2012!$DQ$2:$DQ$690</definedName>
    <definedName function="false" hidden="false" name="Q9_4_Mostly" vbProcedure="false">Survey_data_2012!$DH$2:$DH$690</definedName>
    <definedName function="false" hidden="false" name="Q9_4_Not_at_all" vbProcedure="false">Survey_data_2012!$CP$2:$CP$690</definedName>
    <definedName function="false" hidden="false" name="Q9_5_A_little" vbProcedure="false">Survey_data_2012!$CZ$2:$CZ$690</definedName>
    <definedName function="false" hidden="false" name="Q9_5_Completely" vbProcedure="false">Survey_data_2012!$EA$2:$EA$690</definedName>
    <definedName function="false" hidden="false" name="Q9_5_Missing" vbProcedure="false">Survey_data_2012!$DR$2:$DR$690</definedName>
    <definedName function="false" hidden="false" name="Q9_5_Mostly" vbProcedure="false">Survey_data_2012!$DI$2:$DI$690</definedName>
    <definedName function="false" hidden="false" name="Q9_5_Not_at_all" vbProcedure="false">Survey_data_2012!$CQ$2:$CQ$690</definedName>
    <definedName function="false" hidden="false" name="Q9_6_A_little" vbProcedure="false">Survey_data_2012!$DA$2:$DA$690</definedName>
    <definedName function="false" hidden="false" name="Q9_6_Completely" vbProcedure="false">Survey_data_2012!$EB$2:$EB$690</definedName>
    <definedName function="false" hidden="false" name="Q9_6_Missing" vbProcedure="false">Survey_data_2012!$DS$2:$DS$690</definedName>
    <definedName function="false" hidden="false" name="Q9_6_Mostly" vbProcedure="false">Survey_data_2012!$DJ$2:$DJ$690</definedName>
    <definedName function="false" hidden="false" name="Q9_6_Not_at_all" vbProcedure="false">Survey_data_2012!$CR$2:$CR$690</definedName>
    <definedName function="false" hidden="false" name="Q9_7_A_little" vbProcedure="false">Survey_data_2012!$DB$2:$DB$690</definedName>
    <definedName function="false" hidden="false" name="Q9_7_Completely" vbProcedure="false">Survey_data_2012!$EC$2:$EC$690</definedName>
    <definedName function="false" hidden="false" name="Q9_7_Missing" vbProcedure="false">Survey_data_2012!$DT$2:$DT$690</definedName>
    <definedName function="false" hidden="false" name="Q9_7_Mostly" vbProcedure="false">Survey_data_2012!$DK$2:$DK$690</definedName>
    <definedName function="false" hidden="false" name="Q9_7_Not_at_all" vbProcedure="false">Survey_data_2012!$CS$2:$CS$690</definedName>
    <definedName function="false" hidden="false" name="Q9_8_A_little" vbProcedure="false">Survey_data_2012!$DC$2:$DC$690</definedName>
    <definedName function="false" hidden="false" name="Q9_8_Completely" vbProcedure="false">Survey_data_2012!$ED$2:$ED$690</definedName>
    <definedName function="false" hidden="false" name="Q9_8_Missing" vbProcedure="false">Survey_data_2012!$DU$2:$DU$690</definedName>
    <definedName function="false" hidden="false" name="Q9_8_Mostly" vbProcedure="false">Survey_data_2012!$DL$2:$DL$690</definedName>
    <definedName function="false" hidden="false" name="Q9_8_Not_at_all" vbProcedure="false">Survey_data_2012!$CT$2:$CT$690</definedName>
    <definedName function="false" hidden="false" name="Q9_9_A_little" vbProcedure="false">Survey_data_2012!$DD$2:$DD$690</definedName>
    <definedName function="false" hidden="false" name="Q9_9_Completely" vbProcedure="false">Survey_data_2012!$EE$2:$EE$690</definedName>
    <definedName function="false" hidden="false" name="Q9_9_Missing" vbProcedure="false">Survey_data_2012!$DV$2:$DV$690</definedName>
    <definedName function="false" hidden="false" name="Q9_9_Mostly" vbProcedure="false">Survey_data_2012!$DM$2:$DM$690</definedName>
    <definedName function="false" hidden="false" name="Q9_9_Not_at_all" vbProcedure="false">Survey_data_2012!$CU$2:$CU$690</definedName>
    <definedName function="false" hidden="false" name="race_no_reply" vbProcedure="false">Survey_data_2012!$BG$2:$BG$690</definedName>
    <definedName function="false" hidden="false" name="RecType" vbProcedure="false">Survey_data_2012!$C$2:$C$690</definedName>
    <definedName function="false" hidden="false" name="RelationshipTypeName" vbProcedure="false">Survey_data_2012!$N$2:$N$690</definedName>
    <definedName function="false" hidden="false" name="response_rate" vbProcedure="false">Survey_data_2012!$AR$2:$AR$690</definedName>
    <definedName function="false" hidden="false" name="schl_id" vbProcedure="false">Survey_data_2012!$AB$2:$AB$690</definedName>
    <definedName function="false" hidden="false" name="School2012" vbProcedure="false">Survey_data_2012!$G$2:$G$690</definedName>
    <definedName function="false" hidden="false" name="SchoolName" vbProcedure="false">Survey_data_2012!$F$2:$F$690</definedName>
    <definedName function="false" hidden="false" name="schoolselect" vbProcedure="false">'Parent Survey Report Generator'!$K$2</definedName>
    <definedName function="false" hidden="false" name="SchoolYear" vbProcedure="false">Survey_data_2012!$B$2:$B$690</definedName>
    <definedName function="false" hidden="false" name="school_community_cat" vbProcedure="false">Survey_data_2012!$AS$2:$AS$690</definedName>
    <definedName function="false" hidden="false" name="school_community_score" vbProcedure="false">Survey_data_2012!$AV$2:$AV$690</definedName>
    <definedName function="false" hidden="false" name="school_id" vbProcedure="false">Survey_data_2012!$A$2:$A$690</definedName>
    <definedName function="false" hidden="false" name="School_Track" vbProcedure="false">Survey_data_2012!$AQ$2:$AQ$690</definedName>
    <definedName function="false" hidden="false" name="SIUnit" vbProcedure="false">Survey_data_2012!$D$2:$D$690</definedName>
    <definedName function="false" hidden="false" name="State" vbProcedure="false">Survey_data_2012!$AK$2:$AK$690</definedName>
    <definedName function="false" hidden="false" name="unit" vbProcedure="false">Survey_data_2012!$AD$2:$AD$690</definedName>
    <definedName function="false" hidden="false" name="unitmain" vbProcedure="false">Survey_data_2012!$AE$2:$AE$690</definedName>
    <definedName function="false" hidden="false" name="unitorig" vbProcedure="false">Survey_data_2012!$AF$2:$AF$690</definedName>
    <definedName function="false" hidden="false" name="Ward" vbProcedure="false">Survey_data_2012!$Z$2:$Z$690</definedName>
    <definedName function="false" hidden="false" name="white" vbProcedure="false">Survey_data_2012!$AZ$2:$AZ$690</definedName>
    <definedName function="false" hidden="false" name="yr" vbProcedure="false">Survey_data_2012!$AA$2:$AA$690</definedName>
    <definedName function="false" hidden="false" localSheetId="0" name="asian" vbProcedure="false">[1]Survey_data_2012!$BA$2:$BA$690</definedName>
    <definedName function="false" hidden="false" localSheetId="0" name="black" vbProcedure="false">[1]Survey_data_2012!$BB$2:$BB$690</definedName>
    <definedName function="false" hidden="false" localSheetId="0" name="facilities_cat" vbProcedure="false">[1]Survey_data_2012!$AU$2:$AU$690</definedName>
    <definedName function="false" hidden="false" localSheetId="0" name="facilities_score" vbProcedure="false">[1]Survey_data_2012!$AX$2:$AX$690</definedName>
    <definedName function="false" hidden="false" localSheetId="0" name="hispanic" vbProcedure="false">[1]Survey_data_2012!$BC$2:$BC$690</definedName>
    <definedName function="false" hidden="false" localSheetId="0" name="ManagedBy" vbProcedure="false">[1]Survey_data_2012!$L$2:$L$690</definedName>
    <definedName function="false" hidden="false" localSheetId="0" name="num_surveys_race" vbProcedure="false">[1]Survey_data_2012!$AY$2:$AY$690</definedName>
    <definedName function="false" hidden="false" localSheetId="0" name="pt_partnership_cat" vbProcedure="false">[1]Survey_data_2012!$AT$2:$AT$690</definedName>
    <definedName function="false" hidden="false" localSheetId="0" name="pt_partnership_score" vbProcedure="false">[1]Survey_data_2012!$AW$2:$AW$690</definedName>
    <definedName function="false" hidden="false" localSheetId="0" name="Q10_1_A_little" vbProcedure="false">[1]Survey_data_2012!$EJ$2:$EJ$690</definedName>
    <definedName function="false" hidden="false" localSheetId="0" name="Q10_1_Completely" vbProcedure="false">[1]Survey_data_2012!$EV$2:$EV$690</definedName>
    <definedName function="false" hidden="false" localSheetId="0" name="Q10_1_Missing" vbProcedure="false">[1]Survey_data_2012!$ER$2:$ER$690</definedName>
    <definedName function="false" hidden="false" localSheetId="0" name="Q10_1_Mostly" vbProcedure="false">[1]Survey_data_2012!$EN$2:$EN$690</definedName>
    <definedName function="false" hidden="false" localSheetId="0" name="Q10_1_Not_at_all" vbProcedure="false">[1]Survey_data_2012!$EF$2:$EF$690</definedName>
    <definedName function="false" hidden="false" localSheetId="0" name="Q10_2_A_little" vbProcedure="false">[1]Survey_data_2012!$EK$2:$EK$690</definedName>
    <definedName function="false" hidden="false" localSheetId="0" name="Q10_2_Completely" vbProcedure="false">[1]Survey_data_2012!$EW$2:$EW$690</definedName>
    <definedName function="false" hidden="false" localSheetId="0" name="Q10_2_Missing" vbProcedure="false">[1]Survey_data_2012!$ES$2:$ES$690</definedName>
    <definedName function="false" hidden="false" localSheetId="0" name="Q10_2_Mostly" vbProcedure="false">[1]Survey_data_2012!$EO$2:$EO$690</definedName>
    <definedName function="false" hidden="false" localSheetId="0" name="Q10_2_Not_at_all" vbProcedure="false">[1]Survey_data_2012!$EG$2:$EG$690</definedName>
    <definedName function="false" hidden="false" localSheetId="0" name="Q10_3_A_little" vbProcedure="false">[1]Survey_data_2012!$EL$2:$EL$690</definedName>
    <definedName function="false" hidden="false" localSheetId="0" name="Q10_3_Completely" vbProcedure="false">[1]Survey_data_2012!$EX$2:$EX$690</definedName>
    <definedName function="false" hidden="false" localSheetId="0" name="Q10_3_Missing" vbProcedure="false">[1]Survey_data_2012!$ET$2:$ET$690</definedName>
    <definedName function="false" hidden="false" localSheetId="0" name="Q10_3_Mostly" vbProcedure="false">[1]Survey_data_2012!$EP$2:$EP$690</definedName>
    <definedName function="false" hidden="false" localSheetId="0" name="Q10_3_Not_at_all" vbProcedure="false">[1]Survey_data_2012!$EH$2:$EH$690</definedName>
    <definedName function="false" hidden="false" localSheetId="0" name="q12_1_1" vbProcedure="false">[1]Survey_data_2012!$FA$2:$FA$690</definedName>
    <definedName function="false" hidden="false" localSheetId="0" name="q12_1_10" vbProcedure="false">[1]Survey_data_2012!$FJ$2:$FJ$690</definedName>
    <definedName function="false" hidden="false" localSheetId="0" name="q12_1_2" vbProcedure="false">[1]Survey_data_2012!$FB$2:$FB$690</definedName>
    <definedName function="false" hidden="false" localSheetId="0" name="q12_1_3" vbProcedure="false">[1]Survey_data_2012!$FC$2:$FC$690</definedName>
    <definedName function="false" hidden="false" localSheetId="0" name="q12_1_4" vbProcedure="false">[1]Survey_data_2012!$FD$2:$FD$690</definedName>
    <definedName function="false" hidden="false" localSheetId="0" name="q12_1_5" vbProcedure="false">[1]Survey_data_2012!$FE$2:$FE$690</definedName>
    <definedName function="false" hidden="false" localSheetId="0" name="q12_1_6" vbProcedure="false">[1]Survey_data_2012!$FF$2:$FF$690</definedName>
    <definedName function="false" hidden="false" localSheetId="0" name="q12_1_7" vbProcedure="false">[1]Survey_data_2012!$FG$2:$FG$690</definedName>
    <definedName function="false" hidden="false" localSheetId="0" name="q12_1_8" vbProcedure="false">[1]Survey_data_2012!$FH$2:$FH$690</definedName>
    <definedName function="false" hidden="false" localSheetId="0" name="q12_1_9" vbProcedure="false">[1]Survey_data_2012!$FI$2:$FI$690</definedName>
    <definedName function="false" hidden="false" localSheetId="0" name="q12_1_Missing" vbProcedure="false">[1]Survey_data_2012!$FK$2:$FK$690</definedName>
    <definedName function="false" hidden="false" localSheetId="0" name="q12_mean" vbProcedure="false">[1]Survey_data_2012!$EZ$2:$EZ$690</definedName>
    <definedName function="false" hidden="false" localSheetId="0" name="Q14_1_DNA" vbProcedure="false">[1]Survey_data_2012!$GY$2:$GY$690</definedName>
    <definedName function="false" hidden="false" localSheetId="0" name="Q14_1_Dont_Know" vbProcedure="false">[1]Survey_data_2012!$GS$2:$GS$690</definedName>
    <definedName function="false" hidden="false" localSheetId="0" name="Q14_1_Excellent" vbProcedure="false">[1]Survey_data_2012!$GM$2:$GM$690</definedName>
    <definedName function="false" hidden="false" localSheetId="0" name="Q14_1_Missing" vbProcedure="false">[1]Survey_data_2012!$HE$2:$HE$690</definedName>
    <definedName function="false" hidden="false" localSheetId="0" name="Q14_1_Poor" vbProcedure="false">[1]Survey_data_2012!$GA$2:$GA$690</definedName>
    <definedName function="false" hidden="false" localSheetId="0" name="Q14_1_Satisfactory" vbProcedure="false">[1]Survey_data_2012!$GG$2:$GG$690</definedName>
    <definedName function="false" hidden="false" localSheetId="0" name="Q14_2_DNA" vbProcedure="false">[1]Survey_data_2012!$GZ$2:$GZ$690</definedName>
    <definedName function="false" hidden="false" localSheetId="0" name="Q14_2_Dont_Know" vbProcedure="false">[1]Survey_data_2012!$GT$2:$GT$690</definedName>
    <definedName function="false" hidden="false" localSheetId="0" name="Q14_2_Excellent" vbProcedure="false">[1]Survey_data_2012!$GN$2:$GN$690</definedName>
    <definedName function="false" hidden="false" localSheetId="0" name="Q14_2_Missing" vbProcedure="false">[1]Survey_data_2012!$HF$2:$HF$690</definedName>
    <definedName function="false" hidden="false" localSheetId="0" name="Q14_2_Poor" vbProcedure="false">[1]Survey_data_2012!$GB$2:$GB$690</definedName>
    <definedName function="false" hidden="false" localSheetId="0" name="Q14_2_Satisfactory" vbProcedure="false">[1]Survey_data_2012!$GH$2:$GH$690</definedName>
    <definedName function="false" hidden="false" localSheetId="0" name="Q14_3_DNA" vbProcedure="false">[1]Survey_data_2012!$HA$2:$HA$690</definedName>
    <definedName function="false" hidden="false" localSheetId="0" name="Q14_3_Dont_Know" vbProcedure="false">[1]Survey_data_2012!$GU$2:$GU$690</definedName>
    <definedName function="false" hidden="false" localSheetId="0" name="Q14_3_Excellent" vbProcedure="false">[1]Survey_data_2012!$GO$2:$GO$690</definedName>
    <definedName function="false" hidden="false" localSheetId="0" name="Q14_3_Missing" vbProcedure="false">[1]Survey_data_2012!$HG$2:$HG$690</definedName>
    <definedName function="false" hidden="false" localSheetId="0" name="Q14_3_Poor" vbProcedure="false">[1]Survey_data_2012!$GC$2:$GC$690</definedName>
    <definedName function="false" hidden="false" localSheetId="0" name="Q14_3_Satisfactory" vbProcedure="false">[1]Survey_data_2012!$GI$2:$GI$690</definedName>
    <definedName function="false" hidden="false" localSheetId="0" name="Q14_4_DNA" vbProcedure="false">[1]Survey_data_2012!$HB$2:$HB$690</definedName>
    <definedName function="false" hidden="false" localSheetId="0" name="Q14_4_Dont_Know" vbProcedure="false">[1]Survey_data_2012!$GV$2:$GV$690</definedName>
    <definedName function="false" hidden="false" localSheetId="0" name="Q14_4_Excellent" vbProcedure="false">[1]Survey_data_2012!$GP$2:$GP$690</definedName>
    <definedName function="false" hidden="false" localSheetId="0" name="Q14_4_Missing" vbProcedure="false">[1]Survey_data_2012!$HH$2:$HH$690</definedName>
    <definedName function="false" hidden="false" localSheetId="0" name="Q14_4_Poor" vbProcedure="false">[1]Survey_data_2012!$GD$2:$GD$690</definedName>
    <definedName function="false" hidden="false" localSheetId="0" name="Q14_4_Satisfactory" vbProcedure="false">[1]Survey_data_2012!$GJ$2:$GJ$690</definedName>
    <definedName function="false" hidden="false" localSheetId="0" name="Q14_5_DNA" vbProcedure="false">[1]Survey_data_2012!$HC$2:$HC$690</definedName>
    <definedName function="false" hidden="false" localSheetId="0" name="Q14_5_Dont_Know" vbProcedure="false">[1]Survey_data_2012!$GW$2:$GW$690</definedName>
    <definedName function="false" hidden="false" localSheetId="0" name="Q14_5_Excellent" vbProcedure="false">[1]Survey_data_2012!$GQ$2:$GQ$690</definedName>
    <definedName function="false" hidden="false" localSheetId="0" name="Q14_5_Missing" vbProcedure="false">[1]Survey_data_2012!$HI$2:$HI$690</definedName>
    <definedName function="false" hidden="false" localSheetId="0" name="Q14_5_Poor" vbProcedure="false">[1]Survey_data_2012!$GE$2:$GE$690</definedName>
    <definedName function="false" hidden="false" localSheetId="0" name="Q14_5_Satisfactory" vbProcedure="false">[1]Survey_data_2012!$GK$2:$GK$690</definedName>
    <definedName function="false" hidden="false" localSheetId="0" name="Q14_6_DNA" vbProcedure="false">[1]Survey_data_2012!$HD$2:$HD$690</definedName>
    <definedName function="false" hidden="false" localSheetId="0" name="Q14_6_Dont_Know" vbProcedure="false">[1]Survey_data_2012!$GX$2:$GX$690</definedName>
    <definedName function="false" hidden="false" localSheetId="0" name="Q14_6_Excellent" vbProcedure="false">[1]Survey_data_2012!$GR$2:$GR$690</definedName>
    <definedName function="false" hidden="false" localSheetId="0" name="Q14_6_Missing" vbProcedure="false">[1]Survey_data_2012!$HJ$2:$HJ$690</definedName>
    <definedName function="false" hidden="false" localSheetId="0" name="Q14_6_Poor" vbProcedure="false">[1]Survey_data_2012!$GF$2:$GF$690</definedName>
    <definedName function="false" hidden="false" localSheetId="0" name="Q14_6_Satisfactory" vbProcedure="false">[1]Survey_data_2012!$GL$2:$GL$690</definedName>
    <definedName function="false" hidden="false" localSheetId="0" name="Q8_1_A_little" vbProcedure="false">[1]Survey_data_2012!$BO$2:$BO$690</definedName>
    <definedName function="false" hidden="false" localSheetId="0" name="Q8_1_Completely" vbProcedure="false">[1]Survey_data_2012!$CG$2:$CG$690</definedName>
    <definedName function="false" hidden="false" localSheetId="0" name="Q8_1_Missing" vbProcedure="false">[1]Survey_data_2012!$CA$2:$CA$690</definedName>
    <definedName function="false" hidden="false" localSheetId="0" name="Q8_1_Mostly" vbProcedure="false">[1]Survey_data_2012!$BU$2:$BU$690</definedName>
    <definedName function="false" hidden="false" localSheetId="0" name="Q8_1_Not_at_all" vbProcedure="false">[1]Survey_data_2012!$BI$2:$BI$690</definedName>
    <definedName function="false" hidden="false" localSheetId="0" name="Q8_2_A_little" vbProcedure="false">[1]Survey_data_2012!$BP$2:$BP$690</definedName>
    <definedName function="false" hidden="false" localSheetId="0" name="Q8_2_Completely" vbProcedure="false">[1]Survey_data_2012!$CH$2:$CH$690</definedName>
    <definedName function="false" hidden="false" localSheetId="0" name="Q8_2_Missing" vbProcedure="false">[1]Survey_data_2012!$CB$2:$CB$690</definedName>
    <definedName function="false" hidden="false" localSheetId="0" name="Q8_2_Mostly" vbProcedure="false">[1]Survey_data_2012!$BV$2:$BV$690</definedName>
    <definedName function="false" hidden="false" localSheetId="0" name="Q8_2_Not_at_all" vbProcedure="false">[1]Survey_data_2012!$BJ$2:$BJ$690</definedName>
    <definedName function="false" hidden="false" localSheetId="0" name="Q8_3_A_little" vbProcedure="false">[1]Survey_data_2012!$BQ$2:$BQ$690</definedName>
    <definedName function="false" hidden="false" localSheetId="0" name="Q8_3_Completely" vbProcedure="false">[1]Survey_data_2012!$CI$2:$CI$690</definedName>
    <definedName function="false" hidden="false" localSheetId="0" name="Q8_3_Missing" vbProcedure="false">[1]Survey_data_2012!$CC$2:$CC$690</definedName>
    <definedName function="false" hidden="false" localSheetId="0" name="Q8_3_Mostly" vbProcedure="false">[1]Survey_data_2012!$BW$2:$BW$690</definedName>
    <definedName function="false" hidden="false" localSheetId="0" name="Q8_3_Not_at_all" vbProcedure="false">[1]Survey_data_2012!$BK$2:$BK$690</definedName>
    <definedName function="false" hidden="false" localSheetId="0" name="Q8_4_A_little" vbProcedure="false">[1]Survey_data_2012!$BR$2:$BR$690</definedName>
    <definedName function="false" hidden="false" localSheetId="0" name="Q8_4_Completely" vbProcedure="false">[1]Survey_data_2012!$CJ$2:$CJ$690</definedName>
    <definedName function="false" hidden="false" localSheetId="0" name="Q8_4_Missing" vbProcedure="false">[1]Survey_data_2012!$CD$2:$CD$690</definedName>
    <definedName function="false" hidden="false" localSheetId="0" name="Q8_4_Mostly" vbProcedure="false">[1]Survey_data_2012!$BX$2:$BX$690</definedName>
    <definedName function="false" hidden="false" localSheetId="0" name="Q8_4_Not_at_all" vbProcedure="false">[1]Survey_data_2012!$BL$2:$BL$690</definedName>
    <definedName function="false" hidden="false" localSheetId="0" name="Q8_5_A_little" vbProcedure="false">[1]Survey_data_2012!$BS$2:$BS$690</definedName>
    <definedName function="false" hidden="false" localSheetId="0" name="Q8_5_Completely" vbProcedure="false">[1]Survey_data_2012!$CK$2:$CK$690</definedName>
    <definedName function="false" hidden="false" localSheetId="0" name="Q8_5_Missing" vbProcedure="false">[1]Survey_data_2012!$CE$2:$CE$690</definedName>
    <definedName function="false" hidden="false" localSheetId="0" name="Q8_5_Mostly" vbProcedure="false">[1]Survey_data_2012!$BY$2:$BY$690</definedName>
    <definedName function="false" hidden="false" localSheetId="0" name="Q8_5_Not_at_all" vbProcedure="false">[1]Survey_data_2012!$BM$2:$BM$690</definedName>
    <definedName function="false" hidden="false" localSheetId="0" name="Q8_6_A_little" vbProcedure="false">[1]Survey_data_2012!$BT$2:$BT$690</definedName>
    <definedName function="false" hidden="false" localSheetId="0" name="Q8_6_Completely" vbProcedure="false">[1]Survey_data_2012!$CL$2:$CL$690</definedName>
    <definedName function="false" hidden="false" localSheetId="0" name="Q8_6_Missing" vbProcedure="false">[1]Survey_data_2012!$CF$2:$CF$690</definedName>
    <definedName function="false" hidden="false" localSheetId="0" name="Q8_6_Mostly" vbProcedure="false">[1]Survey_data_2012!$BZ$2:$BZ$690</definedName>
    <definedName function="false" hidden="false" localSheetId="0" name="Q8_6_Not_at_all" vbProcedure="false">[1]Survey_data_2012!$BN$2:$BN$690</definedName>
    <definedName function="false" hidden="false" localSheetId="0" name="Q9_1_A_little" vbProcedure="false">[1]Survey_data_2012!$CV$2:$CV$690</definedName>
    <definedName function="false" hidden="false" localSheetId="0" name="Q9_1_Completely" vbProcedure="false">[1]Survey_data_2012!$DW$2:$DW$690</definedName>
    <definedName function="false" hidden="false" localSheetId="0" name="Q9_1_Missing" vbProcedure="false">[1]Survey_data_2012!$DN$2:$DN$690</definedName>
    <definedName function="false" hidden="false" localSheetId="0" name="Q9_1_Mostly" vbProcedure="false">[1]Survey_data_2012!$DE$2:$DE$690</definedName>
    <definedName function="false" hidden="false" localSheetId="0" name="Q9_1_Not_at_all" vbProcedure="false">[1]Survey_data_2012!$CM$2:$CM$690</definedName>
    <definedName function="false" hidden="false" localSheetId="0" name="Q9_2_A_little" vbProcedure="false">[1]Survey_data_2012!$CW$2:$CW$690</definedName>
    <definedName function="false" hidden="false" localSheetId="0" name="Q9_2_Completely" vbProcedure="false">[1]Survey_data_2012!$DX$2:$DX$690</definedName>
    <definedName function="false" hidden="false" localSheetId="0" name="Q9_2_Missing" vbProcedure="false">[1]Survey_data_2012!$DO$2:$DO$690</definedName>
    <definedName function="false" hidden="false" localSheetId="0" name="Q9_2_Mostly" vbProcedure="false">[1]Survey_data_2012!$DF$2:$DF$690</definedName>
    <definedName function="false" hidden="false" localSheetId="0" name="Q9_2_Not_at_all" vbProcedure="false">[1]Survey_data_2012!$CN$2:$CN$690</definedName>
    <definedName function="false" hidden="false" localSheetId="0" name="Q9_3_A_little" vbProcedure="false">[1]Survey_data_2012!$CX$2:$CX$690</definedName>
    <definedName function="false" hidden="false" localSheetId="0" name="Q9_3_Completely" vbProcedure="false">[1]Survey_data_2012!$DY$2:$DY$690</definedName>
    <definedName function="false" hidden="false" localSheetId="0" name="Q9_3_Missing" vbProcedure="false">[1]Survey_data_2012!$DP$2:$DP$690</definedName>
    <definedName function="false" hidden="false" localSheetId="0" name="Q9_3_Mostly" vbProcedure="false">[1]Survey_data_2012!$DG$2:$DG$690</definedName>
    <definedName function="false" hidden="false" localSheetId="0" name="Q9_3_Not_at_all" vbProcedure="false">[1]Survey_data_2012!$CO$2:$CO$690</definedName>
    <definedName function="false" hidden="false" localSheetId="0" name="Q9_4_A_little" vbProcedure="false">[1]Survey_data_2012!$CY$2:$CY$690</definedName>
    <definedName function="false" hidden="false" localSheetId="0" name="Q9_4_Completely" vbProcedure="false">[1]Survey_data_2012!$DZ$2:$DZ$690</definedName>
    <definedName function="false" hidden="false" localSheetId="0" name="Q9_4_Missing" vbProcedure="false">[1]Survey_data_2012!$DQ$2:$DQ$690</definedName>
    <definedName function="false" hidden="false" localSheetId="0" name="Q9_4_Mostly" vbProcedure="false">[1]Survey_data_2012!$DH$2:$DH$690</definedName>
    <definedName function="false" hidden="false" localSheetId="0" name="Q9_4_Not_at_all" vbProcedure="false">[1]Survey_data_2012!$CP$2:$CP$690</definedName>
    <definedName function="false" hidden="false" localSheetId="0" name="Q9_5_A_little" vbProcedure="false">[1]Survey_data_2012!$CZ$2:$CZ$690</definedName>
    <definedName function="false" hidden="false" localSheetId="0" name="Q9_5_Completely" vbProcedure="false">[1]Survey_data_2012!$EA$2:$EA$690</definedName>
    <definedName function="false" hidden="false" localSheetId="0" name="Q9_5_Missing" vbProcedure="false">[1]Survey_data_2012!$DR$2:$DR$690</definedName>
    <definedName function="false" hidden="false" localSheetId="0" name="Q9_5_Mostly" vbProcedure="false">[1]Survey_data_2012!$DI$2:$DI$690</definedName>
    <definedName function="false" hidden="false" localSheetId="0" name="Q9_5_Not_at_all" vbProcedure="false">[1]Survey_data_2012!$CQ$2:$CQ$690</definedName>
    <definedName function="false" hidden="false" localSheetId="0" name="Q9_6_A_little" vbProcedure="false">[1]Survey_data_2012!$DA$2:$DA$690</definedName>
    <definedName function="false" hidden="false" localSheetId="0" name="Q9_6_Completely" vbProcedure="false">[1]Survey_data_2012!$EB$2:$EB$690</definedName>
    <definedName function="false" hidden="false" localSheetId="0" name="Q9_6_Missing" vbProcedure="false">[1]Survey_data_2012!$DS$2:$DS$690</definedName>
    <definedName function="false" hidden="false" localSheetId="0" name="Q9_6_Mostly" vbProcedure="false">[1]Survey_data_2012!$DJ$2:$DJ$690</definedName>
    <definedName function="false" hidden="false" localSheetId="0" name="Q9_6_Not_at_all" vbProcedure="false">[1]Survey_data_2012!$CR$2:$CR$690</definedName>
    <definedName function="false" hidden="false" localSheetId="0" name="Q9_7_A_little" vbProcedure="false">[1]Survey_data_2012!$DB$2:$DB$690</definedName>
    <definedName function="false" hidden="false" localSheetId="0" name="Q9_7_Completely" vbProcedure="false">[1]Survey_data_2012!$EC$2:$EC$690</definedName>
    <definedName function="false" hidden="false" localSheetId="0" name="Q9_7_Missing" vbProcedure="false">[1]Survey_data_2012!$DT$2:$DT$690</definedName>
    <definedName function="false" hidden="false" localSheetId="0" name="Q9_7_Mostly" vbProcedure="false">[1]Survey_data_2012!$DK$2:$DK$690</definedName>
    <definedName function="false" hidden="false" localSheetId="0" name="Q9_7_Not_at_all" vbProcedure="false">[1]Survey_data_2012!$CS$2:$CS$690</definedName>
    <definedName function="false" hidden="false" localSheetId="0" name="Q9_8_A_little" vbProcedure="false">[1]Survey_data_2012!$DC$2:$DC$690</definedName>
    <definedName function="false" hidden="false" localSheetId="0" name="Q9_8_Completely" vbProcedure="false">[1]Survey_data_2012!$ED$2:$ED$690</definedName>
    <definedName function="false" hidden="false" localSheetId="0" name="Q9_8_Missing" vbProcedure="false">[1]Survey_data_2012!$DU$2:$DU$690</definedName>
    <definedName function="false" hidden="false" localSheetId="0" name="Q9_8_Mostly" vbProcedure="false">[1]Survey_data_2012!$DL$2:$DL$690</definedName>
    <definedName function="false" hidden="false" localSheetId="0" name="Q9_8_Not_at_all" vbProcedure="false">[1]Survey_data_2012!$CT$2:$CT$690</definedName>
    <definedName function="false" hidden="false" localSheetId="0" name="Q9_9_A_little" vbProcedure="false">[1]Survey_data_2012!$DD$2:$DD$690</definedName>
    <definedName function="false" hidden="false" localSheetId="0" name="Q9_9_Completely" vbProcedure="false">[1]Survey_data_2012!$EE$2:$EE$690</definedName>
    <definedName function="false" hidden="false" localSheetId="0" name="Q9_9_Missing" vbProcedure="false">[1]Survey_data_2012!$DV$2:$DV$690</definedName>
    <definedName function="false" hidden="false" localSheetId="0" name="Q9_9_Mostly" vbProcedure="false">[1]Survey_data_2012!$DM$2:$DM$690</definedName>
    <definedName function="false" hidden="false" localSheetId="0" name="Q9_9_Not_at_all" vbProcedure="false">[1]Survey_data_2012!$CU$2:$CU$690</definedName>
    <definedName function="false" hidden="false" localSheetId="0" name="response_rate" vbProcedure="false">[1]Survey_data_2012!$AR$2:$AR$690</definedName>
    <definedName function="false" hidden="false" localSheetId="0" name="schl_id" vbProcedure="false">[1]Survey_data_2012!$AB$2:$AB$690</definedName>
    <definedName function="false" hidden="false" localSheetId="0" name="School2012" vbProcedure="false">[1]Survey_data_2012!$G$2:$G$690</definedName>
    <definedName function="false" hidden="false" localSheetId="0" name="schoolselect" vbProcedure="false">'[1]Parent Survey Report Generator'!$K$2</definedName>
    <definedName function="false" hidden="false" localSheetId="0" name="school_community_cat" vbProcedure="false">[1]Survey_data_2012!$AS$2:$AS$690</definedName>
    <definedName function="false" hidden="false" localSheetId="0" name="school_community_score" vbProcedure="false">[1]Survey_data_2012!$AV$2:$AV$690</definedName>
    <definedName function="false" hidden="false" localSheetId="0" name="white" vbProcedure="false">[1]Survey_data_2012!$AZ$2:$AZ$690</definedName>
    <definedName function="false" hidden="false" localSheetId="1" name="_xlnm._FilterDatabase" vbProcedure="false">'SCHOOL DATA FILE'!$A$1:$N$690</definedName>
    <definedName function="false" hidden="false" localSheetId="2" name="_xlnm._FilterDatabase" vbProcedure="false">'Parent Survey Report Generator'!$AI$104:$BI$522</definedName>
    <definedName function="false" hidden="false" localSheetId="3" name="_xlnm._FilterDatabase" vbProcedure="false">Survey_data_2012!$B$1:$GN$420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<sst xmlns="http://schemas.openxmlformats.org/spreadsheetml/2006/main" count="26864" uniqueCount="6341">
  <si>
    <t xml:space="preserve">What items are included in each measure? </t>
  </si>
  <si>
    <t xml:space="preserve">School Community</t>
  </si>
  <si>
    <t xml:space="preserve">How much do you agree with the following statements about your child’s school:</t>
  </si>
  <si>
    <t xml:space="preserve">The office staff greets visitors warmly</t>
  </si>
  <si>
    <t xml:space="preserve">I feel welcome when I visit the school</t>
  </si>
  <si>
    <t xml:space="preserve">The support staff (custodians, clerks, cafeteria, security) seem to care about the students</t>
  </si>
  <si>
    <t xml:space="preserve">The school invites me to meetings and special school events</t>
  </si>
  <si>
    <t xml:space="preserve">I know what the important issues are in the school</t>
  </si>
  <si>
    <t xml:space="preserve">I have opportunities to participate in making decisions that affect the whole school community</t>
  </si>
  <si>
    <t xml:space="preserve">Parent-Teacher Partnership</t>
  </si>
  <si>
    <t xml:space="preserve">How much do you agree with the following statements about your child’s teacher: </t>
  </si>
  <si>
    <t xml:space="preserve">The teacher respects me</t>
  </si>
  <si>
    <t xml:space="preserve">The teacher does his or her best to help my child learn</t>
  </si>
  <si>
    <t xml:space="preserve">The teacher always has my child's best interest in mind</t>
  </si>
  <si>
    <t xml:space="preserve">I am comfortable sharing my concerns with this teacher</t>
  </si>
  <si>
    <t xml:space="preserve">My child can learn a lot from this teacher</t>
  </si>
  <si>
    <t xml:space="preserve">My child will be more successful as an adult because of this teacher</t>
  </si>
  <si>
    <t xml:space="preserve">The teacher lets me know what they are working on in class</t>
  </si>
  <si>
    <t xml:space="preserve">The teacher contacts me personally to discuss my child (strengths, weaknesses, accomplishments, etc.)</t>
  </si>
  <si>
    <t xml:space="preserve">The teacher provides suggestions for how to support my child in school</t>
  </si>
  <si>
    <t xml:space="preserve">Quality of Facilities</t>
  </si>
  <si>
    <t xml:space="preserve">How would you rate the quality of the following facilities at your school?</t>
  </si>
  <si>
    <t xml:space="preserve">Your child's classroom</t>
  </si>
  <si>
    <t xml:space="preserve">Computer lab(s)</t>
  </si>
  <si>
    <t xml:space="preserve">Library</t>
  </si>
  <si>
    <t xml:space="preserve">Gym</t>
  </si>
  <si>
    <t xml:space="preserve">Food services/nutritious meals</t>
  </si>
  <si>
    <t xml:space="preserve">Overall cleanliness of the school</t>
  </si>
  <si>
    <t xml:space="preserve">How likely are you to recommend this school?</t>
  </si>
  <si>
    <t xml:space="preserve">Responded from 1: Not at all likely to 10: Extremely likely</t>
  </si>
  <si>
    <t xml:space="preserve">The average rating for a school is presented</t>
  </si>
  <si>
    <t xml:space="preserve">School ID</t>
  </si>
  <si>
    <t xml:space="preserve">School Name</t>
  </si>
  <si>
    <t xml:space="preserve">CPS Short Name</t>
  </si>
  <si>
    <t xml:space="preserve">Network Description</t>
  </si>
  <si>
    <t xml:space="preserve">Collaborative Description</t>
  </si>
  <si>
    <t xml:space="preserve">Response Rate</t>
  </si>
  <si>
    <t xml:space="preserve">ES/HS</t>
  </si>
  <si>
    <t xml:space="preserve">School Community: Score</t>
  </si>
  <si>
    <t xml:space="preserve">School Community: Category</t>
  </si>
  <si>
    <t xml:space="preserve">Parent-Teacher Partnership: Score</t>
  </si>
  <si>
    <t xml:space="preserve">Parent-Teacher Partnership: Category</t>
  </si>
  <si>
    <t xml:space="preserve">Quality of Facilities: Score</t>
  </si>
  <si>
    <t xml:space="preserve">Quality of Facilities: Category</t>
  </si>
  <si>
    <t xml:space="preserve">How likely are you to recommend this school (MEAN)</t>
  </si>
  <si>
    <t xml:space="preserve">ALL ELEMENTARY SCHOOLS</t>
  </si>
  <si>
    <t xml:space="preserve">ES</t>
  </si>
  <si>
    <t xml:space="preserve">neutral</t>
  </si>
  <si>
    <t xml:space="preserve">ALL HIGH SCHOOLS</t>
  </si>
  <si>
    <t xml:space="preserve">HS</t>
  </si>
  <si>
    <t xml:space="preserve">Architecture, Construction, and Engineering(ACE)Technical Ch</t>
  </si>
  <si>
    <t xml:space="preserve">ACE TECHNICAL CHARTER HS</t>
  </si>
  <si>
    <t xml:space="preserve">South Side High School Network</t>
  </si>
  <si>
    <t xml:space="preserve">South Side Collaborative</t>
  </si>
  <si>
    <t xml:space="preserve">&lt; 30</t>
  </si>
  <si>
    <t xml:space="preserve">Academy of Communication &amp; Tech Charter School</t>
  </si>
  <si>
    <t xml:space="preserve">ACT CHARTER</t>
  </si>
  <si>
    <t xml:space="preserve">Jane Addams Elementary School</t>
  </si>
  <si>
    <t xml:space="preserve">ADDAMS</t>
  </si>
  <si>
    <t xml:space="preserve">Lake Calumet Elementary Network</t>
  </si>
  <si>
    <t xml:space="preserve">Far South Side Collaborative</t>
  </si>
  <si>
    <t xml:space="preserve">36</t>
  </si>
  <si>
    <t xml:space="preserve">Louis A Agassiz Elementary School</t>
  </si>
  <si>
    <t xml:space="preserve">AGASSIZ</t>
  </si>
  <si>
    <t xml:space="preserve">Ravenswood-Ridge Elementary Network</t>
  </si>
  <si>
    <t xml:space="preserve">North-Northwest Side Collaborative</t>
  </si>
  <si>
    <t xml:space="preserve">53</t>
  </si>
  <si>
    <t xml:space="preserve">weak</t>
  </si>
  <si>
    <t xml:space="preserve">Air Force Academy High School</t>
  </si>
  <si>
    <t xml:space="preserve">AIR FORCE HS</t>
  </si>
  <si>
    <t xml:space="preserve">Southwest Side High School Network</t>
  </si>
  <si>
    <t xml:space="preserve">Southwest Side Collaborative</t>
  </si>
  <si>
    <t xml:space="preserve">38</t>
  </si>
  <si>
    <t xml:space="preserve">Albany Park Multicultural Academy</t>
  </si>
  <si>
    <t xml:space="preserve">ALBANY PARK</t>
  </si>
  <si>
    <t xml:space="preserve">O'Hare Elementary Network</t>
  </si>
  <si>
    <t xml:space="preserve">37</t>
  </si>
  <si>
    <t xml:space="preserve">strong</t>
  </si>
  <si>
    <t xml:space="preserve">Louisa May Alcott Elementary School</t>
  </si>
  <si>
    <t xml:space="preserve">ALCOTT ES</t>
  </si>
  <si>
    <t xml:space="preserve">Fullerton Elementary Network</t>
  </si>
  <si>
    <t xml:space="preserve">Alcott High School for the Humanities</t>
  </si>
  <si>
    <t xml:space="preserve">ALCOTT HS</t>
  </si>
  <si>
    <t xml:space="preserve">North-Northwest Side High School Network</t>
  </si>
  <si>
    <t xml:space="preserve">31</t>
  </si>
  <si>
    <t xml:space="preserve">Ira F Aldridge Elementary School</t>
  </si>
  <si>
    <t xml:space="preserve">ALDRIDGE</t>
  </si>
  <si>
    <t xml:space="preserve">John P Altgeld Elementary School</t>
  </si>
  <si>
    <t xml:space="preserve">ALTGELD</t>
  </si>
  <si>
    <t xml:space="preserve">Englewood-Gresham Elementary Network</t>
  </si>
  <si>
    <t xml:space="preserve">Amandla Charter High School</t>
  </si>
  <si>
    <t xml:space="preserve">AMANDLA CHTR HS</t>
  </si>
  <si>
    <t xml:space="preserve">Ames Middle School</t>
  </si>
  <si>
    <t xml:space="preserve">AMES</t>
  </si>
  <si>
    <t xml:space="preserve">Roald Amundsen High School</t>
  </si>
  <si>
    <t xml:space="preserve">AMUNDSEN HS</t>
  </si>
  <si>
    <t xml:space="preserve">30</t>
  </si>
  <si>
    <t xml:space="preserve">Ariel Elementary Community Academy</t>
  </si>
  <si>
    <t xml:space="preserve">ARIEL</t>
  </si>
  <si>
    <t xml:space="preserve">Burnham Park Elementary Network</t>
  </si>
  <si>
    <t xml:space="preserve">Phillip D Armour Elementary School</t>
  </si>
  <si>
    <t xml:space="preserve">ARMOUR</t>
  </si>
  <si>
    <t xml:space="preserve">Pershing Elementary Network</t>
  </si>
  <si>
    <t xml:space="preserve">George Armstrong International Studies ES</t>
  </si>
  <si>
    <t xml:space="preserve">ARMSTRONG, G</t>
  </si>
  <si>
    <t xml:space="preserve">Louis Armstrong Math &amp; Science Elementary School</t>
  </si>
  <si>
    <t xml:space="preserve">ARMSTRONG, L</t>
  </si>
  <si>
    <t xml:space="preserve">Austin-North Lawndale Elementary Network</t>
  </si>
  <si>
    <t xml:space="preserve">West Side Collaborative</t>
  </si>
  <si>
    <t xml:space="preserve">&gt; 75</t>
  </si>
  <si>
    <t xml:space="preserve">Ashburn Community Elementary School</t>
  </si>
  <si>
    <t xml:space="preserve">ASHBURN</t>
  </si>
  <si>
    <t xml:space="preserve">Midway Elementary Network</t>
  </si>
  <si>
    <t xml:space="preserve">Arthur R Ashe Elementary School</t>
  </si>
  <si>
    <t xml:space="preserve">ASHE</t>
  </si>
  <si>
    <t xml:space="preserve">Skyway Elementary Network</t>
  </si>
  <si>
    <t xml:space="preserve">ASPIRA Charter - Mirta Ramirez Computer Science</t>
  </si>
  <si>
    <t xml:space="preserve">ASPIRA CHRTR HS RAMIREZ</t>
  </si>
  <si>
    <t xml:space="preserve">West Side High School Network</t>
  </si>
  <si>
    <t xml:space="preserve">ASPIRA Charter - Early College</t>
  </si>
  <si>
    <t xml:space="preserve">ASPIRA CHTR - EARLY COLLEGE HS</t>
  </si>
  <si>
    <t xml:space="preserve">ASPIRA Charter - Haugan Campus</t>
  </si>
  <si>
    <t xml:space="preserve">ASPIRA CHTR - HAUGAN</t>
  </si>
  <si>
    <t xml:space="preserve">Crispus Attucks Elementary School</t>
  </si>
  <si>
    <t xml:space="preserve">ATTUCKS</t>
  </si>
  <si>
    <t xml:space="preserve">63</t>
  </si>
  <si>
    <t xml:space="preserve">John J Audubon Elementary School</t>
  </si>
  <si>
    <t xml:space="preserve">AUDUBON</t>
  </si>
  <si>
    <t xml:space="preserve">Austin Business and Entrepreneurship Academy HS</t>
  </si>
  <si>
    <t xml:space="preserve">AUSTIN BUS &amp; ENTRP HS</t>
  </si>
  <si>
    <t xml:space="preserve">39</t>
  </si>
  <si>
    <t xml:space="preserve">very strong</t>
  </si>
  <si>
    <t xml:space="preserve">Austin Polytechnical Academy High School</t>
  </si>
  <si>
    <t xml:space="preserve">AUSTIN POLY HS</t>
  </si>
  <si>
    <t xml:space="preserve">Avalon Park Elementary School</t>
  </si>
  <si>
    <t xml:space="preserve">AVALON PARK</t>
  </si>
  <si>
    <t xml:space="preserve">49</t>
  </si>
  <si>
    <t xml:space="preserve">very weak</t>
  </si>
  <si>
    <t xml:space="preserve">Mariano Azuela Elementary School</t>
  </si>
  <si>
    <t xml:space="preserve">AZUELA</t>
  </si>
  <si>
    <t xml:space="preserve">Benjamin Banneker Elementary School</t>
  </si>
  <si>
    <t xml:space="preserve">BANNEKER</t>
  </si>
  <si>
    <t xml:space="preserve">41</t>
  </si>
  <si>
    <t xml:space="preserve">Banner Academy South</t>
  </si>
  <si>
    <t xml:space="preserve">BANNER ACADEMY SOUTH HS</t>
  </si>
  <si>
    <t xml:space="preserve">Far South Side High School Network</t>
  </si>
  <si>
    <t xml:space="preserve">Banner Academy West</t>
  </si>
  <si>
    <t xml:space="preserve">BANNER ACADEMY WEST HS</t>
  </si>
  <si>
    <t xml:space="preserve">32</t>
  </si>
  <si>
    <t xml:space="preserve">Banner North Elementary School</t>
  </si>
  <si>
    <t xml:space="preserve">BANNER NORTH ES</t>
  </si>
  <si>
    <t xml:space="preserve">Banner North High School</t>
  </si>
  <si>
    <t xml:space="preserve">BANNER NORTH HS</t>
  </si>
  <si>
    <t xml:space="preserve">Alice L Barnard Computer Math &amp; Science Ctr ES</t>
  </si>
  <si>
    <t xml:space="preserve">BARNARD</t>
  </si>
  <si>
    <t xml:space="preserve">Rock Island Elementary Network</t>
  </si>
  <si>
    <t xml:space="preserve">60</t>
  </si>
  <si>
    <t xml:space="preserve">John Barry Elementary School</t>
  </si>
  <si>
    <t xml:space="preserve">BARRY</t>
  </si>
  <si>
    <t xml:space="preserve">40</t>
  </si>
  <si>
    <t xml:space="preserve">Clara Barton Elementary School</t>
  </si>
  <si>
    <t xml:space="preserve">BARTON</t>
  </si>
  <si>
    <t xml:space="preserve">43</t>
  </si>
  <si>
    <t xml:space="preserve">Perkins Bass Elementary School</t>
  </si>
  <si>
    <t xml:space="preserve">BASS</t>
  </si>
  <si>
    <t xml:space="preserve">Newton Bateman Elementary School</t>
  </si>
  <si>
    <t xml:space="preserve">BATEMAN</t>
  </si>
  <si>
    <t xml:space="preserve">44</t>
  </si>
  <si>
    <t xml:space="preserve">Daniel C Beard Elementary School</t>
  </si>
  <si>
    <t xml:space="preserve">BEARD</t>
  </si>
  <si>
    <t xml:space="preserve">Edward Beasley Elementary Magnet Academic Center</t>
  </si>
  <si>
    <t xml:space="preserve">BEASLEY</t>
  </si>
  <si>
    <t xml:space="preserve">Jean Baptiste Beaubien Elementary School</t>
  </si>
  <si>
    <t xml:space="preserve">BEAUBIEN</t>
  </si>
  <si>
    <t xml:space="preserve">Ludwig Van Beethoven Elementary School</t>
  </si>
  <si>
    <t xml:space="preserve">BEETHOVEN</t>
  </si>
  <si>
    <t xml:space="preserve">Jacob Beidler Elementary School</t>
  </si>
  <si>
    <t xml:space="preserve">BEIDLER</t>
  </si>
  <si>
    <t xml:space="preserve">Garfield-Humboldt Elementary Network</t>
  </si>
  <si>
    <t xml:space="preserve">Hiram H Belding Elementary School</t>
  </si>
  <si>
    <t xml:space="preserve">BELDING</t>
  </si>
  <si>
    <t xml:space="preserve">Alexander Graham Bell Elementary School</t>
  </si>
  <si>
    <t xml:space="preserve">BELL</t>
  </si>
  <si>
    <t xml:space="preserve">Belmont-Cragin Elementary School</t>
  </si>
  <si>
    <t xml:space="preserve">BELMONT-CRAGIN</t>
  </si>
  <si>
    <t xml:space="preserve">Frank I Bennett Elementary School</t>
  </si>
  <si>
    <t xml:space="preserve">BENNETT</t>
  </si>
  <si>
    <t xml:space="preserve">Mary McLeod Bethune Elementary School</t>
  </si>
  <si>
    <t xml:space="preserve">BETHUNE</t>
  </si>
  <si>
    <t xml:space="preserve">52</t>
  </si>
  <si>
    <t xml:space="preserve">Robert A Black Magnet Elementary School</t>
  </si>
  <si>
    <t xml:space="preserve">BLACK</t>
  </si>
  <si>
    <t xml:space="preserve">51</t>
  </si>
  <si>
    <t xml:space="preserve">James G Blaine Elementary School</t>
  </si>
  <si>
    <t xml:space="preserve">BLAINE</t>
  </si>
  <si>
    <t xml:space="preserve">55</t>
  </si>
  <si>
    <t xml:space="preserve">Blair Early Childhood Center</t>
  </si>
  <si>
    <t xml:space="preserve">BLAIR</t>
  </si>
  <si>
    <t xml:space="preserve">57</t>
  </si>
  <si>
    <t xml:space="preserve">William J Bogan High School</t>
  </si>
  <si>
    <t xml:space="preserve">BOGAN HS</t>
  </si>
  <si>
    <t xml:space="preserve">Carrie Jacobs Bond Elementary School</t>
  </si>
  <si>
    <t xml:space="preserve">BOND</t>
  </si>
  <si>
    <t xml:space="preserve">Arna Wendell Bontemps Elementary School</t>
  </si>
  <si>
    <t xml:space="preserve">BONTEMPS</t>
  </si>
  <si>
    <t xml:space="preserve">Daniel Boone Elementary School</t>
  </si>
  <si>
    <t xml:space="preserve">BOONE</t>
  </si>
  <si>
    <t xml:space="preserve">Edward A Bouchet Math &amp; Science Academy ES</t>
  </si>
  <si>
    <t xml:space="preserve">BOUCHET</t>
  </si>
  <si>
    <t xml:space="preserve">Myra Bradwell Communications Arts &amp; Sciences ES</t>
  </si>
  <si>
    <t xml:space="preserve">BRADWELL</t>
  </si>
  <si>
    <t xml:space="preserve">Joseph Brennemann Elementary School</t>
  </si>
  <si>
    <t xml:space="preserve">BRENNEMANN</t>
  </si>
  <si>
    <t xml:space="preserve">Lorenz Brentano Math &amp; Science Academy ES</t>
  </si>
  <si>
    <t xml:space="preserve">BRENTANO</t>
  </si>
  <si>
    <t xml:space="preserve">Norman A Bridge Elementary School</t>
  </si>
  <si>
    <t xml:space="preserve">BRIDGE</t>
  </si>
  <si>
    <t xml:space="preserve">35</t>
  </si>
  <si>
    <t xml:space="preserve">Orville T Bright Elementary School</t>
  </si>
  <si>
    <t xml:space="preserve">BRIGHT</t>
  </si>
  <si>
    <t xml:space="preserve">Brighton Park Elementary School</t>
  </si>
  <si>
    <t xml:space="preserve">BRIGHTON PARK</t>
  </si>
  <si>
    <t xml:space="preserve">Bronzeville Scholastic Academy High School</t>
  </si>
  <si>
    <t xml:space="preserve">BRONZEVILLE HS</t>
  </si>
  <si>
    <t xml:space="preserve">Bronzeville Lighthouse Charter Elementary School</t>
  </si>
  <si>
    <t xml:space="preserve">BRONZEVILLE LTHOUSE CHTR CAMPUS</t>
  </si>
  <si>
    <t xml:space="preserve">Gwendolyn Brooks College Preparatory Academy HS</t>
  </si>
  <si>
    <t xml:space="preserve">BROOKS HS</t>
  </si>
  <si>
    <t xml:space="preserve">Ronald Brown Elementary Community Academy</t>
  </si>
  <si>
    <t xml:space="preserve">BROWN, R</t>
  </si>
  <si>
    <t xml:space="preserve">William H Brown Elementary School</t>
  </si>
  <si>
    <t xml:space="preserve">BROWN, W</t>
  </si>
  <si>
    <t xml:space="preserve">Fulton Elementary Network</t>
  </si>
  <si>
    <t xml:space="preserve">34</t>
  </si>
  <si>
    <t xml:space="preserve">Charles S Brownell Elementary School</t>
  </si>
  <si>
    <t xml:space="preserve">BROWNELL</t>
  </si>
  <si>
    <t xml:space="preserve">Milton Brunson Math &amp; Science Specialty ES</t>
  </si>
  <si>
    <t xml:space="preserve">BRUNSON</t>
  </si>
  <si>
    <t xml:space="preserve">42</t>
  </si>
  <si>
    <t xml:space="preserve">Kate S Buckingham Special Education Center</t>
  </si>
  <si>
    <t xml:space="preserve">BUCKINGHAM</t>
  </si>
  <si>
    <t xml:space="preserve">Lyman A Budlong Elementary School</t>
  </si>
  <si>
    <t xml:space="preserve">BUDLONG</t>
  </si>
  <si>
    <t xml:space="preserve">54</t>
  </si>
  <si>
    <t xml:space="preserve">Luther Burbank Elementary School</t>
  </si>
  <si>
    <t xml:space="preserve">BURBANK</t>
  </si>
  <si>
    <t xml:space="preserve">48</t>
  </si>
  <si>
    <t xml:space="preserve">Edmond Burke Elementary School</t>
  </si>
  <si>
    <t xml:space="preserve">BURKE</t>
  </si>
  <si>
    <t xml:space="preserve">Augustus H Burley Elementary School</t>
  </si>
  <si>
    <t xml:space="preserve">BURLEY</t>
  </si>
  <si>
    <t xml:space="preserve">Burnham Elementary Inclusive Academy</t>
  </si>
  <si>
    <t xml:space="preserve">BURNHAM</t>
  </si>
  <si>
    <t xml:space="preserve">Burnside Elementary Scholastic Academy</t>
  </si>
  <si>
    <t xml:space="preserve">BURNSIDE</t>
  </si>
  <si>
    <t xml:space="preserve">Jonathan Burr Elementary School</t>
  </si>
  <si>
    <t xml:space="preserve">BURR</t>
  </si>
  <si>
    <t xml:space="preserve">John C Burroughs Elementary School</t>
  </si>
  <si>
    <t xml:space="preserve">BURROUGHS</t>
  </si>
  <si>
    <t xml:space="preserve">Michael M Byrne Elementary School</t>
  </si>
  <si>
    <t xml:space="preserve">BYRNE</t>
  </si>
  <si>
    <t xml:space="preserve">Charles P Caldwell Academy of Math &amp; Science ES</t>
  </si>
  <si>
    <t xml:space="preserve">CALDWELL</t>
  </si>
  <si>
    <t xml:space="preserve">62</t>
  </si>
  <si>
    <t xml:space="preserve">John Calhoun North Elementary School</t>
  </si>
  <si>
    <t xml:space="preserve">CALHOUN</t>
  </si>
  <si>
    <t xml:space="preserve">70</t>
  </si>
  <si>
    <t xml:space="preserve">Calmeca Academy of Fine Arts and Dual Language</t>
  </si>
  <si>
    <t xml:space="preserve">CALMECA</t>
  </si>
  <si>
    <t xml:space="preserve">Daniel R Cameron Elementary School</t>
  </si>
  <si>
    <t xml:space="preserve">CAMERON</t>
  </si>
  <si>
    <t xml:space="preserve">Marvin Camras Elementary School</t>
  </si>
  <si>
    <t xml:space="preserve">CAMRAS</t>
  </si>
  <si>
    <t xml:space="preserve">Miriam G Canter Middle School</t>
  </si>
  <si>
    <t xml:space="preserve">CANTER</t>
  </si>
  <si>
    <t xml:space="preserve">Arthur E Canty Elementary School</t>
  </si>
  <si>
    <t xml:space="preserve">CANTY</t>
  </si>
  <si>
    <t xml:space="preserve">Lazaro Cardenas Elementary School</t>
  </si>
  <si>
    <t xml:space="preserve">CARDENAS</t>
  </si>
  <si>
    <t xml:space="preserve">Pilsen-Little Village Elementary Network</t>
  </si>
  <si>
    <t xml:space="preserve">Andrew Carnegie Elementary School</t>
  </si>
  <si>
    <t xml:space="preserve">CARNEGIE</t>
  </si>
  <si>
    <t xml:space="preserve">Carroll-Rosenwald Specialty Elementary School</t>
  </si>
  <si>
    <t xml:space="preserve">CARROLL</t>
  </si>
  <si>
    <t xml:space="preserve">Rachel Carson Elementary School</t>
  </si>
  <si>
    <t xml:space="preserve">CARSON</t>
  </si>
  <si>
    <t xml:space="preserve">William W Carter Elementary School</t>
  </si>
  <si>
    <t xml:space="preserve">CARTER</t>
  </si>
  <si>
    <t xml:space="preserve">George Washington Carver Primary School</t>
  </si>
  <si>
    <t xml:space="preserve">CARVER , G</t>
  </si>
  <si>
    <t xml:space="preserve">George Washington Carver Military Academy HS</t>
  </si>
  <si>
    <t xml:space="preserve">CARVER MILITARY</t>
  </si>
  <si>
    <t xml:space="preserve">Pablo Casals Elementary School</t>
  </si>
  <si>
    <t xml:space="preserve">CASALS</t>
  </si>
  <si>
    <t xml:space="preserve">67</t>
  </si>
  <si>
    <t xml:space="preserve">George F Cassell Elementary School</t>
  </si>
  <si>
    <t xml:space="preserve">CASSELL</t>
  </si>
  <si>
    <t xml:space="preserve">Rosario Castellanos Elementary School</t>
  </si>
  <si>
    <t xml:space="preserve">CASTELLANOS</t>
  </si>
  <si>
    <t xml:space="preserve">Catalyst Elementary School - Circle Rock</t>
  </si>
  <si>
    <t xml:space="preserve">CATALYST CHTR - CIRCLE ROCK</t>
  </si>
  <si>
    <t xml:space="preserve">Catalyst Charter ES - Howland</t>
  </si>
  <si>
    <t xml:space="preserve">CATALYST CHTR - HOWLAND</t>
  </si>
  <si>
    <t xml:space="preserve">74</t>
  </si>
  <si>
    <t xml:space="preserve">Willa Cather Elementary School</t>
  </si>
  <si>
    <t xml:space="preserve">CATHER</t>
  </si>
  <si>
    <t xml:space="preserve">50</t>
  </si>
  <si>
    <t xml:space="preserve">Thomas Chalmers Specialty Elementary School</t>
  </si>
  <si>
    <t xml:space="preserve">CHALMERS</t>
  </si>
  <si>
    <t xml:space="preserve">Eliza Chappell Elementary School</t>
  </si>
  <si>
    <t xml:space="preserve">CHAPPELL</t>
  </si>
  <si>
    <t xml:space="preserve">Salmon P Chase Elementary School</t>
  </si>
  <si>
    <t xml:space="preserve">CHASE</t>
  </si>
  <si>
    <t xml:space="preserve">Cesar E Chavez Multicultural Academic Center ES</t>
  </si>
  <si>
    <t xml:space="preserve">CHAVEZ</t>
  </si>
  <si>
    <t xml:space="preserve">Chicago Academy Elementary School</t>
  </si>
  <si>
    <t xml:space="preserve">CHGO ACAD ES</t>
  </si>
  <si>
    <t xml:space="preserve">Chicago Academy High School</t>
  </si>
  <si>
    <t xml:space="preserve">CHGO ACAD HS</t>
  </si>
  <si>
    <t xml:space="preserve">Chicago High School for Agricultural Sciences</t>
  </si>
  <si>
    <t xml:space="preserve">CHGO AGR HS</t>
  </si>
  <si>
    <t xml:space="preserve">Chicago High School for the Arts</t>
  </si>
  <si>
    <t xml:space="preserve">CHGO ARTS CONTR HS</t>
  </si>
  <si>
    <t xml:space="preserve">Chicago Math and Science Academy High School</t>
  </si>
  <si>
    <t xml:space="preserve">CHGO MATH &amp; SCI ACAD CAMPUS HS</t>
  </si>
  <si>
    <t xml:space="preserve">Chicago Military Academy High School</t>
  </si>
  <si>
    <t xml:space="preserve">CHGO MILITARY ACAD HS</t>
  </si>
  <si>
    <t xml:space="preserve">Chicago Talent Development HS</t>
  </si>
  <si>
    <t xml:space="preserve">CHGO TALENT CHTR HS</t>
  </si>
  <si>
    <t xml:space="preserve">Chicago Vocational Achievement Academy HS</t>
  </si>
  <si>
    <t xml:space="preserve">CHICAGO AA HS</t>
  </si>
  <si>
    <t xml:space="preserve">Chicago Intl Charter - Chicago Quest North</t>
  </si>
  <si>
    <t xml:space="preserve">CHICAGO QUEST NORTH</t>
  </si>
  <si>
    <t xml:space="preserve">Chicago Technology Academy High School</t>
  </si>
  <si>
    <t xml:space="preserve">CHICAGO TECH ACADEMY</t>
  </si>
  <si>
    <t xml:space="preserve">Chicago Virtual Charter High School</t>
  </si>
  <si>
    <t xml:space="preserve">CHICAGO VIRTUAL CHTR CAMPUS HS</t>
  </si>
  <si>
    <t xml:space="preserve">Chicago Vocational Career Academy High School</t>
  </si>
  <si>
    <t xml:space="preserve">CHICAGO VOCATIONAL HS</t>
  </si>
  <si>
    <t xml:space="preserve">Frederic Chopin Elementary School</t>
  </si>
  <si>
    <t xml:space="preserve">CHOPIN</t>
  </si>
  <si>
    <t xml:space="preserve">Walter S Christopher Elementary School</t>
  </si>
  <si>
    <t xml:space="preserve">CHRISTOPHER</t>
  </si>
  <si>
    <t xml:space="preserve">Chicago Intl Charter - Larry Hawkins</t>
  </si>
  <si>
    <t xml:space="preserve">CICS - HAWKINS</t>
  </si>
  <si>
    <t xml:space="preserve">Chicago Intl Charter - Lloyd Bond</t>
  </si>
  <si>
    <t xml:space="preserve">CICS - LLOYD BOND</t>
  </si>
  <si>
    <t xml:space="preserve">45</t>
  </si>
  <si>
    <t xml:space="preserve">Chicago Intl Charter - Avalon / South Shore</t>
  </si>
  <si>
    <t xml:space="preserve">CICS-AVALON /SO SHORE</t>
  </si>
  <si>
    <t xml:space="preserve">Chicago Intl Charter - Basil</t>
  </si>
  <si>
    <t xml:space="preserve">CICS-BASIL</t>
  </si>
  <si>
    <t xml:space="preserve">Chicago Intl Charter - Bucktown</t>
  </si>
  <si>
    <t xml:space="preserve">CICS-BUCKTOWN</t>
  </si>
  <si>
    <t xml:space="preserve">65</t>
  </si>
  <si>
    <t xml:space="preserve">Chicago Intl Charter - Ralph Ellison</t>
  </si>
  <si>
    <t xml:space="preserve">CICS-ELLISON</t>
  </si>
  <si>
    <t xml:space="preserve">Chicago Intl Charter - Irving Park</t>
  </si>
  <si>
    <t xml:space="preserve">CICS-IRVING PARK</t>
  </si>
  <si>
    <t xml:space="preserve">75</t>
  </si>
  <si>
    <t xml:space="preserve">Chicago Intl Charter - Longwood</t>
  </si>
  <si>
    <t xml:space="preserve">CICS-LONGWOOD</t>
  </si>
  <si>
    <t xml:space="preserve">61</t>
  </si>
  <si>
    <t xml:space="preserve">Chicago Intl Charter - Loomis Primary</t>
  </si>
  <si>
    <t xml:space="preserve">CICS-LOOMIS</t>
  </si>
  <si>
    <t xml:space="preserve">Chicago Intl Charter - Northtown</t>
  </si>
  <si>
    <t xml:space="preserve">CICS-NORTHTOWN</t>
  </si>
  <si>
    <t xml:space="preserve">Chicago Intl Charter - Prairie</t>
  </si>
  <si>
    <t xml:space="preserve">CICS-PRAIRIE</t>
  </si>
  <si>
    <t xml:space="preserve">Chicago Intl Charter - Washington Park</t>
  </si>
  <si>
    <t xml:space="preserve">CICS-WASHINGTON PARK</t>
  </si>
  <si>
    <t xml:space="preserve">Chicago Intl Charter - West Belden</t>
  </si>
  <si>
    <t xml:space="preserve">CICS-WEST BELDEN</t>
  </si>
  <si>
    <t xml:space="preserve">Chicago Intl Charter - Wrightwood</t>
  </si>
  <si>
    <t xml:space="preserve">CICS-WRIGHTWOOD</t>
  </si>
  <si>
    <t xml:space="preserve">Citywide Specialized Schools and Services</t>
  </si>
  <si>
    <t xml:space="preserve">CITYWIDE OSS SCHOOLS</t>
  </si>
  <si>
    <t xml:space="preserve">Claremont Academy Elementary School</t>
  </si>
  <si>
    <t xml:space="preserve">CLAREMONT</t>
  </si>
  <si>
    <t xml:space="preserve">Michele Clark Academic Prep Magnet High School</t>
  </si>
  <si>
    <t xml:space="preserve">CLARK HS</t>
  </si>
  <si>
    <t xml:space="preserve">George Rogers Clark Elementary School</t>
  </si>
  <si>
    <t xml:space="preserve">CLARK, G</t>
  </si>
  <si>
    <t xml:space="preserve">Henry Clay Elementary School</t>
  </si>
  <si>
    <t xml:space="preserve">CLAY</t>
  </si>
  <si>
    <t xml:space="preserve">Clemente Achievement Academy High School</t>
  </si>
  <si>
    <t xml:space="preserve">CLEMENTE AA HS</t>
  </si>
  <si>
    <t xml:space="preserve">Roberto Clemente Community Academy High School</t>
  </si>
  <si>
    <t xml:space="preserve">CLEMENTE HS</t>
  </si>
  <si>
    <t xml:space="preserve">Grover Cleveland Elementary School</t>
  </si>
  <si>
    <t xml:space="preserve">CLEVELAND</t>
  </si>
  <si>
    <t xml:space="preserve">DeWitt Clinton Elementary School</t>
  </si>
  <si>
    <t xml:space="preserve">CLINTON</t>
  </si>
  <si>
    <t xml:space="preserve">Henry R Clissold Elementary School</t>
  </si>
  <si>
    <t xml:space="preserve">CLISSOLD</t>
  </si>
  <si>
    <t xml:space="preserve">Johnnie Colemon Elementary Academy</t>
  </si>
  <si>
    <t xml:space="preserve">COLEMON</t>
  </si>
  <si>
    <t xml:space="preserve">Edward Coles Elementary Language Academy</t>
  </si>
  <si>
    <t xml:space="preserve">COLES</t>
  </si>
  <si>
    <t xml:space="preserve">Collins Academy High School</t>
  </si>
  <si>
    <t xml:space="preserve">COLLINS HS</t>
  </si>
  <si>
    <t xml:space="preserve">Columbia Explorers Elementary Academy</t>
  </si>
  <si>
    <t xml:space="preserve">COLUMBIA EXPLORERS</t>
  </si>
  <si>
    <t xml:space="preserve">73</t>
  </si>
  <si>
    <t xml:space="preserve">Christopher Columbus Elementary School</t>
  </si>
  <si>
    <t xml:space="preserve">COLUMBUS</t>
  </si>
  <si>
    <t xml:space="preserve">Community Services West Academy</t>
  </si>
  <si>
    <t xml:space="preserve">COMMUNITY CONTR</t>
  </si>
  <si>
    <t xml:space="preserve">John W Cook Elementary School</t>
  </si>
  <si>
    <t xml:space="preserve">COOK</t>
  </si>
  <si>
    <t xml:space="preserve">John C Coonley Elementary School</t>
  </si>
  <si>
    <t xml:space="preserve">COONLEY</t>
  </si>
  <si>
    <t xml:space="preserve">Peter Cooper Elementary Dual Language Academy</t>
  </si>
  <si>
    <t xml:space="preserve">COOPER</t>
  </si>
  <si>
    <t xml:space="preserve">Daniel J Corkery Elementary School</t>
  </si>
  <si>
    <t xml:space="preserve">CORKERY</t>
  </si>
  <si>
    <t xml:space="preserve">George H Corliss High School</t>
  </si>
  <si>
    <t xml:space="preserve">CORLISS HS</t>
  </si>
  <si>
    <t xml:space="preserve">Mary E Courtenay Elementary Language Arts Center</t>
  </si>
  <si>
    <t xml:space="preserve">COURTENAY</t>
  </si>
  <si>
    <t xml:space="preserve">58</t>
  </si>
  <si>
    <t xml:space="preserve">Crane Achievement Academy High School</t>
  </si>
  <si>
    <t xml:space="preserve">CRANE AA</t>
  </si>
  <si>
    <t xml:space="preserve">Richard T Crane Technical Preparatory HS</t>
  </si>
  <si>
    <t xml:space="preserve">CRANE HS</t>
  </si>
  <si>
    <t xml:space="preserve">Crown Community Academy of Fine Arts Center ES</t>
  </si>
  <si>
    <t xml:space="preserve">CROWN</t>
  </si>
  <si>
    <t xml:space="preserve">Paul Cuffe Math-Science Technology Academy ES</t>
  </si>
  <si>
    <t xml:space="preserve">CUFFE</t>
  </si>
  <si>
    <t xml:space="preserve">Countee Cullen Elementary School</t>
  </si>
  <si>
    <t xml:space="preserve">CULLEN</t>
  </si>
  <si>
    <t xml:space="preserve">Marie Sklodowska Curie Metropolitan High School</t>
  </si>
  <si>
    <t xml:space="preserve">CURIE HS</t>
  </si>
  <si>
    <t xml:space="preserve">George W Curtis Elementary School</t>
  </si>
  <si>
    <t xml:space="preserve">CURTIS</t>
  </si>
  <si>
    <t xml:space="preserve">Richard J Daley Elementary Academy</t>
  </si>
  <si>
    <t xml:space="preserve">DALEY</t>
  </si>
  <si>
    <t xml:space="preserve">Charles R Darwin Elementary School</t>
  </si>
  <si>
    <t xml:space="preserve">DARWIN</t>
  </si>
  <si>
    <t xml:space="preserve">46</t>
  </si>
  <si>
    <t xml:space="preserve">Sir Miles Davis Magnet Elementary Academy</t>
  </si>
  <si>
    <t xml:space="preserve">DAVIS, M</t>
  </si>
  <si>
    <t xml:space="preserve">Nathan S Davis Elementary School</t>
  </si>
  <si>
    <t xml:space="preserve">DAVIS, N</t>
  </si>
  <si>
    <t xml:space="preserve">Charles Gates Dawes Elementary School</t>
  </si>
  <si>
    <t xml:space="preserve">DAWES</t>
  </si>
  <si>
    <t xml:space="preserve">Oscar DePriest Elementary School</t>
  </si>
  <si>
    <t xml:space="preserve">DE PRIEST</t>
  </si>
  <si>
    <t xml:space="preserve">Stephen Decatur Classical Elementary School</t>
  </si>
  <si>
    <t xml:space="preserve">DECATUR</t>
  </si>
  <si>
    <t xml:space="preserve">Edward C Delano Elementary School</t>
  </si>
  <si>
    <t xml:space="preserve">DELANO</t>
  </si>
  <si>
    <t xml:space="preserve">Charles S Deneen Elementary School</t>
  </si>
  <si>
    <t xml:space="preserve">DENEEN</t>
  </si>
  <si>
    <t xml:space="preserve">Robert Nathaniel Dett Elementary School</t>
  </si>
  <si>
    <t xml:space="preserve">DETT</t>
  </si>
  <si>
    <t xml:space="preserve">William E Dever Elementary School</t>
  </si>
  <si>
    <t xml:space="preserve">DEVER</t>
  </si>
  <si>
    <t xml:space="preserve">DeVry University Advantage Academy HS</t>
  </si>
  <si>
    <t xml:space="preserve">DEVRY HS</t>
  </si>
  <si>
    <t xml:space="preserve">56</t>
  </si>
  <si>
    <t xml:space="preserve">Dewey Elementary Academy of Fine Arts</t>
  </si>
  <si>
    <t xml:space="preserve">DEWEY</t>
  </si>
  <si>
    <t xml:space="preserve">Jose De Diego Elementary Community Academy</t>
  </si>
  <si>
    <t xml:space="preserve">DIEGO</t>
  </si>
  <si>
    <t xml:space="preserve">Everett McKinley Dirksen Elementary School</t>
  </si>
  <si>
    <t xml:space="preserve">DIRKSEN</t>
  </si>
  <si>
    <t xml:space="preserve">Walt Disney Magnet Elementary School</t>
  </si>
  <si>
    <t xml:space="preserve">DISNEY</t>
  </si>
  <si>
    <t xml:space="preserve">Disney II Magnet School</t>
  </si>
  <si>
    <t xml:space="preserve">DISNEY II</t>
  </si>
  <si>
    <t xml:space="preserve">Arthur Dixon Elementary School</t>
  </si>
  <si>
    <t xml:space="preserve">DIXON</t>
  </si>
  <si>
    <t xml:space="preserve">Mary Mapes Dodge Elementary Renaissance Academy</t>
  </si>
  <si>
    <t xml:space="preserve">DODGE</t>
  </si>
  <si>
    <t xml:space="preserve">James R Doolittle Jr Elementary School</t>
  </si>
  <si>
    <t xml:space="preserve">DOOLITTLE</t>
  </si>
  <si>
    <t xml:space="preserve">John C Dore Elementary School</t>
  </si>
  <si>
    <t xml:space="preserve">DORE</t>
  </si>
  <si>
    <t xml:space="preserve">Frederick A Douglass Academy High School</t>
  </si>
  <si>
    <t xml:space="preserve">DOUGLASS HS</t>
  </si>
  <si>
    <t xml:space="preserve">John B Drake Elementary School</t>
  </si>
  <si>
    <t xml:space="preserve">DRAKE</t>
  </si>
  <si>
    <t xml:space="preserve">64</t>
  </si>
  <si>
    <t xml:space="preserve">Thomas Drummond Elementary School</t>
  </si>
  <si>
    <t xml:space="preserve">DRUMMOND</t>
  </si>
  <si>
    <t xml:space="preserve">Special Education Dual Enrollment School</t>
  </si>
  <si>
    <t xml:space="preserve">DUAL ENR OSS SCHOOLS</t>
  </si>
  <si>
    <t xml:space="preserve">William E B Dubois Elementary School</t>
  </si>
  <si>
    <t xml:space="preserve">DUBOIS</t>
  </si>
  <si>
    <t xml:space="preserve">John Foster Dulles Elementary School</t>
  </si>
  <si>
    <t xml:space="preserve">DULLES</t>
  </si>
  <si>
    <t xml:space="preserve">Dumas Technology Academy</t>
  </si>
  <si>
    <t xml:space="preserve">DUMAS TECH ACAD</t>
  </si>
  <si>
    <t xml:space="preserve">Paul Laurence Dunbar Career Academy High School</t>
  </si>
  <si>
    <t xml:space="preserve">DUNBAR HS</t>
  </si>
  <si>
    <t xml:space="preserve">Dunne Technology Academy</t>
  </si>
  <si>
    <t xml:space="preserve">DUNNE TECH ACAD</t>
  </si>
  <si>
    <t xml:space="preserve">Ana Roque de Duprey Elementary School</t>
  </si>
  <si>
    <t xml:space="preserve">DUPREY</t>
  </si>
  <si>
    <t xml:space="preserve">Durkin Park Elementary School</t>
  </si>
  <si>
    <t xml:space="preserve">DURKIN PARK</t>
  </si>
  <si>
    <t xml:space="preserve">Dvorak Technology Academy</t>
  </si>
  <si>
    <t xml:space="preserve">DVORAK TECH ACAD</t>
  </si>
  <si>
    <t xml:space="preserve">Dyett High School</t>
  </si>
  <si>
    <t xml:space="preserve">DYETT HS</t>
  </si>
  <si>
    <t xml:space="preserve">Amelia Earhart Options for Knowledge ES</t>
  </si>
  <si>
    <t xml:space="preserve">EARHART</t>
  </si>
  <si>
    <t xml:space="preserve">Charles W Earle Elementary School</t>
  </si>
  <si>
    <t xml:space="preserve">EARLE</t>
  </si>
  <si>
    <t xml:space="preserve">59</t>
  </si>
  <si>
    <t xml:space="preserve">John F Eberhart Elementary School</t>
  </si>
  <si>
    <t xml:space="preserve">EBERHART</t>
  </si>
  <si>
    <t xml:space="preserve">Christian Ebinger Elementary School</t>
  </si>
  <si>
    <t xml:space="preserve">EBINGER</t>
  </si>
  <si>
    <t xml:space="preserve">Early Childhood Community Partnership Schools</t>
  </si>
  <si>
    <t xml:space="preserve">ECE PARTNERSHIP SCHOOLS</t>
  </si>
  <si>
    <t xml:space="preserve">Edgebrook Elementary School</t>
  </si>
  <si>
    <t xml:space="preserve">EDGEBROOK</t>
  </si>
  <si>
    <t xml:space="preserve">Edison Park Elementary School</t>
  </si>
  <si>
    <t xml:space="preserve">EDISON PARK</t>
  </si>
  <si>
    <t xml:space="preserve">Thomas A Edison Regional Gifted Center ES</t>
  </si>
  <si>
    <t xml:space="preserve">EDISON, T</t>
  </si>
  <si>
    <t xml:space="preserve">Richard Edwards Elementary School</t>
  </si>
  <si>
    <t xml:space="preserve">EDWARDS</t>
  </si>
  <si>
    <t xml:space="preserve">Edward K Ellington Elementary School</t>
  </si>
  <si>
    <t xml:space="preserve">ELLINGTON</t>
  </si>
  <si>
    <t xml:space="preserve">Robert Emmet Elementary School</t>
  </si>
  <si>
    <t xml:space="preserve">EMMET</t>
  </si>
  <si>
    <t xml:space="preserve">EPIC Academy High School</t>
  </si>
  <si>
    <t xml:space="preserve">EPIC CHTR HS</t>
  </si>
  <si>
    <t xml:space="preserve">Leif Ericson Elementary Scholastic Academy</t>
  </si>
  <si>
    <t xml:space="preserve">ERICSON</t>
  </si>
  <si>
    <t xml:space="preserve">Erie Elementary Charter School</t>
  </si>
  <si>
    <t xml:space="preserve">ERIE CHTR CAMPUS</t>
  </si>
  <si>
    <t xml:space="preserve">Esmond Elementary School</t>
  </si>
  <si>
    <t xml:space="preserve">ESMOND</t>
  </si>
  <si>
    <t xml:space="preserve">Edward Everett Elementary School</t>
  </si>
  <si>
    <t xml:space="preserve">EVERETT</t>
  </si>
  <si>
    <t xml:space="preserve">Evergreen Academy Middle School</t>
  </si>
  <si>
    <t xml:space="preserve">EVERGREEN</t>
  </si>
  <si>
    <t xml:space="preserve">Medgar Evers Elementary School</t>
  </si>
  <si>
    <t xml:space="preserve">EVERS</t>
  </si>
  <si>
    <t xml:space="preserve">Fairfield Elementary Academy</t>
  </si>
  <si>
    <t xml:space="preserve">FAIRFIELD</t>
  </si>
  <si>
    <t xml:space="preserve">Laughlin Falconer Elementary School</t>
  </si>
  <si>
    <t xml:space="preserve">FALCONER</t>
  </si>
  <si>
    <t xml:space="preserve">Michael Faraday Elementary School</t>
  </si>
  <si>
    <t xml:space="preserve">FARADAY</t>
  </si>
  <si>
    <t xml:space="preserve">James B Farnsworth Elementary School</t>
  </si>
  <si>
    <t xml:space="preserve">FARNSWORTH</t>
  </si>
  <si>
    <t xml:space="preserve">David G Farragut Career Academy High School</t>
  </si>
  <si>
    <t xml:space="preserve">FARRAGUT HS</t>
  </si>
  <si>
    <t xml:space="preserve">Fenger Achievement Academy High School</t>
  </si>
  <si>
    <t xml:space="preserve">FENGER AA HS</t>
  </si>
  <si>
    <t xml:space="preserve">Christian Fenger Academy High School</t>
  </si>
  <si>
    <t xml:space="preserve">FENGER HS</t>
  </si>
  <si>
    <t xml:space="preserve">Enrico Fermi Elementary School</t>
  </si>
  <si>
    <t xml:space="preserve">FERMI</t>
  </si>
  <si>
    <t xml:space="preserve">Fernwood Elementary School</t>
  </si>
  <si>
    <t xml:space="preserve">FERNWOOD</t>
  </si>
  <si>
    <t xml:space="preserve">Eugene Field Elementary School</t>
  </si>
  <si>
    <t xml:space="preserve">FIELD</t>
  </si>
  <si>
    <t xml:space="preserve">William F Finkl Elementary School</t>
  </si>
  <si>
    <t xml:space="preserve">FINKL</t>
  </si>
  <si>
    <t xml:space="preserve">John Fiske Elementary School</t>
  </si>
  <si>
    <t xml:space="preserve">FISKE</t>
  </si>
  <si>
    <t xml:space="preserve">Henry Ford Academy Power House Charter HS</t>
  </si>
  <si>
    <t xml:space="preserve">FORD CHTR HS</t>
  </si>
  <si>
    <t xml:space="preserve">Edwin G Foreman High School</t>
  </si>
  <si>
    <t xml:space="preserve">FOREMAN HS</t>
  </si>
  <si>
    <t xml:space="preserve">Fort Dearborn Elementary School</t>
  </si>
  <si>
    <t xml:space="preserve">FORT DEARBORN</t>
  </si>
  <si>
    <t xml:space="preserve">Foster Park Elementary School</t>
  </si>
  <si>
    <t xml:space="preserve">FOSTER PARK</t>
  </si>
  <si>
    <t xml:space="preserve">Franklin Elementary Fine Arts Center</t>
  </si>
  <si>
    <t xml:space="preserve">FRANKLIN</t>
  </si>
  <si>
    <t xml:space="preserve">Frazier Preparatory Academy Elementary School</t>
  </si>
  <si>
    <t xml:space="preserve">FRAZIER CONTR</t>
  </si>
  <si>
    <t xml:space="preserve">Frazier Prospective IB Magnet ES</t>
  </si>
  <si>
    <t xml:space="preserve">FRAZIER PROSPECTIVE</t>
  </si>
  <si>
    <t xml:space="preserve">Melville W Fuller Elementary School</t>
  </si>
  <si>
    <t xml:space="preserve">FULLER</t>
  </si>
  <si>
    <t xml:space="preserve">Robert Fulton Elementary School</t>
  </si>
  <si>
    <t xml:space="preserve">FULTON</t>
  </si>
  <si>
    <t xml:space="preserve">Frederick Funston Elementary School</t>
  </si>
  <si>
    <t xml:space="preserve">FUNSTON</t>
  </si>
  <si>
    <t xml:space="preserve">Gage Park High School</t>
  </si>
  <si>
    <t xml:space="preserve">GAGE PARK HS</t>
  </si>
  <si>
    <t xml:space="preserve">Galapagos Elementary Charter School</t>
  </si>
  <si>
    <t xml:space="preserve">GALAPAGOS CHTR CAMPUS</t>
  </si>
  <si>
    <t xml:space="preserve">Stephen F Gale Elementary Community Academy</t>
  </si>
  <si>
    <t xml:space="preserve">GALE</t>
  </si>
  <si>
    <t xml:space="preserve">Galileo Math &amp; Science Scholastic Academy ES</t>
  </si>
  <si>
    <t xml:space="preserve">GALILEO</t>
  </si>
  <si>
    <t xml:space="preserve">Matthew Gallistel Elementary Language Academy</t>
  </si>
  <si>
    <t xml:space="preserve">GALLISTEL</t>
  </si>
  <si>
    <t xml:space="preserve">Garfield Park Preparatory Academy ES</t>
  </si>
  <si>
    <t xml:space="preserve">GARFIELD PARK CONTR</t>
  </si>
  <si>
    <t xml:space="preserve">Marcus Moziah Garvey Elementary School</t>
  </si>
  <si>
    <t xml:space="preserve">GARVEY</t>
  </si>
  <si>
    <t xml:space="preserve">John W Garvy Elementary School</t>
  </si>
  <si>
    <t xml:space="preserve">GARVY</t>
  </si>
  <si>
    <t xml:space="preserve">Joseph E Gary Elementary School</t>
  </si>
  <si>
    <t xml:space="preserve">GARY</t>
  </si>
  <si>
    <t xml:space="preserve">George Westinghouse High School</t>
  </si>
  <si>
    <t xml:space="preserve">GEORGE WESTINGHOUSE HS</t>
  </si>
  <si>
    <t xml:space="preserve">Frank L Gillespie Elementary School</t>
  </si>
  <si>
    <t xml:space="preserve">GILLESPIE</t>
  </si>
  <si>
    <t xml:space="preserve">Academy for Global Citizenship Elementary School</t>
  </si>
  <si>
    <t xml:space="preserve">GLOBAL CITIZENSHIP CHTR</t>
  </si>
  <si>
    <t xml:space="preserve">Johann W von Goethe Elementary School</t>
  </si>
  <si>
    <t xml:space="preserve">GOETHE</t>
  </si>
  <si>
    <t xml:space="preserve">Nathan R Goldblatt Elementary School</t>
  </si>
  <si>
    <t xml:space="preserve">GOLDBLATT</t>
  </si>
  <si>
    <t xml:space="preserve">Samuel Gompers Fine Arts Options ES</t>
  </si>
  <si>
    <t xml:space="preserve">GOMPERS</t>
  </si>
  <si>
    <t xml:space="preserve">Elaine O Goodlow Elementary Magnet School</t>
  </si>
  <si>
    <t xml:space="preserve">GOODLOW</t>
  </si>
  <si>
    <t xml:space="preserve">William C Goudy Elementary School</t>
  </si>
  <si>
    <t xml:space="preserve">GOUDY</t>
  </si>
  <si>
    <t xml:space="preserve">Alexander Graham Elementary School</t>
  </si>
  <si>
    <t xml:space="preserve">GRAHAM</t>
  </si>
  <si>
    <t xml:space="preserve">Ray Graham Training Center High School</t>
  </si>
  <si>
    <t xml:space="preserve">GRAHAM,R HS</t>
  </si>
  <si>
    <t xml:space="preserve">William P Gray Elementary School</t>
  </si>
  <si>
    <t xml:space="preserve">GRAY, W</t>
  </si>
  <si>
    <t xml:space="preserve">Greater Lawndale High School For Social Justice</t>
  </si>
  <si>
    <t xml:space="preserve">GREATER LAWNDALE HS</t>
  </si>
  <si>
    <t xml:space="preserve">Horace Greeley Elementary School</t>
  </si>
  <si>
    <t xml:space="preserve">GREELEY</t>
  </si>
  <si>
    <t xml:space="preserve">Wendell E Green Elementary School</t>
  </si>
  <si>
    <t xml:space="preserve">GREEN</t>
  </si>
  <si>
    <t xml:space="preserve">Nathanael Greene Elementary School</t>
  </si>
  <si>
    <t xml:space="preserve">GREENE</t>
  </si>
  <si>
    <t xml:space="preserve">John Milton Gregory Elementary School</t>
  </si>
  <si>
    <t xml:space="preserve">GREGORY</t>
  </si>
  <si>
    <t xml:space="preserve">66</t>
  </si>
  <si>
    <t xml:space="preserve">Walter Q Gresham Elementary School</t>
  </si>
  <si>
    <t xml:space="preserve">GRESHAM</t>
  </si>
  <si>
    <t xml:space="preserve">Robert L Grimes Elementary School</t>
  </si>
  <si>
    <t xml:space="preserve">GRIMES</t>
  </si>
  <si>
    <t xml:space="preserve">Virgil Grissom Elementary School</t>
  </si>
  <si>
    <t xml:space="preserve">GRISSOM</t>
  </si>
  <si>
    <t xml:space="preserve">Simon Guggenheim Elementary School</t>
  </si>
  <si>
    <t xml:space="preserve">GUGGENHEIM</t>
  </si>
  <si>
    <t xml:space="preserve">Frank W Gunsaulus Elementary Scholastic Academy</t>
  </si>
  <si>
    <t xml:space="preserve">GUNSAULUS</t>
  </si>
  <si>
    <t xml:space="preserve">John Charles Haines Elementary School</t>
  </si>
  <si>
    <t xml:space="preserve">HAINES</t>
  </si>
  <si>
    <t xml:space="preserve">Nathan Hale Elementary School</t>
  </si>
  <si>
    <t xml:space="preserve">HALE</t>
  </si>
  <si>
    <t xml:space="preserve">Alex Haley Elementary Academy</t>
  </si>
  <si>
    <t xml:space="preserve">HALEY</t>
  </si>
  <si>
    <t xml:space="preserve">Alexander Hamilton Elementary School</t>
  </si>
  <si>
    <t xml:space="preserve">HAMILTON</t>
  </si>
  <si>
    <t xml:space="preserve">John H Hamline Elementary School</t>
  </si>
  <si>
    <t xml:space="preserve">HAMLINE</t>
  </si>
  <si>
    <t xml:space="preserve">Charles G Hammond Elementary School</t>
  </si>
  <si>
    <t xml:space="preserve">HAMMOND</t>
  </si>
  <si>
    <t xml:space="preserve">Lionel Hampton Fine &amp; Performing Arts ES</t>
  </si>
  <si>
    <t xml:space="preserve">HAMPTON</t>
  </si>
  <si>
    <t xml:space="preserve">John Hancock College Preparatory High School</t>
  </si>
  <si>
    <t xml:space="preserve">HANCOCK HS</t>
  </si>
  <si>
    <t xml:space="preserve">Hanson Park Elementary School</t>
  </si>
  <si>
    <t xml:space="preserve">HANSON PARK</t>
  </si>
  <si>
    <t xml:space="preserve">John M Harlan Community Academy High School</t>
  </si>
  <si>
    <t xml:space="preserve">HARLAN HS</t>
  </si>
  <si>
    <t xml:space="preserve">William Rainey Harper High School</t>
  </si>
  <si>
    <t xml:space="preserve">HARPER HS</t>
  </si>
  <si>
    <t xml:space="preserve">Bret Harte Elementary School</t>
  </si>
  <si>
    <t xml:space="preserve">HARTE</t>
  </si>
  <si>
    <t xml:space="preserve">John Harvard Elementary School of Excellence</t>
  </si>
  <si>
    <t xml:space="preserve">HARVARD</t>
  </si>
  <si>
    <t xml:space="preserve">47</t>
  </si>
  <si>
    <t xml:space="preserve">Helge A Haugan Elementary School</t>
  </si>
  <si>
    <t xml:space="preserve">HAUGAN</t>
  </si>
  <si>
    <t xml:space="preserve">Hawthorne Elementary Scholastic Academy</t>
  </si>
  <si>
    <t xml:space="preserve">HAWTHORNE</t>
  </si>
  <si>
    <t xml:space="preserve">John Hay Elementary Community Academy</t>
  </si>
  <si>
    <t xml:space="preserve">HAY</t>
  </si>
  <si>
    <t xml:space="preserve">Stephen K Hayt Elementary School</t>
  </si>
  <si>
    <t xml:space="preserve">HAYT</t>
  </si>
  <si>
    <t xml:space="preserve">Robert Healy Elementary School</t>
  </si>
  <si>
    <t xml:space="preserve">HEALY</t>
  </si>
  <si>
    <t xml:space="preserve">Phobe Apperson Hearst Elementary School</t>
  </si>
  <si>
    <t xml:space="preserve">HEARST</t>
  </si>
  <si>
    <t xml:space="preserve">James Hedges Elementary School</t>
  </si>
  <si>
    <t xml:space="preserve">HEDGES</t>
  </si>
  <si>
    <t xml:space="preserve">Helen M Hefferan Elementary School</t>
  </si>
  <si>
    <t xml:space="preserve">HEFFERAN</t>
  </si>
  <si>
    <t xml:space="preserve">Charles R Henderson Elementary School</t>
  </si>
  <si>
    <t xml:space="preserve">HENDERSON</t>
  </si>
  <si>
    <t xml:space="preserve">Thomas A Hendricks Elementary Community Academy</t>
  </si>
  <si>
    <t xml:space="preserve">HENDRICKS</t>
  </si>
  <si>
    <t xml:space="preserve">Patrick Henry Elementary School</t>
  </si>
  <si>
    <t xml:space="preserve">HENRY</t>
  </si>
  <si>
    <t xml:space="preserve">Matthew A Henson Elementary School</t>
  </si>
  <si>
    <t xml:space="preserve">HENSON</t>
  </si>
  <si>
    <t xml:space="preserve">Victor Herbert Elementary School</t>
  </si>
  <si>
    <t xml:space="preserve">HERBERT</t>
  </si>
  <si>
    <t xml:space="preserve">Irene C. Hernandez Middle School for the Advancement of Scie</t>
  </si>
  <si>
    <t xml:space="preserve">HERNANDEZ</t>
  </si>
  <si>
    <t xml:space="preserve">Ninos Heroes Elementary Academic Center</t>
  </si>
  <si>
    <t xml:space="preserve">HEROES</t>
  </si>
  <si>
    <t xml:space="preserve">Theodore Herzl Elementary School</t>
  </si>
  <si>
    <t xml:space="preserve">HERZL</t>
  </si>
  <si>
    <t xml:space="preserve">William G Hibbard Elementary School</t>
  </si>
  <si>
    <t xml:space="preserve">HIBBARD</t>
  </si>
  <si>
    <t xml:space="preserve">Thomas J Higgins Elementary Community Academy</t>
  </si>
  <si>
    <t xml:space="preserve">HIGGINS</t>
  </si>
  <si>
    <t xml:space="preserve">William A Hinton Elementary School</t>
  </si>
  <si>
    <t xml:space="preserve">HINTON</t>
  </si>
  <si>
    <t xml:space="preserve">Emil G Hirsch Metropolitan High School</t>
  </si>
  <si>
    <t xml:space="preserve">HIRSCH HS</t>
  </si>
  <si>
    <t xml:space="preserve">Rufus M Hitch Elementary School</t>
  </si>
  <si>
    <t xml:space="preserve">HITCH</t>
  </si>
  <si>
    <t xml:space="preserve">Charles N Holden Elementary School</t>
  </si>
  <si>
    <t xml:space="preserve">HOLDEN</t>
  </si>
  <si>
    <t xml:space="preserve">Oliver Wendell Holmes Elementary School</t>
  </si>
  <si>
    <t xml:space="preserve">HOLMES</t>
  </si>
  <si>
    <t xml:space="preserve">Hope Institute Learning Academy</t>
  </si>
  <si>
    <t xml:space="preserve">HOPE CONTR ES</t>
  </si>
  <si>
    <t xml:space="preserve">Hope College Preparatory High School</t>
  </si>
  <si>
    <t xml:space="preserve">HOPE HS</t>
  </si>
  <si>
    <t xml:space="preserve">Julia Ward Howe Elementary School of Excellence</t>
  </si>
  <si>
    <t xml:space="preserve">HOWE</t>
  </si>
  <si>
    <t xml:space="preserve">Thomas Hoyne Elementary School</t>
  </si>
  <si>
    <t xml:space="preserve">HOYNE</t>
  </si>
  <si>
    <t xml:space="preserve">Gurdon S Hubbard High School</t>
  </si>
  <si>
    <t xml:space="preserve">HUBBARD HS</t>
  </si>
  <si>
    <t xml:space="preserve">Charles Evans Hughes Elementary School</t>
  </si>
  <si>
    <t xml:space="preserve">HUGHES, C</t>
  </si>
  <si>
    <t xml:space="preserve">Langston Hughes Elementary School</t>
  </si>
  <si>
    <t xml:space="preserve">HUGHES, L</t>
  </si>
  <si>
    <t xml:space="preserve">Edward N Hurley Elementary School</t>
  </si>
  <si>
    <t xml:space="preserve">HURLEY</t>
  </si>
  <si>
    <t xml:space="preserve">Hyde Park Academy High School</t>
  </si>
  <si>
    <t xml:space="preserve">HYDE PARK HS</t>
  </si>
  <si>
    <t xml:space="preserve">Infinity Math Science and Technology High School</t>
  </si>
  <si>
    <t xml:space="preserve">INFINITY HS</t>
  </si>
  <si>
    <t xml:space="preserve">Instituto Health Sciences Career Academy HS</t>
  </si>
  <si>
    <t xml:space="preserve">INSTITUTO ACAD CHTR</t>
  </si>
  <si>
    <t xml:space="preserve">Inter-American Elementary Magnet School</t>
  </si>
  <si>
    <t xml:space="preserve">INTER-AMERICAN</t>
  </si>
  <si>
    <t xml:space="preserve">Washington Irving Elementary School</t>
  </si>
  <si>
    <t xml:space="preserve">IRVING</t>
  </si>
  <si>
    <t xml:space="preserve">Andrew Jackson Elementary Language Academy</t>
  </si>
  <si>
    <t xml:space="preserve">JACKSON, A</t>
  </si>
  <si>
    <t xml:space="preserve">Mahalia Jackson Elementary School</t>
  </si>
  <si>
    <t xml:space="preserve">JACKSON, M</t>
  </si>
  <si>
    <t xml:space="preserve">Friedrich Ludwig Jahn Elementary School</t>
  </si>
  <si>
    <t xml:space="preserve">JAHN</t>
  </si>
  <si>
    <t xml:space="preserve">Minnie Mars Jamieson Elementary School</t>
  </si>
  <si>
    <t xml:space="preserve">JAMIESON</t>
  </si>
  <si>
    <t xml:space="preserve">Nancy B Jefferson Alternative High School</t>
  </si>
  <si>
    <t xml:space="preserve">JEFFERSON ALT HS</t>
  </si>
  <si>
    <t xml:space="preserve">Edward Jenner Elementary Academy of the Arts</t>
  </si>
  <si>
    <t xml:space="preserve">JENNER</t>
  </si>
  <si>
    <t xml:space="preserve">Jensen Elementary Scholastic Academy</t>
  </si>
  <si>
    <t xml:space="preserve">JENSEN</t>
  </si>
  <si>
    <t xml:space="preserve">James Weldon Johnson Elementary School</t>
  </si>
  <si>
    <t xml:space="preserve">JOHNSON</t>
  </si>
  <si>
    <t xml:space="preserve">William Jones College Preparatory High School</t>
  </si>
  <si>
    <t xml:space="preserve">JONES HS</t>
  </si>
  <si>
    <t xml:space="preserve">Scott Joplin Elementary School</t>
  </si>
  <si>
    <t xml:space="preserve">JOPLIN</t>
  </si>
  <si>
    <t xml:space="preserve">Jordan Elementary Community School</t>
  </si>
  <si>
    <t xml:space="preserve">JORDAN</t>
  </si>
  <si>
    <t xml:space="preserve">Benito Juarez Community Academy High School</t>
  </si>
  <si>
    <t xml:space="preserve">JUAREZ HS</t>
  </si>
  <si>
    <t xml:space="preserve">Percy L Julian High School</t>
  </si>
  <si>
    <t xml:space="preserve">JULIAN HS</t>
  </si>
  <si>
    <t xml:space="preserve">Joseph Jungman Elementary School</t>
  </si>
  <si>
    <t xml:space="preserve">JUNGMAN</t>
  </si>
  <si>
    <t xml:space="preserve">Gerald Delgado Kanoon Elementary Magnet School</t>
  </si>
  <si>
    <t xml:space="preserve">KANOON</t>
  </si>
  <si>
    <t xml:space="preserve">Annie Keller Elementary Gifted Magnet School</t>
  </si>
  <si>
    <t xml:space="preserve">KELLER</t>
  </si>
  <si>
    <t xml:space="preserve">Joseph Kellman Corporate Community ES</t>
  </si>
  <si>
    <t xml:space="preserve">KELLMAN</t>
  </si>
  <si>
    <t xml:space="preserve">Kate S Kellogg Elementary School</t>
  </si>
  <si>
    <t xml:space="preserve">KELLOGG</t>
  </si>
  <si>
    <t xml:space="preserve">Thomas Kelly High School</t>
  </si>
  <si>
    <t xml:space="preserve">KELLY HS</t>
  </si>
  <si>
    <t xml:space="preserve">Kelvyn Park High School</t>
  </si>
  <si>
    <t xml:space="preserve">KELVYN PARK HS</t>
  </si>
  <si>
    <t xml:space="preserve">John F Kennedy High School</t>
  </si>
  <si>
    <t xml:space="preserve">KENNEDY HS</t>
  </si>
  <si>
    <t xml:space="preserve">Kenwood Academy High School</t>
  </si>
  <si>
    <t xml:space="preserve">KENWOOD HS</t>
  </si>
  <si>
    <t xml:space="preserve">Joshua D Kershaw Elementary School</t>
  </si>
  <si>
    <t xml:space="preserve">KERSHAW</t>
  </si>
  <si>
    <t xml:space="preserve">Francis Scott Key Elementary School</t>
  </si>
  <si>
    <t xml:space="preserve">KEY</t>
  </si>
  <si>
    <t xml:space="preserve">Joyce Kilmer Elementary School</t>
  </si>
  <si>
    <t xml:space="preserve">KILMER</t>
  </si>
  <si>
    <t xml:space="preserve">William H King Elementary School</t>
  </si>
  <si>
    <t xml:space="preserve">KING</t>
  </si>
  <si>
    <t xml:space="preserve">Dr  Martin Luther King  Jr  College Prep HS</t>
  </si>
  <si>
    <t xml:space="preserve">KING HS</t>
  </si>
  <si>
    <t xml:space="preserve">John H Kinzie Elementary School</t>
  </si>
  <si>
    <t xml:space="preserve">KINZIE</t>
  </si>
  <si>
    <t xml:space="preserve">72</t>
  </si>
  <si>
    <t xml:space="preserve">Rudyard Kipling Elementary School</t>
  </si>
  <si>
    <t xml:space="preserve">KIPLING</t>
  </si>
  <si>
    <t xml:space="preserve">KIPP Ascend Academy Charter Elementary School</t>
  </si>
  <si>
    <t xml:space="preserve">KIPP ASCEND CHTR CAMPUS</t>
  </si>
  <si>
    <t xml:space="preserve">71</t>
  </si>
  <si>
    <t xml:space="preserve">Alfred David Kohn Elementary School</t>
  </si>
  <si>
    <t xml:space="preserve">KOHN</t>
  </si>
  <si>
    <t xml:space="preserve">Charles Kozminski Elementary Community Academy</t>
  </si>
  <si>
    <t xml:space="preserve">KOZMINSKI</t>
  </si>
  <si>
    <t xml:space="preserve">Jean D Lafayette Elementary School</t>
  </si>
  <si>
    <t xml:space="preserve">LAFAYETTE</t>
  </si>
  <si>
    <t xml:space="preserve">33</t>
  </si>
  <si>
    <t xml:space="preserve">Lake View High School</t>
  </si>
  <si>
    <t xml:space="preserve">LAKE VIEW HS</t>
  </si>
  <si>
    <t xml:space="preserve">Albert G Lane Technical High School</t>
  </si>
  <si>
    <t xml:space="preserve">LANE HS</t>
  </si>
  <si>
    <t xml:space="preserve">Anna R. Langford Community Academy</t>
  </si>
  <si>
    <t xml:space="preserve">LANGFORD</t>
  </si>
  <si>
    <t xml:space="preserve">68</t>
  </si>
  <si>
    <t xml:space="preserve">Agustin Lara Elementary Academy</t>
  </si>
  <si>
    <t xml:space="preserve">LARA</t>
  </si>
  <si>
    <t xml:space="preserve">LaSalle Elementary Language Academy</t>
  </si>
  <si>
    <t xml:space="preserve">LASALLE</t>
  </si>
  <si>
    <t xml:space="preserve">LaSalle II Magnet Elementary School</t>
  </si>
  <si>
    <t xml:space="preserve">LASALLE II</t>
  </si>
  <si>
    <t xml:space="preserve">Julia C Lathrop Elementary School</t>
  </si>
  <si>
    <t xml:space="preserve">LATHROP</t>
  </si>
  <si>
    <t xml:space="preserve">Mildred I Lavizzo Elementary School</t>
  </si>
  <si>
    <t xml:space="preserve">LAVIZZO</t>
  </si>
  <si>
    <t xml:space="preserve">Lawndale Elementary Community Academy</t>
  </si>
  <si>
    <t xml:space="preserve">LAWNDALE</t>
  </si>
  <si>
    <t xml:space="preserve">Robert H Lawrence Elementary School</t>
  </si>
  <si>
    <t xml:space="preserve">LAWRENCE</t>
  </si>
  <si>
    <t xml:space="preserve">LEARN  Charter School-South Chicago Campus</t>
  </si>
  <si>
    <t xml:space="preserve">LEARN CHRT - SO CHICAGO</t>
  </si>
  <si>
    <t xml:space="preserve">LEARN Charter ES - Romano Butler Campus</t>
  </si>
  <si>
    <t xml:space="preserve">LEARN CHTR BUTLER</t>
  </si>
  <si>
    <t xml:space="preserve">LEARN Charter ES - Excel</t>
  </si>
  <si>
    <t xml:space="preserve">LEARN CHTR EXCEL</t>
  </si>
  <si>
    <t xml:space="preserve">LEARN Charter ES - North Lawndale</t>
  </si>
  <si>
    <t xml:space="preserve">LEARN CHTR NTH LAWNDALE</t>
  </si>
  <si>
    <t xml:space="preserve">Learn Charter School - 5th Campus</t>
  </si>
  <si>
    <t xml:space="preserve">LEARN CHTR-HUNTER PERKINS</t>
  </si>
  <si>
    <t xml:space="preserve">Richard Henry Lee Elementary School</t>
  </si>
  <si>
    <t xml:space="preserve">LEE</t>
  </si>
  <si>
    <t xml:space="preserve">Legacy Charter Elementary School</t>
  </si>
  <si>
    <t xml:space="preserve">LEGACY CHTR CAMPUS</t>
  </si>
  <si>
    <t xml:space="preserve">George Leland Elementary School</t>
  </si>
  <si>
    <t xml:space="preserve">LELAND</t>
  </si>
  <si>
    <t xml:space="preserve">Lenart Elementary Regional Gifted Center</t>
  </si>
  <si>
    <t xml:space="preserve">LENART</t>
  </si>
  <si>
    <t xml:space="preserve">Leslie Lewis Elementary School</t>
  </si>
  <si>
    <t xml:space="preserve">LEWIS</t>
  </si>
  <si>
    <t xml:space="preserve">Arthur A Libby Elementary School</t>
  </si>
  <si>
    <t xml:space="preserve">LIBBY</t>
  </si>
  <si>
    <t xml:space="preserve">Abraham Lincoln Elementary School</t>
  </si>
  <si>
    <t xml:space="preserve">LINCOLN</t>
  </si>
  <si>
    <t xml:space="preserve">Lincoln Park High School</t>
  </si>
  <si>
    <t xml:space="preserve">LINCOLN PARK HS</t>
  </si>
  <si>
    <t xml:space="preserve">Robert Lindblom Math &amp; Science Academy HS</t>
  </si>
  <si>
    <t xml:space="preserve">LINDBLOM HS</t>
  </si>
  <si>
    <t xml:space="preserve">Little Village Elementary School</t>
  </si>
  <si>
    <t xml:space="preserve">LITTLE VILLAGE</t>
  </si>
  <si>
    <t xml:space="preserve">Henry D Lloyd Elementary School</t>
  </si>
  <si>
    <t xml:space="preserve">LLOYD</t>
  </si>
  <si>
    <t xml:space="preserve">Alain Locke Charter Elementary Academy</t>
  </si>
  <si>
    <t xml:space="preserve">LOCKE, A CHTR</t>
  </si>
  <si>
    <t xml:space="preserve">Josephine C Locke Elementary School</t>
  </si>
  <si>
    <t xml:space="preserve">LOCKE, J</t>
  </si>
  <si>
    <t xml:space="preserve">Logandale Middle School</t>
  </si>
  <si>
    <t xml:space="preserve">LOGANDALE</t>
  </si>
  <si>
    <t xml:space="preserve">Federico Garcia Lorca Elementary School</t>
  </si>
  <si>
    <t xml:space="preserve">LORCA</t>
  </si>
  <si>
    <t xml:space="preserve">Joseph Lovett Elementary School</t>
  </si>
  <si>
    <t xml:space="preserve">LOVETT</t>
  </si>
  <si>
    <t xml:space="preserve">James Russell Lowell Elementary School</t>
  </si>
  <si>
    <t xml:space="preserve">LOWELL</t>
  </si>
  <si>
    <t xml:space="preserve">Rodolfo Lozano Bilingual &amp; International Ctr ES</t>
  </si>
  <si>
    <t xml:space="preserve">LOZANO ES</t>
  </si>
  <si>
    <t xml:space="preserve">Mary Lyon Elementary School</t>
  </si>
  <si>
    <t xml:space="preserve">LYON</t>
  </si>
  <si>
    <t xml:space="preserve">Francisco I Madero Middle School</t>
  </si>
  <si>
    <t xml:space="preserve">MADERO</t>
  </si>
  <si>
    <t xml:space="preserve">James Madison Elementary School</t>
  </si>
  <si>
    <t xml:space="preserve">MADISON</t>
  </si>
  <si>
    <t xml:space="preserve">George Manierre Elementary School</t>
  </si>
  <si>
    <t xml:space="preserve">MANIERRE</t>
  </si>
  <si>
    <t xml:space="preserve">Manley Career Academy High School</t>
  </si>
  <si>
    <t xml:space="preserve">MANLEY HS</t>
  </si>
  <si>
    <t xml:space="preserve">Horace Mann Elementary School</t>
  </si>
  <si>
    <t xml:space="preserve">MANN</t>
  </si>
  <si>
    <t xml:space="preserve">Guglielmo Marconi Elementary Community Academy</t>
  </si>
  <si>
    <t xml:space="preserve">MARCONI</t>
  </si>
  <si>
    <t xml:space="preserve">Marine Military Math and Science Academy</t>
  </si>
  <si>
    <t xml:space="preserve">MARINE MILITARY HS</t>
  </si>
  <si>
    <t xml:space="preserve">Marquette Elementary School</t>
  </si>
  <si>
    <t xml:space="preserve">MARQUETTE</t>
  </si>
  <si>
    <t xml:space="preserve">John L Marsh Elementary School</t>
  </si>
  <si>
    <t xml:space="preserve">MARSH</t>
  </si>
  <si>
    <t xml:space="preserve">John Marshall Metropolitan High School</t>
  </si>
  <si>
    <t xml:space="preserve">MARSHALL HS</t>
  </si>
  <si>
    <t xml:space="preserve">Thurgood Marshall Middle School</t>
  </si>
  <si>
    <t xml:space="preserve">MARSHALL, T</t>
  </si>
  <si>
    <t xml:space="preserve">Roswell B Mason Elementary School</t>
  </si>
  <si>
    <t xml:space="preserve">MASON</t>
  </si>
  <si>
    <t xml:space="preserve">Mason High School</t>
  </si>
  <si>
    <t xml:space="preserve">MASON HS</t>
  </si>
  <si>
    <t xml:space="preserve">Stephen T Mather High School</t>
  </si>
  <si>
    <t xml:space="preserve">MATHER HS</t>
  </si>
  <si>
    <t xml:space="preserve">Horatio May Elementary Community Academy</t>
  </si>
  <si>
    <t xml:space="preserve">MAY</t>
  </si>
  <si>
    <t xml:space="preserve">Oscar F Mayer Elementary School</t>
  </si>
  <si>
    <t xml:space="preserve">MAYER</t>
  </si>
  <si>
    <t xml:space="preserve">William J &amp; Charles H Mayo Elementary School</t>
  </si>
  <si>
    <t xml:space="preserve">MAYO</t>
  </si>
  <si>
    <t xml:space="preserve">Benjamin E Mays Elementary Academy</t>
  </si>
  <si>
    <t xml:space="preserve">MAYS</t>
  </si>
  <si>
    <t xml:space="preserve">Sharon Christa McAuliffe Elementary School</t>
  </si>
  <si>
    <t xml:space="preserve">MCAULIFFE</t>
  </si>
  <si>
    <t xml:space="preserve">George B McClellan Elementary School</t>
  </si>
  <si>
    <t xml:space="preserve">MCCLELLAN</t>
  </si>
  <si>
    <t xml:space="preserve">Cyrus H McCormick Elementary School</t>
  </si>
  <si>
    <t xml:space="preserve">MCCORMICK</t>
  </si>
  <si>
    <t xml:space="preserve">John T McCutcheon Elementary School</t>
  </si>
  <si>
    <t xml:space="preserve">MCCUTCHEON</t>
  </si>
  <si>
    <t xml:space="preserve">James E McDade Elementary Classical School</t>
  </si>
  <si>
    <t xml:space="preserve">MCDADE</t>
  </si>
  <si>
    <t xml:space="preserve">Mary E McDowell Elementary School</t>
  </si>
  <si>
    <t xml:space="preserve">MCDOWELL</t>
  </si>
  <si>
    <t xml:space="preserve">Francis M McKay Elementary School</t>
  </si>
  <si>
    <t xml:space="preserve">MCKAY</t>
  </si>
  <si>
    <t xml:space="preserve">Ronald E McNair Elementary School</t>
  </si>
  <si>
    <t xml:space="preserve">MCNAIR</t>
  </si>
  <si>
    <t xml:space="preserve">James B McPherson Elementary School</t>
  </si>
  <si>
    <t xml:space="preserve">MCPHERSON</t>
  </si>
  <si>
    <t xml:space="preserve">Genevieve Melody Elementary School</t>
  </si>
  <si>
    <t xml:space="preserve">MELODY</t>
  </si>
  <si>
    <t xml:space="preserve">Ralph H Metcalfe Elementary Community Academy</t>
  </si>
  <si>
    <t xml:space="preserve">METCALFE</t>
  </si>
  <si>
    <t xml:space="preserve">Milburn Alternative High School</t>
  </si>
  <si>
    <t xml:space="preserve">MILBURN ALTERNATIVE HS</t>
  </si>
  <si>
    <t xml:space="preserve">Milburn Alternative Elementary School</t>
  </si>
  <si>
    <t xml:space="preserve">MILBURN MIDDLE SCHOOL</t>
  </si>
  <si>
    <t xml:space="preserve">Arnold Mireles Elementary Academy</t>
  </si>
  <si>
    <t xml:space="preserve">MIRELES</t>
  </si>
  <si>
    <t xml:space="preserve">Ellen Mitchell Elementary School</t>
  </si>
  <si>
    <t xml:space="preserve">MITCHELL</t>
  </si>
  <si>
    <t xml:space="preserve">Irvin C Mollison Elementary School</t>
  </si>
  <si>
    <t xml:space="preserve">MOLLISON</t>
  </si>
  <si>
    <t xml:space="preserve">James Monroe Elementary School</t>
  </si>
  <si>
    <t xml:space="preserve">MONROE</t>
  </si>
  <si>
    <t xml:space="preserve">Moses Montefiore Special Elementary School</t>
  </si>
  <si>
    <t xml:space="preserve">MONTEFIORE</t>
  </si>
  <si>
    <t xml:space="preserve">Bernhard Moos Elementary School</t>
  </si>
  <si>
    <t xml:space="preserve">MOOS</t>
  </si>
  <si>
    <t xml:space="preserve">Garrett A Morgan Elementary School</t>
  </si>
  <si>
    <t xml:space="preserve">MORGAN</t>
  </si>
  <si>
    <t xml:space="preserve">Morgan Park High School</t>
  </si>
  <si>
    <t xml:space="preserve">MORGAN PARK HS</t>
  </si>
  <si>
    <t xml:space="preserve">Donald Morrill Math &amp; Science Elementary School</t>
  </si>
  <si>
    <t xml:space="preserve">MORRILL</t>
  </si>
  <si>
    <t xml:space="preserve">Morton School of Excellence</t>
  </si>
  <si>
    <t xml:space="preserve">MORTON</t>
  </si>
  <si>
    <t xml:space="preserve">Mount Greenwood Elementary School</t>
  </si>
  <si>
    <t xml:space="preserve">MOUNT GREENWOOD</t>
  </si>
  <si>
    <t xml:space="preserve">Mount Vernon Elementary School</t>
  </si>
  <si>
    <t xml:space="preserve">MOUNT VERNON</t>
  </si>
  <si>
    <t xml:space="preserve">Wolfgang A Mozart Elementary School</t>
  </si>
  <si>
    <t xml:space="preserve">MOZART</t>
  </si>
  <si>
    <t xml:space="preserve">Multicultural Academy of Scholarship</t>
  </si>
  <si>
    <t xml:space="preserve">MULTICULTURAL ACADEMY OF SCHOLARSHIP</t>
  </si>
  <si>
    <t xml:space="preserve">John B Murphy Elementary School</t>
  </si>
  <si>
    <t xml:space="preserve">MURPHY</t>
  </si>
  <si>
    <t xml:space="preserve">Phillip Murray Elementary Language Academy</t>
  </si>
  <si>
    <t xml:space="preserve">MURRAY</t>
  </si>
  <si>
    <t xml:space="preserve">Namaste Charter Elementary School</t>
  </si>
  <si>
    <t xml:space="preserve">NAMASTE CHTR CAMPUS</t>
  </si>
  <si>
    <t xml:space="preserve">Henry H Nash Elementary School</t>
  </si>
  <si>
    <t xml:space="preserve">NASH</t>
  </si>
  <si>
    <t xml:space="preserve">National Teachers Elementary Academy</t>
  </si>
  <si>
    <t xml:space="preserve">NATIONAL TEACHERS</t>
  </si>
  <si>
    <t xml:space="preserve">Near North Elementary School</t>
  </si>
  <si>
    <t xml:space="preserve">NEAR NORTH</t>
  </si>
  <si>
    <t xml:space="preserve">Jane A Neil Elementary School</t>
  </si>
  <si>
    <t xml:space="preserve">NEIL</t>
  </si>
  <si>
    <t xml:space="preserve">Louis Nettelhorst Elementary School</t>
  </si>
  <si>
    <t xml:space="preserve">NETTELHORST</t>
  </si>
  <si>
    <t xml:space="preserve">New Field Elementary School</t>
  </si>
  <si>
    <t xml:space="preserve">NEW FIELD</t>
  </si>
  <si>
    <t xml:space="preserve">New Millennium High School of Health at Bowen</t>
  </si>
  <si>
    <t xml:space="preserve">NEW MILLENNIUM HS</t>
  </si>
  <si>
    <t xml:space="preserve">William K New Sullivan Elementary School</t>
  </si>
  <si>
    <t xml:space="preserve">NEW SULLIVAN</t>
  </si>
  <si>
    <t xml:space="preserve">Walter L Newberry Math &amp; Science Academy ES</t>
  </si>
  <si>
    <t xml:space="preserve">NEWBERRY</t>
  </si>
  <si>
    <t xml:space="preserve">Nicholson Technology Academy</t>
  </si>
  <si>
    <t xml:space="preserve">NICHOLSON TECH ACAD</t>
  </si>
  <si>
    <t xml:space="preserve">Florence Nightingale Elementary School</t>
  </si>
  <si>
    <t xml:space="preserve">NIGHTINGALE</t>
  </si>
  <si>
    <t xml:space="preserve">William P Nixon Elementary School</t>
  </si>
  <si>
    <t xml:space="preserve">NIXON</t>
  </si>
  <si>
    <t xml:space="preserve">Kwame Nkrumah Academy Elementary School</t>
  </si>
  <si>
    <t xml:space="preserve">NKRUMAH CHTR</t>
  </si>
  <si>
    <t xml:space="preserve">Alfred Nobel Elementary School</t>
  </si>
  <si>
    <t xml:space="preserve">NOBEL</t>
  </si>
  <si>
    <t xml:space="preserve">Noble Street Charter - Chicago Bulls College</t>
  </si>
  <si>
    <t xml:space="preserve">NOBLE ST CHTR-CHGO BULLS</t>
  </si>
  <si>
    <t xml:space="preserve">Noble Street Charter - Gary Comer College Prep</t>
  </si>
  <si>
    <t xml:space="preserve">NOBLE ST CHTR-COMER</t>
  </si>
  <si>
    <t xml:space="preserve">Noble Street Charter - Golder College Prep</t>
  </si>
  <si>
    <t xml:space="preserve">NOBLE ST CHTR-GOLDER</t>
  </si>
  <si>
    <t xml:space="preserve">Noble Street Charter - Muchin College Prep</t>
  </si>
  <si>
    <t xml:space="preserve">NOBLE ST CHTR-MUCHIN</t>
  </si>
  <si>
    <t xml:space="preserve">Noble Street Charter - Noble Street College Prep</t>
  </si>
  <si>
    <t xml:space="preserve">NOBLE ST CHTR-NOBLE</t>
  </si>
  <si>
    <t xml:space="preserve">Noble Street Charter - Pritzker College Prep</t>
  </si>
  <si>
    <t xml:space="preserve">NOBLE ST CHTR-PRITZKER</t>
  </si>
  <si>
    <t xml:space="preserve">Noble Street Charter - Rauner College Prep</t>
  </si>
  <si>
    <t xml:space="preserve">NOBLE ST CHTR-RAUNER</t>
  </si>
  <si>
    <t xml:space="preserve">Noble Street Charter - Rowe-Clark Math &amp; Sci Acad</t>
  </si>
  <si>
    <t xml:space="preserve">NOBLE ST CHTR-ROWE CLARK</t>
  </si>
  <si>
    <t xml:space="preserve">Noble Street Charter - UIC College Prep</t>
  </si>
  <si>
    <t xml:space="preserve">NOBLE ST CHTR-UIC</t>
  </si>
  <si>
    <t xml:space="preserve">Noble Street Charter School - Johnson HS</t>
  </si>
  <si>
    <t xml:space="preserve">NOBLE STREET CHTR - JOHNSON</t>
  </si>
  <si>
    <t xml:space="preserve">North River Elementary School</t>
  </si>
  <si>
    <t xml:space="preserve">NORTH RIVER</t>
  </si>
  <si>
    <t xml:space="preserve">North-Grand High School</t>
  </si>
  <si>
    <t xml:space="preserve">NORTH-GRAND HS</t>
  </si>
  <si>
    <t xml:space="preserve">Northside Learning Center High School</t>
  </si>
  <si>
    <t xml:space="preserve">NORTHSIDE LEARNING HS</t>
  </si>
  <si>
    <t xml:space="preserve">Northside College Preparatory High School</t>
  </si>
  <si>
    <t xml:space="preserve">NORTHSIDE PREP HS</t>
  </si>
  <si>
    <t xml:space="preserve">Northwest Middle School</t>
  </si>
  <si>
    <t xml:space="preserve">NORTHWEST</t>
  </si>
  <si>
    <t xml:space="preserve">Norwood Park Elementary School</t>
  </si>
  <si>
    <t xml:space="preserve">NORWOOD PARK</t>
  </si>
  <si>
    <t xml:space="preserve">North Lawndale College Prep Charter - Christiana</t>
  </si>
  <si>
    <t xml:space="preserve">NTH LAWNDALE CHTR-CHRISTIANA</t>
  </si>
  <si>
    <t xml:space="preserve">North Lawndale College Prep Charter - Collins</t>
  </si>
  <si>
    <t xml:space="preserve">NTH LAWNDALE CHTR-COLLINS</t>
  </si>
  <si>
    <t xml:space="preserve">William B Ogden Elementary School</t>
  </si>
  <si>
    <t xml:space="preserve">OGDEN</t>
  </si>
  <si>
    <t xml:space="preserve">Ogden International High School</t>
  </si>
  <si>
    <t xml:space="preserve">OGDEN HS</t>
  </si>
  <si>
    <t xml:space="preserve">Richard J Oglesby Elementary School</t>
  </si>
  <si>
    <t xml:space="preserve">OGLESBY</t>
  </si>
  <si>
    <t xml:space="preserve">Isabelle C O'Keeffe Elementary School</t>
  </si>
  <si>
    <t xml:space="preserve">O'KEEFFE</t>
  </si>
  <si>
    <t xml:space="preserve">William J Onahan Elementary School</t>
  </si>
  <si>
    <t xml:space="preserve">ONAHAN</t>
  </si>
  <si>
    <t xml:space="preserve">Oriole Park Elementary School</t>
  </si>
  <si>
    <t xml:space="preserve">ORIOLE PARK</t>
  </si>
  <si>
    <t xml:space="preserve">Orozco Fine Arts &amp; Sciences Elementary School</t>
  </si>
  <si>
    <t xml:space="preserve">OROZCO</t>
  </si>
  <si>
    <t xml:space="preserve">Orr Academy High School</t>
  </si>
  <si>
    <t xml:space="preserve">ORR HS</t>
  </si>
  <si>
    <t xml:space="preserve">Josefa Ortiz De Dominguez Elementary School</t>
  </si>
  <si>
    <t xml:space="preserve">ORTIZ DE DOMINGUEZ</t>
  </si>
  <si>
    <t xml:space="preserve">James Otis Elementary School</t>
  </si>
  <si>
    <t xml:space="preserve">OTIS</t>
  </si>
  <si>
    <t xml:space="preserve">Luke O'Toole Elementary School</t>
  </si>
  <si>
    <t xml:space="preserve">O'TOOLE</t>
  </si>
  <si>
    <t xml:space="preserve">Anthony Overton Elementary School</t>
  </si>
  <si>
    <t xml:space="preserve">OVERTON</t>
  </si>
  <si>
    <t xml:space="preserve">William Bishop Owen Scholastic Academy ES</t>
  </si>
  <si>
    <t xml:space="preserve">OWEN</t>
  </si>
  <si>
    <t xml:space="preserve">Jesse Owens Elementary Community Academy</t>
  </si>
  <si>
    <t xml:space="preserve">OWENS</t>
  </si>
  <si>
    <t xml:space="preserve">Ignance Paderewski Elementary Learning Academy</t>
  </si>
  <si>
    <t xml:space="preserve">PADEREWSKI</t>
  </si>
  <si>
    <t xml:space="preserve">John Palmer Elementary School</t>
  </si>
  <si>
    <t xml:space="preserve">PALMER</t>
  </si>
  <si>
    <t xml:space="preserve">Park Manor Elementary School</t>
  </si>
  <si>
    <t xml:space="preserve">PARK MANOR</t>
  </si>
  <si>
    <t xml:space="preserve">Francis W Parker Elementary Community Academy</t>
  </si>
  <si>
    <t xml:space="preserve">PARKER</t>
  </si>
  <si>
    <t xml:space="preserve">Francis Parkman Elementary School</t>
  </si>
  <si>
    <t xml:space="preserve">PARKMAN</t>
  </si>
  <si>
    <t xml:space="preserve">Parkside Elementary Community Academy</t>
  </si>
  <si>
    <t xml:space="preserve">PARKSIDE</t>
  </si>
  <si>
    <t xml:space="preserve">Passages Charter Elementary School</t>
  </si>
  <si>
    <t xml:space="preserve">PASSAGES CHTR CAMPUS</t>
  </si>
  <si>
    <t xml:space="preserve">Louis Pasteur Elementary School</t>
  </si>
  <si>
    <t xml:space="preserve">PASTEUR</t>
  </si>
  <si>
    <t xml:space="preserve">Pathways in Education</t>
  </si>
  <si>
    <t xml:space="preserve">PATHWAYS EDUCATION HS</t>
  </si>
  <si>
    <t xml:space="preserve">Walter Payton College Preparatory High School</t>
  </si>
  <si>
    <t xml:space="preserve">PAYTON HS</t>
  </si>
  <si>
    <t xml:space="preserve">Elizabeth Peabody Elementary School</t>
  </si>
  <si>
    <t xml:space="preserve">PEABODY</t>
  </si>
  <si>
    <t xml:space="preserve">Peace &amp; Education Coalition High School</t>
  </si>
  <si>
    <t xml:space="preserve">PEACE &amp; EDUCATION HS</t>
  </si>
  <si>
    <t xml:space="preserve">Ferdinand Peck Elementary School</t>
  </si>
  <si>
    <t xml:space="preserve">PECK</t>
  </si>
  <si>
    <t xml:space="preserve">Helen Peirce International Studies ES</t>
  </si>
  <si>
    <t xml:space="preserve">PEIRCE</t>
  </si>
  <si>
    <t xml:space="preserve">William Penn Elementary School</t>
  </si>
  <si>
    <t xml:space="preserve">PENN</t>
  </si>
  <si>
    <t xml:space="preserve">Manuel Perez Elementary School</t>
  </si>
  <si>
    <t xml:space="preserve">PEREZ</t>
  </si>
  <si>
    <t xml:space="preserve">John J Pershing Elementary Humanities Magnet</t>
  </si>
  <si>
    <t xml:space="preserve">PERSHING</t>
  </si>
  <si>
    <t xml:space="preserve">Pershing West Middle School</t>
  </si>
  <si>
    <t xml:space="preserve">PERSHING MIDDLE</t>
  </si>
  <si>
    <t xml:space="preserve">Perspectives Charter - Calumet HS</t>
  </si>
  <si>
    <t xml:space="preserve">PERSPECTIVES CHTR - LEADERSHIP ACADEMY</t>
  </si>
  <si>
    <t xml:space="preserve">Perspectives Charter - Calumet MS</t>
  </si>
  <si>
    <t xml:space="preserve">PERSPECTIVES CHTR CALUMET MIDDLE</t>
  </si>
  <si>
    <t xml:space="preserve">Perspectives Charter - Calumet Technology</t>
  </si>
  <si>
    <t xml:space="preserve">PERSPECTIVES CHTR CALUMET TECH</t>
  </si>
  <si>
    <t xml:space="preserve">Perspectives Charter - IIT Math &amp; Science Academy</t>
  </si>
  <si>
    <t xml:space="preserve">PERSPECTIVES CHTR IIT</t>
  </si>
  <si>
    <t xml:space="preserve">Perspectives Charter - Rodney D Joslin</t>
  </si>
  <si>
    <t xml:space="preserve">PERSPECTIVES CHTR JOSLIN</t>
  </si>
  <si>
    <t xml:space="preserve">Mary Gage Peterson Elementary School</t>
  </si>
  <si>
    <t xml:space="preserve">PETERSON</t>
  </si>
  <si>
    <t xml:space="preserve">Phillips Achievement Academy High School</t>
  </si>
  <si>
    <t xml:space="preserve">PHILLIPS AA HS</t>
  </si>
  <si>
    <t xml:space="preserve">Wendell Phillips Academy High School</t>
  </si>
  <si>
    <t xml:space="preserve">PHILLIPS HS</t>
  </si>
  <si>
    <t xml:space="preserve">Phoenix Military Academy High School</t>
  </si>
  <si>
    <t xml:space="preserve">PHOENIX MILITARY HS</t>
  </si>
  <si>
    <t xml:space="preserve">Brian Piccolo Elementary Specialty School</t>
  </si>
  <si>
    <t xml:space="preserve">PICCOLO</t>
  </si>
  <si>
    <t xml:space="preserve">Josiah Pickard Elementary School</t>
  </si>
  <si>
    <t xml:space="preserve">PICKARD</t>
  </si>
  <si>
    <t xml:space="preserve">Pilsen Elementary Community Academy</t>
  </si>
  <si>
    <t xml:space="preserve">PILSEN</t>
  </si>
  <si>
    <t xml:space="preserve">John T Pirie Fine Arts &amp; Academic Center ES</t>
  </si>
  <si>
    <t xml:space="preserve">PIRIE</t>
  </si>
  <si>
    <t xml:space="preserve">Ambrose Plamondon Elementary School</t>
  </si>
  <si>
    <t xml:space="preserve">PLAMONDON</t>
  </si>
  <si>
    <t xml:space="preserve">Plato Learning Academy Elementary School</t>
  </si>
  <si>
    <t xml:space="preserve">PLATO CONTR</t>
  </si>
  <si>
    <t xml:space="preserve">Edgar Allan Poe Elementary Classical School</t>
  </si>
  <si>
    <t xml:space="preserve">POE</t>
  </si>
  <si>
    <t xml:space="preserve">Polaris Charter Academy Elementary School</t>
  </si>
  <si>
    <t xml:space="preserve">POLARIS CHTR CAMPUS</t>
  </si>
  <si>
    <t xml:space="preserve">Nathaniel Pope Elementary School</t>
  </si>
  <si>
    <t xml:space="preserve">POPE</t>
  </si>
  <si>
    <t xml:space="preserve">Portage Park Elementary School</t>
  </si>
  <si>
    <t xml:space="preserve">PORTAGE PARK</t>
  </si>
  <si>
    <t xml:space="preserve">Adam Clayton Powell Paideia Community Academy ES</t>
  </si>
  <si>
    <t xml:space="preserve">POWELL</t>
  </si>
  <si>
    <t xml:space="preserve">William H Prescott Elementary School</t>
  </si>
  <si>
    <t xml:space="preserve">PRESCOTT</t>
  </si>
  <si>
    <t xml:space="preserve">Florence B Price Elementary School</t>
  </si>
  <si>
    <t xml:space="preserve">PRICE</t>
  </si>
  <si>
    <t xml:space="preserve">Dr Jorge Prieto Math and Science</t>
  </si>
  <si>
    <t xml:space="preserve">PRIETO</t>
  </si>
  <si>
    <t xml:space="preserve">A.N. Pritzker School</t>
  </si>
  <si>
    <t xml:space="preserve">PRITZKER</t>
  </si>
  <si>
    <t xml:space="preserve">Prologue Early College High School</t>
  </si>
  <si>
    <t xml:space="preserve">PROLOGUE CONTR HS</t>
  </si>
  <si>
    <t xml:space="preserve">Prologue - Joshua Johnston Charter School for Fine Arts and</t>
  </si>
  <si>
    <t xml:space="preserve">PROLOGUE-JOHNSTON CHTR HS</t>
  </si>
  <si>
    <t xml:space="preserve">Charles Allen Prosser Career Academy High School</t>
  </si>
  <si>
    <t xml:space="preserve">PROSSER HS</t>
  </si>
  <si>
    <t xml:space="preserve">Providence Englewood Charter - Bunche</t>
  </si>
  <si>
    <t xml:space="preserve">PROVIDENCE CHTR-BUNCHE</t>
  </si>
  <si>
    <t xml:space="preserve">Ernst Prussing Elementary School</t>
  </si>
  <si>
    <t xml:space="preserve">PRUSSING</t>
  </si>
  <si>
    <t xml:space="preserve">Pulaski International Academy Elmentary School</t>
  </si>
  <si>
    <t xml:space="preserve">PULASKI</t>
  </si>
  <si>
    <t xml:space="preserve">George M Pullman Elementary School</t>
  </si>
  <si>
    <t xml:space="preserve">PULLMAN</t>
  </si>
  <si>
    <t xml:space="preserve">Al Raby High School</t>
  </si>
  <si>
    <t xml:space="preserve">RABY HS</t>
  </si>
  <si>
    <t xml:space="preserve">Asa Philip Randolph Elementary School</t>
  </si>
  <si>
    <t xml:space="preserve">RANDOLPH</t>
  </si>
  <si>
    <t xml:space="preserve">Ravenswood Elementary School</t>
  </si>
  <si>
    <t xml:space="preserve">RAVENSWOOD</t>
  </si>
  <si>
    <t xml:space="preserve">William H Ray Elementary School</t>
  </si>
  <si>
    <t xml:space="preserve">RAY</t>
  </si>
  <si>
    <t xml:space="preserve">William C Reavis Math &amp; Science Specialty ES</t>
  </si>
  <si>
    <t xml:space="preserve">REAVIS</t>
  </si>
  <si>
    <t xml:space="preserve">69</t>
  </si>
  <si>
    <t xml:space="preserve">Walter Reed Elementary School</t>
  </si>
  <si>
    <t xml:space="preserve">REED</t>
  </si>
  <si>
    <t xml:space="preserve">Frank W Reilly Elementary School</t>
  </si>
  <si>
    <t xml:space="preserve">REILLY</t>
  </si>
  <si>
    <t xml:space="preserve">Peter A Reinberg Elementary School</t>
  </si>
  <si>
    <t xml:space="preserve">REINBERG</t>
  </si>
  <si>
    <t xml:space="preserve">Paul Revere Elementary School</t>
  </si>
  <si>
    <t xml:space="preserve">REVERE</t>
  </si>
  <si>
    <t xml:space="preserve">Ellen H Richards Career Academy High School</t>
  </si>
  <si>
    <t xml:space="preserve">RICHARDS HS</t>
  </si>
  <si>
    <t xml:space="preserve">Hyman G Rickover Naval Academy High School</t>
  </si>
  <si>
    <t xml:space="preserve">RICKOVER HS</t>
  </si>
  <si>
    <t xml:space="preserve">Robeson Achievement Academy High School</t>
  </si>
  <si>
    <t xml:space="preserve">ROBESON AA HS</t>
  </si>
  <si>
    <t xml:space="preserve">Paul Robeson High School</t>
  </si>
  <si>
    <t xml:space="preserve">ROBESON HS</t>
  </si>
  <si>
    <t xml:space="preserve">Jackie Robinson Elementary School</t>
  </si>
  <si>
    <t xml:space="preserve">ROBINSON</t>
  </si>
  <si>
    <t xml:space="preserve">Philip Rogers Elementary School</t>
  </si>
  <si>
    <t xml:space="preserve">ROGERS</t>
  </si>
  <si>
    <t xml:space="preserve">Theodore Roosevelt High School</t>
  </si>
  <si>
    <t xml:space="preserve">ROOSEVELT HS</t>
  </si>
  <si>
    <t xml:space="preserve">Betsy Ross Elementary School</t>
  </si>
  <si>
    <t xml:space="preserve">ROSS</t>
  </si>
  <si>
    <t xml:space="preserve">Rowe Elementary School</t>
  </si>
  <si>
    <t xml:space="preserve">ROWE</t>
  </si>
  <si>
    <t xml:space="preserve">Wilma Rudolph Elementary Learning Center</t>
  </si>
  <si>
    <t xml:space="preserve">RUDOLPH</t>
  </si>
  <si>
    <t xml:space="preserve">Martha Ruggles Elementary School</t>
  </si>
  <si>
    <t xml:space="preserve">RUGGLES</t>
  </si>
  <si>
    <t xml:space="preserve">Irma C Ruiz Elementary School</t>
  </si>
  <si>
    <t xml:space="preserve">RUIZ</t>
  </si>
  <si>
    <t xml:space="preserve">William H Ryder Math &amp; Science Specialty ES</t>
  </si>
  <si>
    <t xml:space="preserve">RYDER</t>
  </si>
  <si>
    <t xml:space="preserve">Martin A Ryerson Elementary School</t>
  </si>
  <si>
    <t xml:space="preserve">RYERSON</t>
  </si>
  <si>
    <t xml:space="preserve">Albert R Sabin Elementary Magnet School</t>
  </si>
  <si>
    <t xml:space="preserve">SABIN</t>
  </si>
  <si>
    <t xml:space="preserve">Rueben Salazar Elementary Bilingual Center</t>
  </si>
  <si>
    <t xml:space="preserve">SALAZAR</t>
  </si>
  <si>
    <t xml:space="preserve">Socorro Sandoval Elementary School</t>
  </si>
  <si>
    <t xml:space="preserve">SANDOVAL</t>
  </si>
  <si>
    <t xml:space="preserve">Maria Saucedo Elementary Scholastic Academy</t>
  </si>
  <si>
    <t xml:space="preserve">SAUCEDO</t>
  </si>
  <si>
    <t xml:space="preserve">Sauganash Elementary School</t>
  </si>
  <si>
    <t xml:space="preserve">SAUGANASH</t>
  </si>
  <si>
    <t xml:space="preserve">Sidney Sawyer Elementary School</t>
  </si>
  <si>
    <t xml:space="preserve">SAWYER</t>
  </si>
  <si>
    <t xml:space="preserve">Harriet E Sayre Elementary Language Academy</t>
  </si>
  <si>
    <t xml:space="preserve">SAYRE</t>
  </si>
  <si>
    <t xml:space="preserve">Jonathan Y Scammon Elementary School</t>
  </si>
  <si>
    <t xml:space="preserve">SCAMMON</t>
  </si>
  <si>
    <t xml:space="preserve">Theophilus Schmid Elementary School</t>
  </si>
  <si>
    <t xml:space="preserve">SCHMID</t>
  </si>
  <si>
    <t xml:space="preserve">High School of Leadership at South Shore</t>
  </si>
  <si>
    <t xml:space="preserve">SCHOOL OF LEADRSHP HS</t>
  </si>
  <si>
    <t xml:space="preserve">Franz Peter Schubert Elementary School</t>
  </si>
  <si>
    <t xml:space="preserve">SCHUBERT</t>
  </si>
  <si>
    <t xml:space="preserve">Carl Schurz High School</t>
  </si>
  <si>
    <t xml:space="preserve">SCHURZ HS</t>
  </si>
  <si>
    <t xml:space="preserve">Nicholas Senn High School</t>
  </si>
  <si>
    <t xml:space="preserve">SENN HS</t>
  </si>
  <si>
    <t xml:space="preserve">William H Seward Communication Arts Academy ES</t>
  </si>
  <si>
    <t xml:space="preserve">SEWARD</t>
  </si>
  <si>
    <t xml:space="preserve">Austin O Sexton Elementary School</t>
  </si>
  <si>
    <t xml:space="preserve">SEXTON</t>
  </si>
  <si>
    <t xml:space="preserve">Betty Shabazz Intl Charter - DuSable Leadership</t>
  </si>
  <si>
    <t xml:space="preserve">SHABAZZ CHTR-DUSABLE</t>
  </si>
  <si>
    <t xml:space="preserve">Betty Shabazz Intl Charter</t>
  </si>
  <si>
    <t xml:space="preserve">SHABAZZ CHTR-SHABAZZ</t>
  </si>
  <si>
    <t xml:space="preserve">Betty Shabazz Intl Charter - Barbara A Sizemore</t>
  </si>
  <si>
    <t xml:space="preserve">SHABAZZ CHTR-SIZEMORE</t>
  </si>
  <si>
    <t xml:space="preserve">Mark Sheridan Elementary Math &amp; Science Academy</t>
  </si>
  <si>
    <t xml:space="preserve">SHERIDAN</t>
  </si>
  <si>
    <t xml:space="preserve">William T Sherman Elementary School</t>
  </si>
  <si>
    <t xml:space="preserve">SHERMAN</t>
  </si>
  <si>
    <t xml:space="preserve">Jesse Sherwood Elementary School</t>
  </si>
  <si>
    <t xml:space="preserve">SHERWOOD</t>
  </si>
  <si>
    <t xml:space="preserve">James Shields Elementary School</t>
  </si>
  <si>
    <t xml:space="preserve">SHIELDS</t>
  </si>
  <si>
    <t xml:space="preserve">Beulah Shoesmith Elementary School</t>
  </si>
  <si>
    <t xml:space="preserve">SHOESMITH</t>
  </si>
  <si>
    <t xml:space="preserve">John D Shoop Math-Science Technical Academy ES</t>
  </si>
  <si>
    <t xml:space="preserve">SHOOP</t>
  </si>
  <si>
    <t xml:space="preserve">Neal F Simeon Career Academy High School</t>
  </si>
  <si>
    <t xml:space="preserve">SIMEON HS</t>
  </si>
  <si>
    <t xml:space="preserve">Simpson Academy High School for Young Women</t>
  </si>
  <si>
    <t xml:space="preserve">SIMPSON HS</t>
  </si>
  <si>
    <t xml:space="preserve">Mark Skinner Elementary School</t>
  </si>
  <si>
    <t xml:space="preserve">SKINNER</t>
  </si>
  <si>
    <t xml:space="preserve">Skinner North</t>
  </si>
  <si>
    <t xml:space="preserve">SKINNER NORTH</t>
  </si>
  <si>
    <t xml:space="preserve">Wendell Smith Elementary School</t>
  </si>
  <si>
    <t xml:space="preserve">SMITH</t>
  </si>
  <si>
    <t xml:space="preserve">Washington D Smyser Elementary School</t>
  </si>
  <si>
    <t xml:space="preserve">SMYSER</t>
  </si>
  <si>
    <t xml:space="preserve">John M Smyth Elementary School</t>
  </si>
  <si>
    <t xml:space="preserve">SMYTH</t>
  </si>
  <si>
    <t xml:space="preserve">Hannah G Solomon Elementary School</t>
  </si>
  <si>
    <t xml:space="preserve">SOLOMON</t>
  </si>
  <si>
    <t xml:space="preserve">Eric Solorio Academy High School</t>
  </si>
  <si>
    <t xml:space="preserve">SOLORIO HS</t>
  </si>
  <si>
    <t xml:space="preserve">Songhai Elementary Learning Institute</t>
  </si>
  <si>
    <t xml:space="preserve">SONGHAI</t>
  </si>
  <si>
    <t xml:space="preserve">South Loop Elementary School</t>
  </si>
  <si>
    <t xml:space="preserve">SOUTH LOOP</t>
  </si>
  <si>
    <t xml:space="preserve">South Shore International College Prep HS School</t>
  </si>
  <si>
    <t xml:space="preserve">SOUTH SHORE INTL HS</t>
  </si>
  <si>
    <t xml:space="preserve">South Shore Fine Arts Academy</t>
  </si>
  <si>
    <t xml:space="preserve">SOUTHSHORE</t>
  </si>
  <si>
    <t xml:space="preserve">Southside Occupational Academy High School</t>
  </si>
  <si>
    <t xml:space="preserve">SOUTHSIDE HS</t>
  </si>
  <si>
    <t xml:space="preserve">Spencer Technology Academy</t>
  </si>
  <si>
    <t xml:space="preserve">SPENCER TECH ACAD</t>
  </si>
  <si>
    <t xml:space="preserve">John Spry Elementary Community School</t>
  </si>
  <si>
    <t xml:space="preserve">SPRY</t>
  </si>
  <si>
    <t xml:space="preserve">Spry Community Links High School</t>
  </si>
  <si>
    <t xml:space="preserve">SPRY HS</t>
  </si>
  <si>
    <t xml:space="preserve">Amos Alonzo Stagg Elementary School</t>
  </si>
  <si>
    <t xml:space="preserve">STAGG</t>
  </si>
  <si>
    <t xml:space="preserve">Charles P Steinmetz Academic Centre High School</t>
  </si>
  <si>
    <t xml:space="preserve">STEINMETZ  HS</t>
  </si>
  <si>
    <t xml:space="preserve">STEM Magnet Academy</t>
  </si>
  <si>
    <t xml:space="preserve">STEM ES</t>
  </si>
  <si>
    <t xml:space="preserve">Adlai E Stevenson Elementary School</t>
  </si>
  <si>
    <t xml:space="preserve">STEVENSON</t>
  </si>
  <si>
    <t xml:space="preserve">Graeme Stewart Elementary School</t>
  </si>
  <si>
    <t xml:space="preserve">STEWART</t>
  </si>
  <si>
    <t xml:space="preserve">Frederick Stock Elementary School</t>
  </si>
  <si>
    <t xml:space="preserve">STOCK</t>
  </si>
  <si>
    <t xml:space="preserve">Joseph Stockton Elementary School</t>
  </si>
  <si>
    <t xml:space="preserve">STOCKTON</t>
  </si>
  <si>
    <t xml:space="preserve">Stone Elementary Scholastic Academy</t>
  </si>
  <si>
    <t xml:space="preserve">STONE</t>
  </si>
  <si>
    <t xml:space="preserve">Harriet Beecher Stowe Elementary School</t>
  </si>
  <si>
    <t xml:space="preserve">STOWE</t>
  </si>
  <si>
    <t xml:space="preserve">Suder Montessori Magnet ES</t>
  </si>
  <si>
    <t xml:space="preserve">SUDER</t>
  </si>
  <si>
    <t xml:space="preserve">Roger C Sullivan High School</t>
  </si>
  <si>
    <t xml:space="preserve">SULLIVAN HS</t>
  </si>
  <si>
    <t xml:space="preserve">Charles Sumner  Math &amp; Science Community Acad ES</t>
  </si>
  <si>
    <t xml:space="preserve">SUMNER</t>
  </si>
  <si>
    <t xml:space="preserve">Elizabeth H Sutherland Elementary School</t>
  </si>
  <si>
    <t xml:space="preserve">SUTHERLAND</t>
  </si>
  <si>
    <t xml:space="preserve">George B Swift Elementary Specialty School</t>
  </si>
  <si>
    <t xml:space="preserve">SWIFT</t>
  </si>
  <si>
    <t xml:space="preserve">William Howard Taft High School</t>
  </si>
  <si>
    <t xml:space="preserve">TAFT HS</t>
  </si>
  <si>
    <t xml:space="preserve">Mancel Talcott Elementary School</t>
  </si>
  <si>
    <t xml:space="preserve">TALCOTT</t>
  </si>
  <si>
    <t xml:space="preserve">Talman Elementary School</t>
  </si>
  <si>
    <t xml:space="preserve">TALMAN</t>
  </si>
  <si>
    <t xml:space="preserve">Henry O Tanner Elementary School</t>
  </si>
  <si>
    <t xml:space="preserve">TANNER</t>
  </si>
  <si>
    <t xml:space="preserve">Tarkington School of Excellence ES</t>
  </si>
  <si>
    <t xml:space="preserve">TARKINGTON</t>
  </si>
  <si>
    <t xml:space="preserve">Douglas Taylor Elementary School</t>
  </si>
  <si>
    <t xml:space="preserve">TAYLOR</t>
  </si>
  <si>
    <t xml:space="preserve">TEAM Englewood Community Academy High School</t>
  </si>
  <si>
    <t xml:space="preserve">TEAM HS</t>
  </si>
  <si>
    <t xml:space="preserve">Telpochcalli Elementary School</t>
  </si>
  <si>
    <t xml:space="preserve">TELPOCHCALLI</t>
  </si>
  <si>
    <t xml:space="preserve">Velma F Thomas Early Childhood Center</t>
  </si>
  <si>
    <t xml:space="preserve">THOMAS</t>
  </si>
  <si>
    <t xml:space="preserve">James N Thorp Elementary School</t>
  </si>
  <si>
    <t xml:space="preserve">THORP, J</t>
  </si>
  <si>
    <t xml:space="preserve">Ole A Thorp Elementary Scholastic Academy</t>
  </si>
  <si>
    <t xml:space="preserve">THORP, O</t>
  </si>
  <si>
    <t xml:space="preserve">Tilden Achievement Academy High School</t>
  </si>
  <si>
    <t xml:space="preserve">TILDEN AA HS</t>
  </si>
  <si>
    <t xml:space="preserve">Edward Tilden Career Community Academy HS</t>
  </si>
  <si>
    <t xml:space="preserve">TILDEN HS</t>
  </si>
  <si>
    <t xml:space="preserve">Emmett Louis Till Math and Science Academy</t>
  </si>
  <si>
    <t xml:space="preserve">TILL</t>
  </si>
  <si>
    <t xml:space="preserve">George W Tilton Elementary School</t>
  </si>
  <si>
    <t xml:space="preserve">TILTON</t>
  </si>
  <si>
    <t xml:space="preserve">Enrico Tonti Elementary School</t>
  </si>
  <si>
    <t xml:space="preserve">TONTI</t>
  </si>
  <si>
    <t xml:space="preserve">Lyman Trumbull Elementary School</t>
  </si>
  <si>
    <t xml:space="preserve">TRUMBULL</t>
  </si>
  <si>
    <t xml:space="preserve">Turner-Drew Elementary Language Academy</t>
  </si>
  <si>
    <t xml:space="preserve">TURNER-DREW</t>
  </si>
  <si>
    <t xml:space="preserve">Mark Twain Elementary School</t>
  </si>
  <si>
    <t xml:space="preserve">TWAIN</t>
  </si>
  <si>
    <t xml:space="preserve">University of Chicago Charter - Donoghue</t>
  </si>
  <si>
    <t xml:space="preserve">UNIV OF CHGO CHTR-DONOGHUE</t>
  </si>
  <si>
    <t xml:space="preserve">University of Chicago Charter - NKO</t>
  </si>
  <si>
    <t xml:space="preserve">UNIV OF CHGO CHTR-NKO</t>
  </si>
  <si>
    <t xml:space="preserve">University of Chicago Charter - Woodlawn</t>
  </si>
  <si>
    <t xml:space="preserve">UNIV OF CHGO CHTR-WOODLAWN</t>
  </si>
  <si>
    <t xml:space="preserve">University of Chicago Charter - Carter G Woodson</t>
  </si>
  <si>
    <t xml:space="preserve">UNIV OF CHGO CHTR-WOODSON</t>
  </si>
  <si>
    <t xml:space="preserve">UNO Charter School - Major Hector P.Garcia MD Campus</t>
  </si>
  <si>
    <t xml:space="preserve">UNO CHTR - MAJOR HECTOR P.GARCIA</t>
  </si>
  <si>
    <t xml:space="preserve">UNO Charter School - PFC Omar E.Torres Campus</t>
  </si>
  <si>
    <t xml:space="preserve">UNO CHTR - PFC OMAR E.TORRRES</t>
  </si>
  <si>
    <t xml:space="preserve">UNO Charter School - SPC Daniel Zizumbo Campus</t>
  </si>
  <si>
    <t xml:space="preserve">UNO CHTR - SPC DANIEL ZIZUMBO</t>
  </si>
  <si>
    <t xml:space="preserve">UNO Charter Elementary School St Marks</t>
  </si>
  <si>
    <t xml:space="preserve">UNO CHTR - ST MARKS</t>
  </si>
  <si>
    <t xml:space="preserve">UNO 51st and Homan Charter Elementary School</t>
  </si>
  <si>
    <t xml:space="preserve">UNO CHTR-51ST - HOMAN</t>
  </si>
  <si>
    <t xml:space="preserve">UNO Charter - Bartolome de Las Casas</t>
  </si>
  <si>
    <t xml:space="preserve">UNO CHTR-DE LAS CASAS</t>
  </si>
  <si>
    <t xml:space="preserve">UNO Charter - Carlos Fuentes</t>
  </si>
  <si>
    <t xml:space="preserve">UNO CHTR-FUENTES</t>
  </si>
  <si>
    <t xml:space="preserve">UNO Charter - Gage Park</t>
  </si>
  <si>
    <t xml:space="preserve">UNO CHTR-GAGE PARK</t>
  </si>
  <si>
    <t xml:space="preserve">UNO Charter School - Officer Donald J. Marquez</t>
  </si>
  <si>
    <t xml:space="preserve">UNO CHTR-MARQUEZ</t>
  </si>
  <si>
    <t xml:space="preserve">UNO Charter - Octavio Paz Campus</t>
  </si>
  <si>
    <t xml:space="preserve">UNO CHTR-PAZ</t>
  </si>
  <si>
    <t xml:space="preserve">UNO Charter - Rufino Tamayo</t>
  </si>
  <si>
    <t xml:space="preserve">UNO CHTR-TAMAYO</t>
  </si>
  <si>
    <t xml:space="preserve">Uplift Community High School</t>
  </si>
  <si>
    <t xml:space="preserve">UPLIFT HS</t>
  </si>
  <si>
    <t xml:space="preserve">Urban Prep Academy for Young Men - Bronzeville</t>
  </si>
  <si>
    <t xml:space="preserve">URBAN PREP CHTR - BRONZEVILLE</t>
  </si>
  <si>
    <t xml:space="preserve">Urban Prep Academy for Young Men - West</t>
  </si>
  <si>
    <t xml:space="preserve">URBAN PREP CHTR - WEST</t>
  </si>
  <si>
    <t xml:space="preserve">Urban Prep Acad for Young Men Charter - Englewood</t>
  </si>
  <si>
    <t xml:space="preserve">URBAN PREP CHTR-ENGLEWOOD</t>
  </si>
  <si>
    <t xml:space="preserve">John H Vanderpoel Elementary Magnet School</t>
  </si>
  <si>
    <t xml:space="preserve">VANDERPOEL</t>
  </si>
  <si>
    <t xml:space="preserve">Jacqueline B Vaughn Occupational High School</t>
  </si>
  <si>
    <t xml:space="preserve">VAUGHN HS</t>
  </si>
  <si>
    <t xml:space="preserve">Barbara Vick Early Childhood &amp; Family Center</t>
  </si>
  <si>
    <t xml:space="preserve">VICK</t>
  </si>
  <si>
    <t xml:space="preserve">Vivian E. Summers Alternative Elementary School</t>
  </si>
  <si>
    <t xml:space="preserve">VIVIAN SUMMERS ALTERNATIVES ES</t>
  </si>
  <si>
    <t xml:space="preserve">Vivian E. Summers Alternative High School</t>
  </si>
  <si>
    <t xml:space="preserve">VIVIAN SUMMERS ALTERNATIVES HS</t>
  </si>
  <si>
    <t xml:space="preserve">VOISE Academy High School</t>
  </si>
  <si>
    <t xml:space="preserve">VOISE HS</t>
  </si>
  <si>
    <t xml:space="preserve">Alessandro Volta Elementary School</t>
  </si>
  <si>
    <t xml:space="preserve">VOLTA</t>
  </si>
  <si>
    <t xml:space="preserve">Alexander von Humboldt Elementary School</t>
  </si>
  <si>
    <t xml:space="preserve">VON HUMBOLDT</t>
  </si>
  <si>
    <t xml:space="preserve">Carl von Linne Elementary School</t>
  </si>
  <si>
    <t xml:space="preserve">VON LINNE</t>
  </si>
  <si>
    <t xml:space="preserve">Friedrich W von Steuben Metropolitan Science HS</t>
  </si>
  <si>
    <t xml:space="preserve">VON STEUBEN HS</t>
  </si>
  <si>
    <t xml:space="preserve">Charles H Wacker Elementary School</t>
  </si>
  <si>
    <t xml:space="preserve">WACKER</t>
  </si>
  <si>
    <t xml:space="preserve">James Wadsworth Elementary School</t>
  </si>
  <si>
    <t xml:space="preserve">WADSWORTH</t>
  </si>
  <si>
    <t xml:space="preserve">John A Walsh Elementary School</t>
  </si>
  <si>
    <t xml:space="preserve">WALSH</t>
  </si>
  <si>
    <t xml:space="preserve">James Ward Elementary School</t>
  </si>
  <si>
    <t xml:space="preserve">WARD, J</t>
  </si>
  <si>
    <t xml:space="preserve">Laura S Ward Elementary School</t>
  </si>
  <si>
    <t xml:space="preserve">WARD, L</t>
  </si>
  <si>
    <t xml:space="preserve">Joseph Warren Elementary School</t>
  </si>
  <si>
    <t xml:space="preserve">WARREN</t>
  </si>
  <si>
    <t xml:space="preserve">George Washington High School</t>
  </si>
  <si>
    <t xml:space="preserve">WASHINGTON HS</t>
  </si>
  <si>
    <t xml:space="preserve">George Washington Elementary School</t>
  </si>
  <si>
    <t xml:space="preserve">WASHINGTON, G</t>
  </si>
  <si>
    <t xml:space="preserve">Harold Washington Elementary School</t>
  </si>
  <si>
    <t xml:space="preserve">WASHINGTON, H</t>
  </si>
  <si>
    <t xml:space="preserve">Thomas J Waters Elementary School</t>
  </si>
  <si>
    <t xml:space="preserve">WATERS</t>
  </si>
  <si>
    <t xml:space="preserve">Daniel Webster Elementary School</t>
  </si>
  <si>
    <t xml:space="preserve">WEBSTER</t>
  </si>
  <si>
    <t xml:space="preserve">Wells Community Academy High School</t>
  </si>
  <si>
    <t xml:space="preserve">WELLS HS</t>
  </si>
  <si>
    <t xml:space="preserve">Ida B Wells Preparatory Elementary Academy</t>
  </si>
  <si>
    <t xml:space="preserve">WELLS, I</t>
  </si>
  <si>
    <t xml:space="preserve">Daniel S Wentworth Elementary School</t>
  </si>
  <si>
    <t xml:space="preserve">WENTWORTH</t>
  </si>
  <si>
    <t xml:space="preserve">West Park Elementary Academy</t>
  </si>
  <si>
    <t xml:space="preserve">WEST PARK</t>
  </si>
  <si>
    <t xml:space="preserve">West Pullman Elementary School</t>
  </si>
  <si>
    <t xml:space="preserve">WEST PULLMAN</t>
  </si>
  <si>
    <t xml:space="preserve">West Ridge Elementary School</t>
  </si>
  <si>
    <t xml:space="preserve">WEST RIDGE</t>
  </si>
  <si>
    <t xml:space="preserve">Oliver S Westcott Elementary School</t>
  </si>
  <si>
    <t xml:space="preserve">WESTCOTT</t>
  </si>
  <si>
    <t xml:space="preserve">John Whistler Elementary School</t>
  </si>
  <si>
    <t xml:space="preserve">WHISTLER</t>
  </si>
  <si>
    <t xml:space="preserve">Edward White Elementary Career Academy</t>
  </si>
  <si>
    <t xml:space="preserve">WHITE</t>
  </si>
  <si>
    <t xml:space="preserve">Eli Whitney Elementary School</t>
  </si>
  <si>
    <t xml:space="preserve">WHITNEY</t>
  </si>
  <si>
    <t xml:space="preserve">John Greenleaf Whittier Elementary School</t>
  </si>
  <si>
    <t xml:space="preserve">WHITTIER</t>
  </si>
  <si>
    <t xml:space="preserve">Wildwood Elementary School</t>
  </si>
  <si>
    <t xml:space="preserve">WILDWOOD</t>
  </si>
  <si>
    <t xml:space="preserve">Williams Preparatory Academy Middle School</t>
  </si>
  <si>
    <t xml:space="preserve">WILIAMS MIDDLE</t>
  </si>
  <si>
    <t xml:space="preserve">Williams Multiplex Elementary School</t>
  </si>
  <si>
    <t xml:space="preserve">WILLIAMS ES</t>
  </si>
  <si>
    <t xml:space="preserve">Daniel Hale Williams Prep School of Medicine</t>
  </si>
  <si>
    <t xml:space="preserve">WILLIAMS, D</t>
  </si>
  <si>
    <t xml:space="preserve">Woodlawn Community Elementary School</t>
  </si>
  <si>
    <t xml:space="preserve">WOODLAWN</t>
  </si>
  <si>
    <t xml:space="preserve">Granville T Woods Math &amp; Science Academy ES</t>
  </si>
  <si>
    <t xml:space="preserve">WOODS</t>
  </si>
  <si>
    <t xml:space="preserve">Carter G Woodson South Elementary School</t>
  </si>
  <si>
    <t xml:space="preserve">WOODSON</t>
  </si>
  <si>
    <t xml:space="preserve">World Language Academy High School</t>
  </si>
  <si>
    <t xml:space="preserve">WORLD LANGUAGE HS</t>
  </si>
  <si>
    <t xml:space="preserve">Elihu Yale Elementary School</t>
  </si>
  <si>
    <t xml:space="preserve">YALE</t>
  </si>
  <si>
    <t xml:space="preserve">Richard Yates Elementary School</t>
  </si>
  <si>
    <t xml:space="preserve">YATES</t>
  </si>
  <si>
    <t xml:space="preserve">Young Women's Leadership Charter High School</t>
  </si>
  <si>
    <t xml:space="preserve">YNG WOMEN-CHTR CAMPUS</t>
  </si>
  <si>
    <t xml:space="preserve">Consuella B York Alternative High School</t>
  </si>
  <si>
    <t xml:space="preserve">YORK HS</t>
  </si>
  <si>
    <t xml:space="preserve">Ella Flagg Young Elementary School</t>
  </si>
  <si>
    <t xml:space="preserve">YOUNG</t>
  </si>
  <si>
    <t xml:space="preserve">Whitney M Young Magnet High School</t>
  </si>
  <si>
    <t xml:space="preserve">YOUNG HS</t>
  </si>
  <si>
    <t xml:space="preserve">Youth Connection Charter School</t>
  </si>
  <si>
    <t xml:space="preserve">YOUTH CONNECTION CHTR</t>
  </si>
  <si>
    <t xml:space="preserve">Emiliano Zapata Elementary Academy</t>
  </si>
  <si>
    <t xml:space="preserve">ZAPATA</t>
  </si>
  <si>
    <t xml:space="preserve">Select School From Drop Down List---&gt;</t>
  </si>
  <si>
    <r>
      <rPr>
        <b val="true"/>
        <i val="true"/>
        <sz val="18"/>
        <color rgb="FFFFFFFF"/>
        <rFont val="Calibri"/>
        <family val="2"/>
        <charset val="1"/>
      </rPr>
      <t xml:space="preserve">MY VOICE, MY SCHOOL
</t>
    </r>
    <r>
      <rPr>
        <b val="true"/>
        <sz val="18"/>
        <color rgb="FFFFFFFF"/>
        <rFont val="Calibri"/>
        <family val="2"/>
        <charset val="1"/>
      </rPr>
      <t xml:space="preserve">Parent/Guardian Survey 2012 Report</t>
    </r>
  </si>
  <si>
    <t xml:space="preserve">HOW TO READ THIS REPORT</t>
  </si>
  <si>
    <t xml:space="preserve">RESPONSE RATE</t>
  </si>
  <si>
    <t xml:space="preserve">Excel Versions Supported: 
2007 or Later</t>
  </si>
  <si>
    <t xml:space="preserve">MY SCHOOL'S RESPONSE RATE:</t>
  </si>
  <si>
    <t xml:space="preserve">•  Results not reported for schools with a response rate less than 30%. 
•  Results not reported for subgroups of less than 10; however, subgroup
    responses are included in school's aggregate ("All") results.
•  Response rate estimated by dividing the school’s May 2012 enrollment by
    total number of children parents report having at the school.</t>
  </si>
  <si>
    <t xml:space="preserve">MEASURE SCORES</t>
  </si>
  <si>
    <t xml:space="preserve">SURVEYED PARENT RACE</t>
  </si>
  <si>
    <t xml:space="preserve">• Scores are calculated by aggregating the response 
   items in that measure, giving more weight to those
   reponse items that are harder to agree with.
• Because schools are compared to other schools in
    the district, performance may be labeled "weak"
    despite having a majority of positive responses to
    individual items. </t>
  </si>
  <si>
    <t xml:space="preserve">SCORE SCALE</t>
  </si>
  <si>
    <t xml:space="preserve">80-100</t>
  </si>
  <si>
    <t xml:space="preserve">VERY STRONG</t>
  </si>
  <si>
    <t xml:space="preserve">%</t>
  </si>
  <si>
    <t xml:space="preserve">N</t>
  </si>
  <si>
    <t xml:space="preserve">60-79</t>
  </si>
  <si>
    <t xml:space="preserve">STRONG</t>
  </si>
  <si>
    <t xml:space="preserve">40-59</t>
  </si>
  <si>
    <t xml:space="preserve">NEUTRAL</t>
  </si>
  <si>
    <t xml:space="preserve">20-39</t>
  </si>
  <si>
    <t xml:space="preserve">WEAK</t>
  </si>
  <si>
    <t xml:space="preserve">HISPANIC</t>
  </si>
  <si>
    <t xml:space="preserve">0-19</t>
  </si>
  <si>
    <t xml:space="preserve">VERY WEAK</t>
  </si>
  <si>
    <t xml:space="preserve">ASIAN</t>
  </si>
  <si>
    <t xml:space="preserve">OTHER/NOT SPECIFIED</t>
  </si>
  <si>
    <t xml:space="preserve">SCHOOL COMMUNITY</t>
  </si>
  <si>
    <t xml:space="preserve">SCHOOL RECOMMENDATION</t>
  </si>
  <si>
    <t xml:space="preserve">My School's Score:</t>
  </si>
  <si>
    <t xml:space="preserve">COMPLETELY</t>
  </si>
  <si>
    <t xml:space="preserve">My School's Average Score:</t>
  </si>
  <si>
    <t xml:space="preserve">EXTREMELY LIKELY</t>
  </si>
  <si>
    <r>
      <rPr>
        <b val="true"/>
        <sz val="14"/>
        <color rgb="FF000000"/>
        <rFont val="Calibri"/>
        <family val="2"/>
        <charset val="1"/>
      </rPr>
      <t xml:space="preserve">How much do you agree or disagree with the following statements about your child's </t>
    </r>
    <r>
      <rPr>
        <b val="true"/>
        <u val="single"/>
        <sz val="14"/>
        <color rgb="FF000000"/>
        <rFont val="Calibri"/>
        <family val="2"/>
        <charset val="1"/>
      </rPr>
      <t xml:space="preserve">school</t>
    </r>
    <r>
      <rPr>
        <b val="true"/>
        <sz val="14"/>
        <color rgb="FF000000"/>
        <rFont val="Calibri"/>
        <family val="2"/>
        <charset val="1"/>
      </rPr>
      <t xml:space="preserve">?</t>
    </r>
  </si>
  <si>
    <t xml:space="preserve">MOSTLY</t>
  </si>
  <si>
    <r>
      <rPr>
        <b val="true"/>
        <sz val="14"/>
        <rFont val="Calibri"/>
        <family val="2"/>
        <charset val="1"/>
      </rPr>
      <t xml:space="preserve">When parents are looking for a great school for their child: On a scale of 1-10, how likely are you to recommend this school?   </t>
    </r>
    <r>
      <rPr>
        <b val="true"/>
        <sz val="12"/>
        <rFont val="Calibri"/>
        <family val="2"/>
        <charset val="1"/>
      </rPr>
      <t xml:space="preserve">(10=extremely likely; 1=not at all likely)</t>
    </r>
  </si>
  <si>
    <t xml:space="preserve">A LITTLE</t>
  </si>
  <si>
    <t xml:space="preserve">NOT AT ALL LIKELY</t>
  </si>
  <si>
    <t xml:space="preserve">NOT AT ALL</t>
  </si>
  <si>
    <t xml:space="preserve">NO RESPONSE</t>
  </si>
  <si>
    <t xml:space="preserve">SCHOOL SAFETY</t>
  </si>
  <si>
    <r>
      <rPr>
        <b val="true"/>
        <sz val="14"/>
        <color rgb="FF000000"/>
        <rFont val="Calibri"/>
        <family val="2"/>
        <charset val="1"/>
      </rPr>
      <t xml:space="preserve">How much do you agree with the following statements about your child's </t>
    </r>
    <r>
      <rPr>
        <b val="true"/>
        <u val="single"/>
        <sz val="14"/>
        <color rgb="FF000000"/>
        <rFont val="Calibri"/>
        <family val="2"/>
        <charset val="1"/>
      </rPr>
      <t xml:space="preserve">school</t>
    </r>
    <r>
      <rPr>
        <b val="true"/>
        <sz val="14"/>
        <color rgb="FF000000"/>
        <rFont val="Calibri"/>
        <family val="2"/>
        <charset val="1"/>
      </rPr>
      <t xml:space="preserve">?</t>
    </r>
  </si>
  <si>
    <t xml:space="preserve">The support staff (custodians, clerks, cafeteria staff, security) seem to care about the students</t>
  </si>
  <si>
    <t xml:space="preserve">My child is safe going to and from school</t>
  </si>
  <si>
    <t xml:space="preserve">My child is safe at this school</t>
  </si>
  <si>
    <t xml:space="preserve">Bullying is a problem at this school*</t>
  </si>
  <si>
    <t xml:space="preserve">PARENT-TEACHER PARTNERSHIP</t>
  </si>
  <si>
    <t xml:space="preserve">*The item "Bullying is a problem at the school" is phrased negatively, thus red and yellow responses should be considered positive.</t>
  </si>
  <si>
    <r>
      <rPr>
        <b val="true"/>
        <sz val="14"/>
        <color rgb="FF000000"/>
        <rFont val="Calibri"/>
        <family val="2"/>
        <charset val="1"/>
      </rPr>
      <t xml:space="preserve">How much do you agree or disagree with the following statements about your child's </t>
    </r>
    <r>
      <rPr>
        <b val="true"/>
        <u val="single"/>
        <sz val="14"/>
        <color rgb="FF000000"/>
        <rFont val="Calibri"/>
        <family val="2"/>
        <charset val="1"/>
      </rPr>
      <t xml:space="preserve">teacher</t>
    </r>
    <r>
      <rPr>
        <b val="true"/>
        <sz val="14"/>
        <color rgb="FF000000"/>
        <rFont val="Calibri"/>
        <family val="2"/>
        <charset val="1"/>
      </rPr>
      <t xml:space="preserve">?</t>
    </r>
  </si>
  <si>
    <t xml:space="preserve">QUALITY OF FACILITIES</t>
  </si>
  <si>
    <t xml:space="preserve">EXCELLENT</t>
  </si>
  <si>
    <t xml:space="preserve">SATISFACTORY</t>
  </si>
  <si>
    <t xml:space="preserve">The teacher(s) respects me</t>
  </si>
  <si>
    <t xml:space="preserve">POOR</t>
  </si>
  <si>
    <t xml:space="preserve">DON'T KNOW/DNA</t>
  </si>
  <si>
    <t xml:space="preserve">The teacher(s) does his or her best to help my child learn</t>
  </si>
  <si>
    <t xml:space="preserve">The teacher(s) always has my child's best interest in mind</t>
  </si>
  <si>
    <t xml:space="preserve">I am comfortable sharing my concerns with this teacher(s)</t>
  </si>
  <si>
    <t xml:space="preserve">My child can learn a lot from this teacher(s)</t>
  </si>
  <si>
    <t xml:space="preserve">My child will be more successful as an adult because of this teacher(s)</t>
  </si>
  <si>
    <t xml:space="preserve">The teacher(s) let me know what they are working on in class</t>
  </si>
  <si>
    <t xml:space="preserve">The teacher(s) contacts me personally to discuss my child (strengths, weaknesses….)</t>
  </si>
  <si>
    <t xml:space="preserve">The teacher(s) provides suggestions for how to support my child in school</t>
  </si>
  <si>
    <t xml:space="preserve">Network</t>
  </si>
  <si>
    <t xml:space="preserve">DROP DOWN DATA VALIDATION (DO NOT DELETE)</t>
  </si>
  <si>
    <t xml:space="preserve">SELECT SCHOOL</t>
  </si>
  <si>
    <t xml:space="preserve">All Elementary Schools</t>
  </si>
  <si>
    <t xml:space="preserve">All High Schools</t>
  </si>
  <si>
    <t xml:space="preserve">school_id</t>
  </si>
  <si>
    <t xml:space="preserve">SchoolYear</t>
  </si>
  <si>
    <t xml:space="preserve">RecType</t>
  </si>
  <si>
    <t xml:space="preserve">SIUnit</t>
  </si>
  <si>
    <t xml:space="preserve">OracleID</t>
  </si>
  <si>
    <t xml:space="preserve">SchoolName</t>
  </si>
  <si>
    <t xml:space="preserve">School2012</t>
  </si>
  <si>
    <t xml:space="preserve">Category</t>
  </si>
  <si>
    <t xml:space="preserve">GovernanceType</t>
  </si>
  <si>
    <t xml:space="preserve">AMPS</t>
  </si>
  <si>
    <t xml:space="preserve">IsCampusOf</t>
  </si>
  <si>
    <t xml:space="preserve">ManagedBy</t>
  </si>
  <si>
    <t xml:space="preserve">LocatedWithin</t>
  </si>
  <si>
    <t xml:space="preserve">RelationshipTypeName</t>
  </si>
  <si>
    <t xml:space="preserve">FacilityID</t>
  </si>
  <si>
    <t xml:space="preserve">FacilityTypeName</t>
  </si>
  <si>
    <t xml:space="preserve">FacilityName</t>
  </si>
  <si>
    <t xml:space="preserve">FullAddress</t>
  </si>
  <si>
    <t xml:space="preserve">PostalCode</t>
  </si>
  <si>
    <t xml:space="preserve">MailRun</t>
  </si>
  <si>
    <t xml:space="preserve">ISBEName</t>
  </si>
  <si>
    <t xml:space="preserve">ISBEID</t>
  </si>
  <si>
    <t xml:space="preserve">PhoneNumber</t>
  </si>
  <si>
    <t xml:space="preserve">FaxNumber</t>
  </si>
  <si>
    <t xml:space="preserve">Community</t>
  </si>
  <si>
    <t xml:space="preserve">Ward</t>
  </si>
  <si>
    <t xml:space="preserve">yr</t>
  </si>
  <si>
    <t xml:space="preserve">schl_id</t>
  </si>
  <si>
    <t xml:space="preserve">Notes</t>
  </si>
  <si>
    <t xml:space="preserve">unit</t>
  </si>
  <si>
    <t xml:space="preserve">unitmain</t>
  </si>
  <si>
    <t xml:space="preserve">unitorig</t>
  </si>
  <si>
    <t xml:space="preserve">PrincipalName</t>
  </si>
  <si>
    <t xml:space="preserve">Cluster</t>
  </si>
  <si>
    <t xml:space="preserve">GradeServed</t>
  </si>
  <si>
    <t xml:space="preserve">City</t>
  </si>
  <si>
    <t xml:space="preserve">State</t>
  </si>
  <si>
    <t xml:space="preserve">NetworkDescription</t>
  </si>
  <si>
    <t xml:space="preserve">CollaborativeDescription</t>
  </si>
  <si>
    <t xml:space="preserve">Geographic_Network</t>
  </si>
  <si>
    <t xml:space="preserve">Managed_By_Network</t>
  </si>
  <si>
    <t xml:space="preserve">Collaborative</t>
  </si>
  <si>
    <t xml:space="preserve">School_Track</t>
  </si>
  <si>
    <t xml:space="preserve">response_rate</t>
  </si>
  <si>
    <t xml:space="preserve">school_community_cat</t>
  </si>
  <si>
    <t xml:space="preserve">pt_partnership_cat</t>
  </si>
  <si>
    <t xml:space="preserve">facilities_cat</t>
  </si>
  <si>
    <t xml:space="preserve">school_community_score</t>
  </si>
  <si>
    <t xml:space="preserve">pt_partnership_score</t>
  </si>
  <si>
    <t xml:space="preserve">facilities_score</t>
  </si>
  <si>
    <t xml:space="preserve">num_surveys_race</t>
  </si>
  <si>
    <t xml:space="preserve">white</t>
  </si>
  <si>
    <t xml:space="preserve">asian</t>
  </si>
  <si>
    <t xml:space="preserve">black</t>
  </si>
  <si>
    <t xml:space="preserve">hispanic</t>
  </si>
  <si>
    <t xml:space="preserve">american_indian</t>
  </si>
  <si>
    <t xml:space="preserve">pacific_islander</t>
  </si>
  <si>
    <t xml:space="preserve">multiracial</t>
  </si>
  <si>
    <t xml:space="preserve">race_no_reply</t>
  </si>
  <si>
    <t xml:space="preserve">num_surveys</t>
  </si>
  <si>
    <t xml:space="preserve">Q8_1_Not_at_all</t>
  </si>
  <si>
    <t xml:space="preserve">Q8_2_Not_at_all</t>
  </si>
  <si>
    <t xml:space="preserve">Q8_3_Not_at_all</t>
  </si>
  <si>
    <t xml:space="preserve">Q8_4_Not_at_all</t>
  </si>
  <si>
    <t xml:space="preserve">Q8_5_Not_at_all</t>
  </si>
  <si>
    <t xml:space="preserve">Q8_6_Not_at_all</t>
  </si>
  <si>
    <t xml:space="preserve">Q8_1_A_little</t>
  </si>
  <si>
    <t xml:space="preserve">Q8_2_A_little</t>
  </si>
  <si>
    <t xml:space="preserve">Q8_3_A_little</t>
  </si>
  <si>
    <t xml:space="preserve">Q8_4_A_little</t>
  </si>
  <si>
    <t xml:space="preserve">Q8_5_A_little</t>
  </si>
  <si>
    <t xml:space="preserve">Q8_6_A_little</t>
  </si>
  <si>
    <t xml:space="preserve">Q8_1_Mostly</t>
  </si>
  <si>
    <t xml:space="preserve">Q8_2_Mostly</t>
  </si>
  <si>
    <t xml:space="preserve">Q8_3_Mostly</t>
  </si>
  <si>
    <t xml:space="preserve">Q8_4_Mostly</t>
  </si>
  <si>
    <t xml:space="preserve">Q8_5_Mostly</t>
  </si>
  <si>
    <t xml:space="preserve">Q8_6_Mostly</t>
  </si>
  <si>
    <t xml:space="preserve">Q8_1_Missing</t>
  </si>
  <si>
    <t xml:space="preserve">Q8_2_Missing</t>
  </si>
  <si>
    <t xml:space="preserve">Q8_3_Missing</t>
  </si>
  <si>
    <t xml:space="preserve">Q8_4_Missing</t>
  </si>
  <si>
    <t xml:space="preserve">Q8_5_Missing</t>
  </si>
  <si>
    <t xml:space="preserve">Q8_6_Missing</t>
  </si>
  <si>
    <t xml:space="preserve">Q8_1_Completely</t>
  </si>
  <si>
    <t xml:space="preserve">Q8_2_Completely</t>
  </si>
  <si>
    <t xml:space="preserve">Q8_3_Completely</t>
  </si>
  <si>
    <t xml:space="preserve">Q8_4_Completely</t>
  </si>
  <si>
    <t xml:space="preserve">Q8_5_Completely</t>
  </si>
  <si>
    <t xml:space="preserve">Q8_6_Completely</t>
  </si>
  <si>
    <t xml:space="preserve">Q9_1_Not_at_all</t>
  </si>
  <si>
    <t xml:space="preserve">Q9_2_Not_at_all</t>
  </si>
  <si>
    <t xml:space="preserve">Q9_3_Not_at_all</t>
  </si>
  <si>
    <t xml:space="preserve">Q9_4_Not_at_all</t>
  </si>
  <si>
    <t xml:space="preserve">Q9_5_Not_at_all</t>
  </si>
  <si>
    <t xml:space="preserve">Q9_6_Not_at_all</t>
  </si>
  <si>
    <t xml:space="preserve">Q9_7_Not_at_all</t>
  </si>
  <si>
    <t xml:space="preserve">Q9_8_Not_at_all</t>
  </si>
  <si>
    <t xml:space="preserve">Q9_9_Not_at_all</t>
  </si>
  <si>
    <t xml:space="preserve">Q9_1_A_little</t>
  </si>
  <si>
    <t xml:space="preserve">Q9_2_A_little</t>
  </si>
  <si>
    <t xml:space="preserve">Q9_3_A_little</t>
  </si>
  <si>
    <t xml:space="preserve">Q9_4_A_little</t>
  </si>
  <si>
    <t xml:space="preserve">Q9_5_A_little</t>
  </si>
  <si>
    <t xml:space="preserve">Q9_6_A_little</t>
  </si>
  <si>
    <t xml:space="preserve">Q9_7_A_little</t>
  </si>
  <si>
    <t xml:space="preserve">Q9_8_A_little</t>
  </si>
  <si>
    <t xml:space="preserve">Q9_9_A_little</t>
  </si>
  <si>
    <t xml:space="preserve">Q9_1_Mostly</t>
  </si>
  <si>
    <t xml:space="preserve">Q9_2_Mostly</t>
  </si>
  <si>
    <t xml:space="preserve">Q9_3_Mostly</t>
  </si>
  <si>
    <t xml:space="preserve">Q9_4_Mostly</t>
  </si>
  <si>
    <t xml:space="preserve">Q9_5_Mostly</t>
  </si>
  <si>
    <t xml:space="preserve">Q9_6_Mostly</t>
  </si>
  <si>
    <t xml:space="preserve">Q9_7_Mostly</t>
  </si>
  <si>
    <t xml:space="preserve">Q9_8_Mostly</t>
  </si>
  <si>
    <t xml:space="preserve">Q9_9_Mostly</t>
  </si>
  <si>
    <t xml:space="preserve">Q9_1_Missing</t>
  </si>
  <si>
    <t xml:space="preserve">Q9_2_Missing</t>
  </si>
  <si>
    <t xml:space="preserve">Q9_3_Missing</t>
  </si>
  <si>
    <t xml:space="preserve">Q9_4_Missing</t>
  </si>
  <si>
    <t xml:space="preserve">Q9_5_Missing</t>
  </si>
  <si>
    <t xml:space="preserve">Q9_6_Missing</t>
  </si>
  <si>
    <t xml:space="preserve">Q9_7_Missing</t>
  </si>
  <si>
    <t xml:space="preserve">Q9_8_Missing</t>
  </si>
  <si>
    <t xml:space="preserve">Q9_9_Missing</t>
  </si>
  <si>
    <t xml:space="preserve">Q9_1_Completely</t>
  </si>
  <si>
    <t xml:space="preserve">Q9_2_Completely</t>
  </si>
  <si>
    <t xml:space="preserve">Q9_3_Completely</t>
  </si>
  <si>
    <t xml:space="preserve">Q9_4_Completely</t>
  </si>
  <si>
    <t xml:space="preserve">Q9_5_Completely</t>
  </si>
  <si>
    <t xml:space="preserve">Q9_6_Completely</t>
  </si>
  <si>
    <t xml:space="preserve">Q9_7_Completely</t>
  </si>
  <si>
    <t xml:space="preserve">Q9_8_Completely</t>
  </si>
  <si>
    <t xml:space="preserve">Q9_9_Completely</t>
  </si>
  <si>
    <t xml:space="preserve">Q10_1_Not_at_all</t>
  </si>
  <si>
    <t xml:space="preserve">Q10_2_Not_at_all</t>
  </si>
  <si>
    <t xml:space="preserve">Q10_3_Not_at_all</t>
  </si>
  <si>
    <t xml:space="preserve">Q11_1_Not_at_all</t>
  </si>
  <si>
    <t xml:space="preserve">Q10_1_A_little</t>
  </si>
  <si>
    <t xml:space="preserve">Q10_2_A_little</t>
  </si>
  <si>
    <t xml:space="preserve">Q10_3_A_little</t>
  </si>
  <si>
    <t xml:space="preserve">Q11_1_A_little</t>
  </si>
  <si>
    <t xml:space="preserve">Q10_1_Mostly</t>
  </si>
  <si>
    <t xml:space="preserve">Q10_2_Mostly</t>
  </si>
  <si>
    <t xml:space="preserve">Q10_3_Mostly</t>
  </si>
  <si>
    <t xml:space="preserve">Q11_1_Mostly</t>
  </si>
  <si>
    <t xml:space="preserve">Q10_1_Missing</t>
  </si>
  <si>
    <t xml:space="preserve">Q10_2_Missing</t>
  </si>
  <si>
    <t xml:space="preserve">Q10_3_Missing</t>
  </si>
  <si>
    <t xml:space="preserve">Q11_1_Missing</t>
  </si>
  <si>
    <t xml:space="preserve">Q10_1_Completely</t>
  </si>
  <si>
    <t xml:space="preserve">Q10_2_Completely</t>
  </si>
  <si>
    <t xml:space="preserve">Q10_3_Completely</t>
  </si>
  <si>
    <t xml:space="preserve">Q11_1_Completely</t>
  </si>
  <si>
    <t xml:space="preserve">q12_mean</t>
  </si>
  <si>
    <t xml:space="preserve">q12_1_1</t>
  </si>
  <si>
    <t xml:space="preserve">q12_1_2</t>
  </si>
  <si>
    <t xml:space="preserve">q12_1_3</t>
  </si>
  <si>
    <t xml:space="preserve">q12_1_4</t>
  </si>
  <si>
    <t xml:space="preserve">q12_1_5</t>
  </si>
  <si>
    <t xml:space="preserve">q12_1_6</t>
  </si>
  <si>
    <t xml:space="preserve">q12_1_7</t>
  </si>
  <si>
    <t xml:space="preserve">q12_1_8</t>
  </si>
  <si>
    <t xml:space="preserve">q12_1_9</t>
  </si>
  <si>
    <t xml:space="preserve">q12_1_10</t>
  </si>
  <si>
    <t xml:space="preserve">q12_1_Missing</t>
  </si>
  <si>
    <t xml:space="preserve">Q13_1_Never</t>
  </si>
  <si>
    <t xml:space="preserve">Q13_2_Never</t>
  </si>
  <si>
    <t xml:space="preserve">Q13_3_Never</t>
  </si>
  <si>
    <t xml:space="preserve">Q13_1_Sometimes</t>
  </si>
  <si>
    <t xml:space="preserve">Q13_2_Sometimes</t>
  </si>
  <si>
    <t xml:space="preserve">Q13_3_Sometimes</t>
  </si>
  <si>
    <t xml:space="preserve">Q13_1_Often</t>
  </si>
  <si>
    <t xml:space="preserve">Q13_2_Often</t>
  </si>
  <si>
    <t xml:space="preserve">Q13_3_Often</t>
  </si>
  <si>
    <t xml:space="preserve">Q13_1_Always</t>
  </si>
  <si>
    <t xml:space="preserve">Q13_2_Always</t>
  </si>
  <si>
    <t xml:space="preserve">Q13_3_Always</t>
  </si>
  <si>
    <t xml:space="preserve">Q13_1_Missing</t>
  </si>
  <si>
    <t xml:space="preserve">Q13_2_Missing</t>
  </si>
  <si>
    <t xml:space="preserve">Q13_3_Missing</t>
  </si>
  <si>
    <t xml:space="preserve">Q14_1_Poor</t>
  </si>
  <si>
    <t xml:space="preserve">Q14_2_Poor</t>
  </si>
  <si>
    <t xml:space="preserve">Q14_3_Poor</t>
  </si>
  <si>
    <t xml:space="preserve">Q14_4_Poor</t>
  </si>
  <si>
    <t xml:space="preserve">Q14_5_Poor</t>
  </si>
  <si>
    <t xml:space="preserve">Q14_6_Poor</t>
  </si>
  <si>
    <t xml:space="preserve">Q14_1_Satisfactory</t>
  </si>
  <si>
    <t xml:space="preserve">Q14_2_Satisfactory</t>
  </si>
  <si>
    <t xml:space="preserve">Q14_3_Satisfactory</t>
  </si>
  <si>
    <t xml:space="preserve">Q14_4_Satisfactory</t>
  </si>
  <si>
    <t xml:space="preserve">Q14_5_Satisfactory</t>
  </si>
  <si>
    <t xml:space="preserve">Q14_6_Satisfactory</t>
  </si>
  <si>
    <t xml:space="preserve">Q14_1_Excellent</t>
  </si>
  <si>
    <t xml:space="preserve">Q14_2_Excellent</t>
  </si>
  <si>
    <t xml:space="preserve">Q14_3_Excellent</t>
  </si>
  <si>
    <t xml:space="preserve">Q14_4_Excellent</t>
  </si>
  <si>
    <t xml:space="preserve">Q14_5_Excellent</t>
  </si>
  <si>
    <t xml:space="preserve">Q14_6_Excellent</t>
  </si>
  <si>
    <t xml:space="preserve">Q14_1_Dont_Know</t>
  </si>
  <si>
    <t xml:space="preserve">Q14_2_Dont_Know</t>
  </si>
  <si>
    <t xml:space="preserve">Q14_3_Dont_Know</t>
  </si>
  <si>
    <t xml:space="preserve">Q14_4_Dont_Know</t>
  </si>
  <si>
    <t xml:space="preserve">Q14_5_Dont_Know</t>
  </si>
  <si>
    <t xml:space="preserve">Q14_6_Dont_Know</t>
  </si>
  <si>
    <t xml:space="preserve">Q14_1_DNA</t>
  </si>
  <si>
    <t xml:space="preserve">Q14_2_DNA</t>
  </si>
  <si>
    <t xml:space="preserve">Q14_3_DNA</t>
  </si>
  <si>
    <t xml:space="preserve">Q14_4_DNA</t>
  </si>
  <si>
    <t xml:space="preserve">Q14_5_DNA</t>
  </si>
  <si>
    <t xml:space="preserve">Q14_6_DNA</t>
  </si>
  <si>
    <t xml:space="preserve">Q14_1_Missing</t>
  </si>
  <si>
    <t xml:space="preserve">Q14_2_Missing</t>
  </si>
  <si>
    <t xml:space="preserve">Q14_3_Missing</t>
  </si>
  <si>
    <t xml:space="preserve">Q14_4_Missing</t>
  </si>
  <si>
    <t xml:space="preserve">Q14_5_Missing</t>
  </si>
  <si>
    <t xml:space="preserve">Q14_6_Missing</t>
  </si>
  <si>
    <t xml:space="preserve">2011-2012</t>
  </si>
  <si>
    <t xml:space="preserve">Main</t>
  </si>
  <si>
    <t xml:space="preserve">Charter</t>
  </si>
  <si>
    <t xml:space="preserve">NO</t>
  </si>
  <si>
    <t xml:space="preserve">CharterContract Schools</t>
  </si>
  <si>
    <t xml:space="preserve">designates Main location as</t>
  </si>
  <si>
    <t xml:space="preserve">Building</t>
  </si>
  <si>
    <t xml:space="preserve">Academy for Global Citizenship ES</t>
  </si>
  <si>
    <t xml:space="preserve">4647 W 47th St</t>
  </si>
  <si>
    <t xml:space="preserve">Global Citizenship Elem Sch</t>
  </si>
  <si>
    <t xml:space="preserve">15016299025229C</t>
  </si>
  <si>
    <t xml:space="preserve">(773)582-1100</t>
  </si>
  <si>
    <t xml:space="preserve">(773)582-6504</t>
  </si>
  <si>
    <t xml:space="preserve">GARFIELD RIDGE</t>
  </si>
  <si>
    <t xml:space="preserve">Anne Gillespie</t>
  </si>
  <si>
    <t xml:space="preserve">PE,PK,K,1,2,3,4,5,6,7,8,9,20</t>
  </si>
  <si>
    <t xml:space="preserve">CHI</t>
  </si>
  <si>
    <t xml:space="preserve">IL</t>
  </si>
  <si>
    <t xml:space="preserve">Charter/Contract Schools</t>
  </si>
  <si>
    <t xml:space="preserve">Non_Standard</t>
  </si>
  <si>
    <t xml:space="preserve">Ace Technical Charter High School</t>
  </si>
  <si>
    <t xml:space="preserve">5410 S State St</t>
  </si>
  <si>
    <t xml:space="preserve">15016299025009C</t>
  </si>
  <si>
    <t xml:space="preserve">(773)548-8705</t>
  </si>
  <si>
    <t xml:space="preserve">(773)548-8706</t>
  </si>
  <si>
    <t xml:space="preserve">WASHINGTON PARK</t>
  </si>
  <si>
    <t xml:space="preserve">3rd Ward</t>
  </si>
  <si>
    <t xml:space="preserve">Marvin Talley</t>
  </si>
  <si>
    <t xml:space="preserve">7,8,9,10,11,12,20</t>
  </si>
  <si>
    <t xml:space="preserve">Locke, A Elementary Charter Academy</t>
  </si>
  <si>
    <t xml:space="preserve">3141 W Jackson Blvd</t>
  </si>
  <si>
    <t xml:space="preserve">Locke  A Elem Charter Academy</t>
  </si>
  <si>
    <t xml:space="preserve">15016299025206C</t>
  </si>
  <si>
    <t xml:space="preserve">(773)265-7232</t>
  </si>
  <si>
    <t xml:space="preserve">(773)265-7258</t>
  </si>
  <si>
    <t xml:space="preserve">EAST GARFIELD PARK</t>
  </si>
  <si>
    <t xml:space="preserve">28th Ward</t>
  </si>
  <si>
    <t xml:space="preserve">Patrick Love</t>
  </si>
  <si>
    <t xml:space="preserve">PE,PK,K,1,2,3,4,5,6,7,8,20</t>
  </si>
  <si>
    <t xml:space="preserve">Parker Elementary Community Academy</t>
  </si>
  <si>
    <t xml:space="preserve">6800 S Stewart Ave</t>
  </si>
  <si>
    <t xml:space="preserve">Amandla Elem Charter Sch</t>
  </si>
  <si>
    <t xml:space="preserve">15016299025227C</t>
  </si>
  <si>
    <t xml:space="preserve">(773)535-7150</t>
  </si>
  <si>
    <t xml:space="preserve">(773)535-7151</t>
  </si>
  <si>
    <t xml:space="preserve">ENGLEWOOD</t>
  </si>
  <si>
    <t xml:space="preserve">6th Ward</t>
  </si>
  <si>
    <t xml:space="preserve">Erin Ferguson</t>
  </si>
  <si>
    <t xml:space="preserve">5,6,7,8,9,10,11,12,20</t>
  </si>
  <si>
    <t xml:space="preserve">ASPIRA Charter School Early College</t>
  </si>
  <si>
    <t xml:space="preserve">3986 W Barry Ave</t>
  </si>
  <si>
    <t xml:space="preserve">Aspira Charter High School</t>
  </si>
  <si>
    <t xml:space="preserve">15016299025008C</t>
  </si>
  <si>
    <t xml:space="preserve">(773)252-0970</t>
  </si>
  <si>
    <t xml:space="preserve">(773)267-3568</t>
  </si>
  <si>
    <t xml:space="preserve">AVONDALE</t>
  </si>
  <si>
    <t xml:space="preserve">Yolanda Mijangos</t>
  </si>
  <si>
    <t xml:space="preserve">9,10,11,12,20</t>
  </si>
  <si>
    <t xml:space="preserve">Moos Elementary School</t>
  </si>
  <si>
    <t xml:space="preserve">1711 N California Ave</t>
  </si>
  <si>
    <t xml:space="preserve">(773)252-0094</t>
  </si>
  <si>
    <t xml:space="preserve">WEST TOWN</t>
  </si>
  <si>
    <t xml:space="preserve">1st Ward</t>
  </si>
  <si>
    <t xml:space="preserve">Gabriela Reyes</t>
  </si>
  <si>
    <t xml:space="preserve">6,7,8,9,10,11,12,20</t>
  </si>
  <si>
    <t xml:space="preserve">MS</t>
  </si>
  <si>
    <t xml:space="preserve">Aspira-Haugan Charter Middle School</t>
  </si>
  <si>
    <t xml:space="preserve">3729 W Leland Ave</t>
  </si>
  <si>
    <t xml:space="preserve">Michelle Garcia-Jones</t>
  </si>
  <si>
    <t xml:space="preserve">1,3,4,6,7,8,20</t>
  </si>
  <si>
    <t xml:space="preserve">Regular</t>
  </si>
  <si>
    <t xml:space="preserve">Austin Community High School</t>
  </si>
  <si>
    <t xml:space="preserve">231 N Pine Ave</t>
  </si>
  <si>
    <t xml:space="preserve">Austin Bus &amp; Entrepreneurship HS</t>
  </si>
  <si>
    <t xml:space="preserve">150162990250839</t>
  </si>
  <si>
    <t xml:space="preserve">(773)534-6316</t>
  </si>
  <si>
    <t xml:space="preserve">(773)534-6267</t>
  </si>
  <si>
    <t xml:space="preserve">AUSTIN</t>
  </si>
  <si>
    <t xml:space="preserve">Former Hartigan School</t>
  </si>
  <si>
    <t xml:space="preserve">8 W Root St</t>
  </si>
  <si>
    <t xml:space="preserve">Bronzeville Lighthouse Elem Chrtr</t>
  </si>
  <si>
    <t xml:space="preserve">15016299025222C</t>
  </si>
  <si>
    <t xml:space="preserve">(773)535-1460</t>
  </si>
  <si>
    <t xml:space="preserve">(773)535-1459</t>
  </si>
  <si>
    <t xml:space="preserve">GRAND BOULEVARD</t>
  </si>
  <si>
    <t xml:space="preserve">Ashleigh Plauche</t>
  </si>
  <si>
    <t xml:space="preserve">Howland Multiplex Building</t>
  </si>
  <si>
    <t xml:space="preserve">1616 S Spaulding Ave</t>
  </si>
  <si>
    <t xml:space="preserve">Catalyst Elem Charter School</t>
  </si>
  <si>
    <t xml:space="preserve">15016299025223C</t>
  </si>
  <si>
    <t xml:space="preserve">(773)534-1753</t>
  </si>
  <si>
    <t xml:space="preserve">(773)534-1727</t>
  </si>
  <si>
    <t xml:space="preserve">NORTH LAWNDALE</t>
  </si>
  <si>
    <t xml:space="preserve">Dr. Chaun L. Johnson</t>
  </si>
  <si>
    <t xml:space="preserve">Catalyst Elementary School û Circle Rock</t>
  </si>
  <si>
    <t xml:space="preserve">5608 W Washington Blvd</t>
  </si>
  <si>
    <t xml:space="preserve">Catalyst Circle Rock Elem School</t>
  </si>
  <si>
    <t xml:space="preserve">15016299025228C</t>
  </si>
  <si>
    <t xml:space="preserve">(773)945-5025</t>
  </si>
  <si>
    <t xml:space="preserve">(773)626-2345</t>
  </si>
  <si>
    <t xml:space="preserve">Michael Kasang</t>
  </si>
  <si>
    <t xml:space="preserve">Contract</t>
  </si>
  <si>
    <t xml:space="preserve">Doolittle East CPC</t>
  </si>
  <si>
    <t xml:space="preserve">535 E 35th St</t>
  </si>
  <si>
    <t xml:space="preserve">Chicago HS for the Arts</t>
  </si>
  <si>
    <t xml:space="preserve">150162990250851</t>
  </si>
  <si>
    <t xml:space="preserve">(773)534-9710</t>
  </si>
  <si>
    <t xml:space="preserve">(773)534-9720</t>
  </si>
  <si>
    <t xml:space="preserve">DOUGLAS</t>
  </si>
  <si>
    <t xml:space="preserve">4th Ward</t>
  </si>
  <si>
    <t xml:space="preserve">Terri Milsap</t>
  </si>
  <si>
    <t xml:space="preserve">CICS South Shore Campus Charter ES</t>
  </si>
  <si>
    <t xml:space="preserve">1501 E 83rd Pl</t>
  </si>
  <si>
    <t xml:space="preserve">Chicago International Charter</t>
  </si>
  <si>
    <t xml:space="preserve">15016299025201C</t>
  </si>
  <si>
    <t xml:space="preserve">(773)721-0858</t>
  </si>
  <si>
    <t xml:space="preserve">(773)731-0142</t>
  </si>
  <si>
    <t xml:space="preserve">Julia Hill</t>
  </si>
  <si>
    <t xml:space="preserve">K,1,2,3,4,5,6,7,8</t>
  </si>
  <si>
    <t xml:space="preserve">Chicago Intl Basil</t>
  </si>
  <si>
    <t xml:space="preserve">1816 W Garfield Blvd</t>
  </si>
  <si>
    <t xml:space="preserve">(773)778-9455</t>
  </si>
  <si>
    <t xml:space="preserve">(773)778-9456</t>
  </si>
  <si>
    <t xml:space="preserve">NEW CITY</t>
  </si>
  <si>
    <t xml:space="preserve">16th Ward</t>
  </si>
  <si>
    <t xml:space="preserve">Dayna Sanders</t>
  </si>
  <si>
    <t xml:space="preserve">2235 N Hamilton Ave</t>
  </si>
  <si>
    <t xml:space="preserve">(773)645-3321</t>
  </si>
  <si>
    <t xml:space="preserve">(773)645-3327</t>
  </si>
  <si>
    <t xml:space="preserve">LOGAN SQUARE</t>
  </si>
  <si>
    <t xml:space="preserve">32nd Ward</t>
  </si>
  <si>
    <t xml:space="preserve">Christy Krier</t>
  </si>
  <si>
    <t xml:space="preserve">CICS Loomis Campus</t>
  </si>
  <si>
    <t xml:space="preserve">9535 S Loomis St</t>
  </si>
  <si>
    <t xml:space="preserve">(773)429-8955</t>
  </si>
  <si>
    <t xml:space="preserve">(773)429-8441</t>
  </si>
  <si>
    <t xml:space="preserve">WASHINGTON HEIGHTS</t>
  </si>
  <si>
    <t xml:space="preserve">April Shaw</t>
  </si>
  <si>
    <t xml:space="preserve">CICS Irving Park Campus</t>
  </si>
  <si>
    <t xml:space="preserve">3820 N Spaulding Ave</t>
  </si>
  <si>
    <t xml:space="preserve">(773)433-5000</t>
  </si>
  <si>
    <t xml:space="preserve">(773)433-5009</t>
  </si>
  <si>
    <t xml:space="preserve">IRVING PARK</t>
  </si>
  <si>
    <t xml:space="preserve">Janet Heiman</t>
  </si>
  <si>
    <t xml:space="preserve">K,1,2,3,4,5,6,7,8,20</t>
  </si>
  <si>
    <t xml:space="preserve">Chicago Intl Prairie</t>
  </si>
  <si>
    <t xml:space="preserve">11530 S Prairie Ave</t>
  </si>
  <si>
    <t xml:space="preserve">(773)928-0480</t>
  </si>
  <si>
    <t xml:space="preserve">(773)928-6971</t>
  </si>
  <si>
    <t xml:space="preserve">9th Ward</t>
  </si>
  <si>
    <t xml:space="preserve">Andy Parker</t>
  </si>
  <si>
    <t xml:space="preserve">Chicago Intl Washington Pk</t>
  </si>
  <si>
    <t xml:space="preserve">6105 S Michigan Ave</t>
  </si>
  <si>
    <t xml:space="preserve">(773)324-3300</t>
  </si>
  <si>
    <t xml:space="preserve">(773)324-3302</t>
  </si>
  <si>
    <t xml:space="preserve">20th Ward</t>
  </si>
  <si>
    <t xml:space="preserve">Cedric Nolen</t>
  </si>
  <si>
    <t xml:space="preserve">Chicago Intl West Belden</t>
  </si>
  <si>
    <t xml:space="preserve">2245 N McVicker Ave</t>
  </si>
  <si>
    <t xml:space="preserve">(773)637-9430</t>
  </si>
  <si>
    <t xml:space="preserve">(773)637-9791</t>
  </si>
  <si>
    <t xml:space="preserve">BELMONT CRAGIN</t>
  </si>
  <si>
    <t xml:space="preserve">37th Ward</t>
  </si>
  <si>
    <t xml:space="preserve">Lisa Blake</t>
  </si>
  <si>
    <t xml:space="preserve">CICS Wrightwood Campus Charter ES</t>
  </si>
  <si>
    <t xml:space="preserve">8130 S California Ave</t>
  </si>
  <si>
    <t xml:space="preserve">(773)434-4575</t>
  </si>
  <si>
    <t xml:space="preserve">(773)434-2026</t>
  </si>
  <si>
    <t xml:space="preserve">Dr. David Lewis</t>
  </si>
  <si>
    <t xml:space="preserve">CICS Ellison Campus</t>
  </si>
  <si>
    <t xml:space="preserve">1817 W 80th St</t>
  </si>
  <si>
    <t xml:space="preserve">(773)478-4434</t>
  </si>
  <si>
    <t xml:space="preserve">(773)478-4494</t>
  </si>
  <si>
    <t xml:space="preserve">AUBURN GRESHAM</t>
  </si>
  <si>
    <t xml:space="preserve">Turon Ivy</t>
  </si>
  <si>
    <t xml:space="preserve">Chicago Intl Longwood</t>
  </si>
  <si>
    <t xml:space="preserve">1309 W 95th St</t>
  </si>
  <si>
    <t xml:space="preserve">(773)238-5330</t>
  </si>
  <si>
    <t xml:space="preserve">(773)238-5350</t>
  </si>
  <si>
    <t xml:space="preserve">21st Ward</t>
  </si>
  <si>
    <t xml:space="preserve">Robert Lang</t>
  </si>
  <si>
    <t xml:space="preserve">1,3,4,5,6,7,8,9,10,11,12,20</t>
  </si>
  <si>
    <t xml:space="preserve">Chicago Intl Northtown</t>
  </si>
  <si>
    <t xml:space="preserve">3900 W Peterson Ave</t>
  </si>
  <si>
    <t xml:space="preserve">(773)478-3655</t>
  </si>
  <si>
    <t xml:space="preserve">(773)478-6029</t>
  </si>
  <si>
    <t xml:space="preserve">NORTH PARK</t>
  </si>
  <si>
    <t xml:space="preserve">39th Ward</t>
  </si>
  <si>
    <t xml:space="preserve">Andrew Reuland</t>
  </si>
  <si>
    <t xml:space="preserve">Henry Ford Charter School</t>
  </si>
  <si>
    <t xml:space="preserve">7212 N Clark St</t>
  </si>
  <si>
    <t xml:space="preserve">Chicago Math &amp; Sci Elem Charter</t>
  </si>
  <si>
    <t xml:space="preserve">15016299025217C</t>
  </si>
  <si>
    <t xml:space="preserve">(773)761-8960</t>
  </si>
  <si>
    <t xml:space="preserve">(773)761-8961</t>
  </si>
  <si>
    <t xml:space="preserve">ROGERS PARK</t>
  </si>
  <si>
    <t xml:space="preserve">Aydin Kara</t>
  </si>
  <si>
    <t xml:space="preserve">PE,PK,5,6,7,8,9,10,11,12,20</t>
  </si>
  <si>
    <t xml:space="preserve">Merit School of Music (Chic Virtual Chrt)</t>
  </si>
  <si>
    <t xml:space="preserve">38 S Peoria St</t>
  </si>
  <si>
    <t xml:space="preserve">Chicago Virtual Elem Charter Schl</t>
  </si>
  <si>
    <t xml:space="preserve">15016299025225C</t>
  </si>
  <si>
    <t xml:space="preserve">(312)267-4486</t>
  </si>
  <si>
    <t xml:space="preserve">(312)676-3689</t>
  </si>
  <si>
    <t xml:space="preserve">NEAR WEST SIDE</t>
  </si>
  <si>
    <t xml:space="preserve">Dr. Craig Butz</t>
  </si>
  <si>
    <t xml:space="preserve">K,1,2,3,4,5,6,7,8,9,10,11,12,20</t>
  </si>
  <si>
    <t xml:space="preserve">Community Services West High School</t>
  </si>
  <si>
    <t xml:space="preserve">1239 S Pulaski Rd</t>
  </si>
  <si>
    <t xml:space="preserve">Community Services West High Sch</t>
  </si>
  <si>
    <t xml:space="preserve">150162990250846</t>
  </si>
  <si>
    <t xml:space="preserve">(773)522-5133</t>
  </si>
  <si>
    <t xml:space="preserve">(773)522-5250</t>
  </si>
  <si>
    <t xml:space="preserve">Bertha Buchanan</t>
  </si>
  <si>
    <t xml:space="preserve">Roque De Duprey Elementary School</t>
  </si>
  <si>
    <t xml:space="preserve">1405 N Washtenaw Ave</t>
  </si>
  <si>
    <t xml:space="preserve">Erie Elem Charter School</t>
  </si>
  <si>
    <t xml:space="preserve">15016299025219C</t>
  </si>
  <si>
    <t xml:space="preserve">(773)486-7161</t>
  </si>
  <si>
    <t xml:space="preserve">(773)486-7234</t>
  </si>
  <si>
    <t xml:space="preserve">26th Ward</t>
  </si>
  <si>
    <t xml:space="preserve">Velia Soto</t>
  </si>
  <si>
    <t xml:space="preserve">FrazierMultiplex Building</t>
  </si>
  <si>
    <t xml:space="preserve">4027 W Grenshaw St</t>
  </si>
  <si>
    <t xml:space="preserve">Frazier Prep Acad Elem School</t>
  </si>
  <si>
    <t xml:space="preserve">150162990252946</t>
  </si>
  <si>
    <t xml:space="preserve">(773)534-6776</t>
  </si>
  <si>
    <t xml:space="preserve">(773)534-6778</t>
  </si>
  <si>
    <t xml:space="preserve">24th Ward</t>
  </si>
  <si>
    <t xml:space="preserve">LaCael Palmer-Pratt</t>
  </si>
  <si>
    <t xml:space="preserve">Galapagos Charter Elementary School</t>
  </si>
  <si>
    <t xml:space="preserve">3814 W Iowa St</t>
  </si>
  <si>
    <t xml:space="preserve">Galapagos Elem Charter School</t>
  </si>
  <si>
    <t xml:space="preserve">15016299025220C</t>
  </si>
  <si>
    <t xml:space="preserve">(773)384-9400</t>
  </si>
  <si>
    <t xml:space="preserve">(773)384-4866</t>
  </si>
  <si>
    <t xml:space="preserve">HUMBOLDT PARK</t>
  </si>
  <si>
    <t xml:space="preserve">Tasha Gray</t>
  </si>
  <si>
    <t xml:space="preserve">931 S Homan Ave</t>
  </si>
  <si>
    <t xml:space="preserve">Ford Power House Charter HS</t>
  </si>
  <si>
    <t xml:space="preserve">15016299025011C</t>
  </si>
  <si>
    <t xml:space="preserve">(773)533-7600</t>
  </si>
  <si>
    <t xml:space="preserve">(773)533-7601</t>
  </si>
  <si>
    <t xml:space="preserve">Alex Phillips</t>
  </si>
  <si>
    <t xml:space="preserve">Hope Institue Learning Academy</t>
  </si>
  <si>
    <t xml:space="preserve">1628 W Washington</t>
  </si>
  <si>
    <t xml:space="preserve">Hope Inst Learning Acad ES</t>
  </si>
  <si>
    <t xml:space="preserve">150162990252961</t>
  </si>
  <si>
    <t xml:space="preserve">(773)534-7405</t>
  </si>
  <si>
    <t xml:space="preserve">(773)534-7623</t>
  </si>
  <si>
    <t xml:space="preserve">Sandy Morrow</t>
  </si>
  <si>
    <t xml:space="preserve">PE,PK,K,1,2,3,4,5,6,7,8</t>
  </si>
  <si>
    <t xml:space="preserve">Penn Elementary School</t>
  </si>
  <si>
    <t xml:space="preserve">1616 S Avers Ave</t>
  </si>
  <si>
    <t xml:space="preserve">Kipp Ascend Elem Charter School</t>
  </si>
  <si>
    <t xml:space="preserve">15016299025215C</t>
  </si>
  <si>
    <t xml:space="preserve">(773)521-4399</t>
  </si>
  <si>
    <t xml:space="preserve">(773)521-4766</t>
  </si>
  <si>
    <t xml:space="preserve">Amy Pouba</t>
  </si>
  <si>
    <t xml:space="preserve">Nkrumah Academy ES</t>
  </si>
  <si>
    <t xml:space="preserve">901 E 95th St</t>
  </si>
  <si>
    <t xml:space="preserve">Nkrumah Academy Charter School</t>
  </si>
  <si>
    <t xml:space="preserve">15016299025231C</t>
  </si>
  <si>
    <t xml:space="preserve">(773)966-1614</t>
  </si>
  <si>
    <t xml:space="preserve">(773)731-5632</t>
  </si>
  <si>
    <t xml:space="preserve">Monique Whittington</t>
  </si>
  <si>
    <t xml:space="preserve">Learn Elementary Charter School</t>
  </si>
  <si>
    <t xml:space="preserve">1132 S Homan Ave</t>
  </si>
  <si>
    <t xml:space="preserve">Learn Elem Charter School</t>
  </si>
  <si>
    <t xml:space="preserve">15016299025208C</t>
  </si>
  <si>
    <t xml:space="preserve">(773)826-6330</t>
  </si>
  <si>
    <t xml:space="preserve">(773)826-0015</t>
  </si>
  <si>
    <t xml:space="preserve">Robin Johnson</t>
  </si>
  <si>
    <t xml:space="preserve">LEARN Charter NTH Lawndale</t>
  </si>
  <si>
    <t xml:space="preserve">212 S Francisco</t>
  </si>
  <si>
    <t xml:space="preserve">(773)826-0370</t>
  </si>
  <si>
    <t xml:space="preserve">(773)826-0109</t>
  </si>
  <si>
    <t xml:space="preserve">Nicole Laskov</t>
  </si>
  <si>
    <t xml:space="preserve">Learn Charter School - Excel</t>
  </si>
  <si>
    <t xml:space="preserve">2401 W Congress Pkwy</t>
  </si>
  <si>
    <t xml:space="preserve">(312)243-7001</t>
  </si>
  <si>
    <t xml:space="preserve">(312)432-1180</t>
  </si>
  <si>
    <t xml:space="preserve">2nd Ward</t>
  </si>
  <si>
    <t xml:space="preserve">Sekou Robertson</t>
  </si>
  <si>
    <t xml:space="preserve">Mason Elementary School</t>
  </si>
  <si>
    <t xml:space="preserve">4217 W 18th St</t>
  </si>
  <si>
    <t xml:space="preserve">Legacy Elem Charter School</t>
  </si>
  <si>
    <t xml:space="preserve">15016299025221C</t>
  </si>
  <si>
    <t xml:space="preserve">(773)542-1640</t>
  </si>
  <si>
    <t xml:space="preserve">(773)542-1699</t>
  </si>
  <si>
    <t xml:space="preserve">Lisa Kenner</t>
  </si>
  <si>
    <t xml:space="preserve">Namaste Charter School</t>
  </si>
  <si>
    <t xml:space="preserve">3737 S Paulina St</t>
  </si>
  <si>
    <t xml:space="preserve">Namaste Elem Charter School</t>
  </si>
  <si>
    <t xml:space="preserve">15016299025218C</t>
  </si>
  <si>
    <t xml:space="preserve">(773)715-9558</t>
  </si>
  <si>
    <t xml:space="preserve">(773)376-6495</t>
  </si>
  <si>
    <t xml:space="preserve">MCKINLEY PARK</t>
  </si>
  <si>
    <t xml:space="preserve">11th Ward</t>
  </si>
  <si>
    <t xml:space="preserve">Allison Slade</t>
  </si>
  <si>
    <t xml:space="preserve">Noble Street Charter High School</t>
  </si>
  <si>
    <t xml:space="preserve">1010 N Noble St</t>
  </si>
  <si>
    <t xml:space="preserve">15016299025006C</t>
  </si>
  <si>
    <t xml:space="preserve">(773)862-1449</t>
  </si>
  <si>
    <t xml:space="preserve">(773)278-0421</t>
  </si>
  <si>
    <t xml:space="preserve">27th Ward</t>
  </si>
  <si>
    <t xml:space="preserve">William Olsen</t>
  </si>
  <si>
    <t xml:space="preserve">6,9,10,11,12,20</t>
  </si>
  <si>
    <t xml:space="preserve">Noble Charter Comer Campus</t>
  </si>
  <si>
    <t xml:space="preserve">7200 S Ingleside Ave</t>
  </si>
  <si>
    <t xml:space="preserve">(773)729-3969</t>
  </si>
  <si>
    <t xml:space="preserve">(773)729-3960</t>
  </si>
  <si>
    <t xml:space="preserve">GREATER GRAND CROSSING</t>
  </si>
  <si>
    <t xml:space="preserve">James Troupis</t>
  </si>
  <si>
    <t xml:space="preserve">Noble Street Charter-Bain NUSH Campus</t>
  </si>
  <si>
    <t xml:space="preserve">1454 W Superior St</t>
  </si>
  <si>
    <t xml:space="preserve">(312)265-9925</t>
  </si>
  <si>
    <t xml:space="preserve">(312)243-8402</t>
  </si>
  <si>
    <t xml:space="preserve">Rosa Alanis</t>
  </si>
  <si>
    <t xml:space="preserve">St Philomena</t>
  </si>
  <si>
    <t xml:space="preserve">4131 W Cortland Ave</t>
  </si>
  <si>
    <t xml:space="preserve">(773)394-2848</t>
  </si>
  <si>
    <t xml:space="preserve">(773)394-2931</t>
  </si>
  <si>
    <t xml:space="preserve">HERMOSA</t>
  </si>
  <si>
    <t xml:space="preserve">Pablo Sierra</t>
  </si>
  <si>
    <t xml:space="preserve">Santa Maria Addolra</t>
  </si>
  <si>
    <t xml:space="preserve">1337 W Ohio</t>
  </si>
  <si>
    <t xml:space="preserve">(312)226-5345</t>
  </si>
  <si>
    <t xml:space="preserve">(312)226-3552</t>
  </si>
  <si>
    <t xml:space="preserve">Mindy Sjoblom</t>
  </si>
  <si>
    <t xml:space="preserve">Noble Charter Maroon Campus</t>
  </si>
  <si>
    <t xml:space="preserve">3645 W Chicago Ave</t>
  </si>
  <si>
    <t xml:space="preserve">(773)242-2212</t>
  </si>
  <si>
    <t xml:space="preserve">(773)826-6936</t>
  </si>
  <si>
    <t xml:space="preserve">Joe Tenbusch</t>
  </si>
  <si>
    <t xml:space="preserve">5,9,10,11,12,20</t>
  </si>
  <si>
    <t xml:space="preserve">Gladstone Elementary School</t>
  </si>
  <si>
    <t xml:space="preserve">1231 S Damen Ave</t>
  </si>
  <si>
    <t xml:space="preserve">(312)768-4858</t>
  </si>
  <si>
    <t xml:space="preserve">(773)496-7149</t>
  </si>
  <si>
    <t xml:space="preserve">Tressie McDonough</t>
  </si>
  <si>
    <t xml:space="preserve">1615 S Christiana Ave</t>
  </si>
  <si>
    <t xml:space="preserve">North Lawndale Charter HS</t>
  </si>
  <si>
    <t xml:space="preserve">15016299025005C</t>
  </si>
  <si>
    <t xml:space="preserve">(773)542-1490</t>
  </si>
  <si>
    <t xml:space="preserve">(773)542-1492</t>
  </si>
  <si>
    <t xml:space="preserve">Nicole Howard</t>
  </si>
  <si>
    <t xml:space="preserve">Collins High School</t>
  </si>
  <si>
    <t xml:space="preserve">1313 S Sacramento Dr</t>
  </si>
  <si>
    <t xml:space="preserve">(773)542-6766</t>
  </si>
  <si>
    <t xml:space="preserve">(773)542-6995</t>
  </si>
  <si>
    <t xml:space="preserve">Marcus Wright</t>
  </si>
  <si>
    <t xml:space="preserve">St Gregory</t>
  </si>
  <si>
    <t xml:space="preserve">1643 W Bryn Mawr Ave</t>
  </si>
  <si>
    <t xml:space="preserve">Passages Elem Charter School</t>
  </si>
  <si>
    <t xml:space="preserve">15016299025214C</t>
  </si>
  <si>
    <t xml:space="preserve">(773)433-3530</t>
  </si>
  <si>
    <t xml:space="preserve">(773)769-3229</t>
  </si>
  <si>
    <t xml:space="preserve">EDGEWATER</t>
  </si>
  <si>
    <t xml:space="preserve">Nicole Feinberg</t>
  </si>
  <si>
    <t xml:space="preserve">Calumet Multiplex Building</t>
  </si>
  <si>
    <t xml:space="preserve">8131 S May St</t>
  </si>
  <si>
    <t xml:space="preserve">Perspectives Charter High School</t>
  </si>
  <si>
    <t xml:space="preserve">15016299025003C</t>
  </si>
  <si>
    <t xml:space="preserve">(773)358-6100</t>
  </si>
  <si>
    <t xml:space="preserve">(773)358-6199</t>
  </si>
  <si>
    <t xml:space="preserve">Heather Haines</t>
  </si>
  <si>
    <t xml:space="preserve">(773)358-6120</t>
  </si>
  <si>
    <t xml:space="preserve">(773)358-6129</t>
  </si>
  <si>
    <t xml:space="preserve">Tony Pajakowski</t>
  </si>
  <si>
    <t xml:space="preserve">1930 S Archer Ave</t>
  </si>
  <si>
    <t xml:space="preserve">(312)225-7400</t>
  </si>
  <si>
    <t xml:space="preserve">(312)225-7411</t>
  </si>
  <si>
    <t xml:space="preserve">NEAR SOUTH SIDE</t>
  </si>
  <si>
    <t xml:space="preserve">Angela Brooks</t>
  </si>
  <si>
    <t xml:space="preserve">Raymond High School</t>
  </si>
  <si>
    <t xml:space="preserve">3663 S Wabash Ave</t>
  </si>
  <si>
    <t xml:space="preserve">(773)358-6800</t>
  </si>
  <si>
    <t xml:space="preserve">(773)358-6055</t>
  </si>
  <si>
    <t xml:space="preserve">Julie Puzon</t>
  </si>
  <si>
    <t xml:space="preserve">(773)358-6300</t>
  </si>
  <si>
    <t xml:space="preserve">(773)358-6399</t>
  </si>
  <si>
    <t xml:space="preserve">Sauda Porter</t>
  </si>
  <si>
    <t xml:space="preserve">6,7,8,9,11,20</t>
  </si>
  <si>
    <t xml:space="preserve">Plato Learning Academy</t>
  </si>
  <si>
    <t xml:space="preserve">5545 W Harrison St</t>
  </si>
  <si>
    <t xml:space="preserve">Plato Learning Acad Elem School</t>
  </si>
  <si>
    <t xml:space="preserve">150162990252951</t>
  </si>
  <si>
    <t xml:space="preserve">(773)413-3090</t>
  </si>
  <si>
    <t xml:space="preserve">(773)413-3095</t>
  </si>
  <si>
    <t xml:space="preserve">Vanesa Scott-Thompson</t>
  </si>
  <si>
    <t xml:space="preserve">Morse Elementary School</t>
  </si>
  <si>
    <t xml:space="preserve">620 N Sawyer Ave</t>
  </si>
  <si>
    <t xml:space="preserve">Polaris Elem Charter Academy</t>
  </si>
  <si>
    <t xml:space="preserve">15016299025226C</t>
  </si>
  <si>
    <t xml:space="preserve">(773)534-0820</t>
  </si>
  <si>
    <t xml:space="preserve">(773)534-6645</t>
  </si>
  <si>
    <t xml:space="preserve">Michelle Navarre</t>
  </si>
  <si>
    <t xml:space="preserve">Prologue Early College</t>
  </si>
  <si>
    <t xml:space="preserve">1135 N Cleaver Rd</t>
  </si>
  <si>
    <t xml:space="preserve">Prologue Early College CONTR HS</t>
  </si>
  <si>
    <t xml:space="preserve">150162990253788</t>
  </si>
  <si>
    <t xml:space="preserve">(773)935-9925</t>
  </si>
  <si>
    <t xml:space="preserve">(773)665-8357</t>
  </si>
  <si>
    <t xml:space="preserve">Pa Joof</t>
  </si>
  <si>
    <t xml:space="preserve">Former Bunche School Facility</t>
  </si>
  <si>
    <t xml:space="preserve">6515 S Ashland Ave</t>
  </si>
  <si>
    <t xml:space="preserve">Providence-Englewood Elem Charter</t>
  </si>
  <si>
    <t xml:space="preserve">15016299025224C</t>
  </si>
  <si>
    <t xml:space="preserve">(773)434-0202</t>
  </si>
  <si>
    <t xml:space="preserve">(773)434-0196</t>
  </si>
  <si>
    <t xml:space="preserve">WEST ENGLEWOOD</t>
  </si>
  <si>
    <t xml:space="preserve">Angela Johnson-Williams</t>
  </si>
  <si>
    <t xml:space="preserve">Shabazz International Charter Elementary School</t>
  </si>
  <si>
    <t xml:space="preserve">7823 S Ellis Ave</t>
  </si>
  <si>
    <t xml:space="preserve">Shabazz International Chrtr Schls</t>
  </si>
  <si>
    <t xml:space="preserve">15016299025203C</t>
  </si>
  <si>
    <t xml:space="preserve">(773)651-1221</t>
  </si>
  <si>
    <t xml:space="preserve">(773)651-0302</t>
  </si>
  <si>
    <t xml:space="preserve">8th Ward</t>
  </si>
  <si>
    <t xml:space="preserve">Shannon "Sundiata" Mason</t>
  </si>
  <si>
    <t xml:space="preserve">DuSable Multiplex Facility</t>
  </si>
  <si>
    <t xml:space="preserve">4934 S Wabash Ave</t>
  </si>
  <si>
    <t xml:space="preserve">(773)535-1170</t>
  </si>
  <si>
    <t xml:space="preserve">(773)535-1912</t>
  </si>
  <si>
    <t xml:space="preserve">Venesa Woods-Andrews</t>
  </si>
  <si>
    <t xml:space="preserve">Shabazz Intl Charter Barbara Sizemore Campus</t>
  </si>
  <si>
    <t xml:space="preserve">6936 S Hermitage Ave</t>
  </si>
  <si>
    <t xml:space="preserve">(773)535-9144</t>
  </si>
  <si>
    <t xml:space="preserve">(773)779-5668</t>
  </si>
  <si>
    <t xml:space="preserve">17th Ward</t>
  </si>
  <si>
    <t xml:space="preserve">Soyini Walton</t>
  </si>
  <si>
    <t xml:space="preserve">K,1,2,3,4,5,6,7,8,9,20</t>
  </si>
  <si>
    <t xml:space="preserve">Donoghue University of Chicago Charter ES</t>
  </si>
  <si>
    <t xml:space="preserve">707 E 37th St</t>
  </si>
  <si>
    <t xml:space="preserve">Univ of Chicago Elem Charter Schl</t>
  </si>
  <si>
    <t xml:space="preserve">15016299025204C</t>
  </si>
  <si>
    <t xml:space="preserve">(773)285-5301</t>
  </si>
  <si>
    <t xml:space="preserve">(773)285-5389</t>
  </si>
  <si>
    <t xml:space="preserve">OAKLAND</t>
  </si>
  <si>
    <t xml:space="preserve">Elizabeth Meyers</t>
  </si>
  <si>
    <t xml:space="preserve">1119 E 46th St</t>
  </si>
  <si>
    <t xml:space="preserve">(773)536-2399</t>
  </si>
  <si>
    <t xml:space="preserve">(773)536-2435</t>
  </si>
  <si>
    <t xml:space="preserve">KENWOOD</t>
  </si>
  <si>
    <t xml:space="preserve">Tanika Island-Smith</t>
  </si>
  <si>
    <t xml:space="preserve">PE,PK,K,1,2,3,4,5,6,7,8,11,20</t>
  </si>
  <si>
    <t xml:space="preserve">Wadsworth Elementary School</t>
  </si>
  <si>
    <t xml:space="preserve">6420 S University Ave</t>
  </si>
  <si>
    <t xml:space="preserve">(773)752-8101</t>
  </si>
  <si>
    <t xml:space="preserve">(773)324-0653</t>
  </si>
  <si>
    <t xml:space="preserve">Assata Moore</t>
  </si>
  <si>
    <t xml:space="preserve">Woodson South Elementary School</t>
  </si>
  <si>
    <t xml:space="preserve">4444 S Evans Ave</t>
  </si>
  <si>
    <t xml:space="preserve">(773)624-0700</t>
  </si>
  <si>
    <t xml:space="preserve">(773)624-0707</t>
  </si>
  <si>
    <t xml:space="preserve">Jared Washington</t>
  </si>
  <si>
    <t xml:space="preserve">6,7,8,20</t>
  </si>
  <si>
    <t xml:space="preserve">UNO Archer Hts Campus</t>
  </si>
  <si>
    <t xml:space="preserve">4248 W 47th St</t>
  </si>
  <si>
    <t xml:space="preserve">Uno Network Elem Charter School</t>
  </si>
  <si>
    <t xml:space="preserve">15016299025205C</t>
  </si>
  <si>
    <t xml:space="preserve">(773)579-3470</t>
  </si>
  <si>
    <t xml:space="preserve">(773)376-5605</t>
  </si>
  <si>
    <t xml:space="preserve">ARCHER HEIGHTS</t>
  </si>
  <si>
    <t xml:space="preserve">Christopher Allen</t>
  </si>
  <si>
    <t xml:space="preserve">(773)579-3475</t>
  </si>
  <si>
    <t xml:space="preserve">(773)376-5645</t>
  </si>
  <si>
    <t xml:space="preserve">Jill Bousson</t>
  </si>
  <si>
    <t xml:space="preserve">UNO - Bartolome de Las Casas Campus</t>
  </si>
  <si>
    <t xml:space="preserve">1641 W 16th St</t>
  </si>
  <si>
    <t xml:space="preserve">(312)432-3224</t>
  </si>
  <si>
    <t xml:space="preserve">(312)432-1066</t>
  </si>
  <si>
    <t xml:space="preserve">LOWER WEST SIDE</t>
  </si>
  <si>
    <t xml:space="preserve">Kathleen Kelly Colgan</t>
  </si>
  <si>
    <t xml:space="preserve">Resurrection Catho</t>
  </si>
  <si>
    <t xml:space="preserve">2845 W Barry Ave</t>
  </si>
  <si>
    <t xml:space="preserve">(773)279-9826</t>
  </si>
  <si>
    <t xml:space="preserve">(773)279-9852</t>
  </si>
  <si>
    <t xml:space="preserve">Joann Lerman</t>
  </si>
  <si>
    <t xml:space="preserve">2651 W 23rd St</t>
  </si>
  <si>
    <t xml:space="preserve">(773)890-1054</t>
  </si>
  <si>
    <t xml:space="preserve">(773)890-1069</t>
  </si>
  <si>
    <t xml:space="preserve">SOUTH LAWNDALE</t>
  </si>
  <si>
    <t xml:space="preserve">Martin Masterson</t>
  </si>
  <si>
    <t xml:space="preserve">UNO Charter Rufino Tamayo Campus</t>
  </si>
  <si>
    <t xml:space="preserve">5135 S California Ave</t>
  </si>
  <si>
    <t xml:space="preserve">(773)434-6355</t>
  </si>
  <si>
    <t xml:space="preserve">(773)434-5036</t>
  </si>
  <si>
    <t xml:space="preserve">GAGE PARK</t>
  </si>
  <si>
    <t xml:space="preserve">Katherine Reing</t>
  </si>
  <si>
    <t xml:space="preserve">(773)579-3480</t>
  </si>
  <si>
    <t xml:space="preserve">(773)376-5785</t>
  </si>
  <si>
    <t xml:space="preserve">Josephine Gomez</t>
  </si>
  <si>
    <t xml:space="preserve">3,6,7,8,9,10,11,12,20</t>
  </si>
  <si>
    <t xml:space="preserve">Englewood Multiplex</t>
  </si>
  <si>
    <t xml:space="preserve">6201 S Stewart Ave</t>
  </si>
  <si>
    <t xml:space="preserve">Urban Prep Chtr Acad Englewood HS</t>
  </si>
  <si>
    <t xml:space="preserve">15016299025010C</t>
  </si>
  <si>
    <t xml:space="preserve">(773)535-9724</t>
  </si>
  <si>
    <t xml:space="preserve">(773)535-0012</t>
  </si>
  <si>
    <t xml:space="preserve">Ben Blakeley</t>
  </si>
  <si>
    <t xml:space="preserve">Young Womens Leadership Charter High School</t>
  </si>
  <si>
    <t xml:space="preserve">2641 S Calumet Ave</t>
  </si>
  <si>
    <t xml:space="preserve">Young Womens Leadership Chartr HS</t>
  </si>
  <si>
    <t xml:space="preserve">15016299025007C</t>
  </si>
  <si>
    <t xml:space="preserve">(312)949-9400</t>
  </si>
  <si>
    <t xml:space="preserve">(312)949-9142</t>
  </si>
  <si>
    <t xml:space="preserve">Deniece Fields</t>
  </si>
  <si>
    <t xml:space="preserve">UNO Brighton Park</t>
  </si>
  <si>
    <t xml:space="preserve">2916 W 47th St</t>
  </si>
  <si>
    <t xml:space="preserve">(773)321-2200</t>
  </si>
  <si>
    <t xml:space="preserve">(773)321-2250</t>
  </si>
  <si>
    <t xml:space="preserve">Stephanie Medina</t>
  </si>
  <si>
    <t xml:space="preserve">Chicago Tech Academy HS</t>
  </si>
  <si>
    <t xml:space="preserve">1301 W 14th St</t>
  </si>
  <si>
    <t xml:space="preserve">Chicago Technology Academy HS</t>
  </si>
  <si>
    <t xml:space="preserve">150162990250850</t>
  </si>
  <si>
    <t xml:space="preserve">(773)534-7755</t>
  </si>
  <si>
    <t xml:space="preserve">(773)534-7757</t>
  </si>
  <si>
    <t xml:space="preserve">Jade Sipic</t>
  </si>
  <si>
    <t xml:space="preserve">Our Lady of the Gardens School</t>
  </si>
  <si>
    <t xml:space="preserve">13300 S Langley Ave</t>
  </si>
  <si>
    <t xml:space="preserve">(773)468-1300</t>
  </si>
  <si>
    <t xml:space="preserve">(773)253-0988</t>
  </si>
  <si>
    <t xml:space="preserve">RIVERDALE</t>
  </si>
  <si>
    <t xml:space="preserve">Michael Campbell</t>
  </si>
  <si>
    <t xml:space="preserve">Tilton Elementary School</t>
  </si>
  <si>
    <t xml:space="preserve">223 N Keeler Ave</t>
  </si>
  <si>
    <t xml:space="preserve">Chicago Talent Dev High School</t>
  </si>
  <si>
    <t xml:space="preserve">15016299025014C</t>
  </si>
  <si>
    <t xml:space="preserve">(773)534-0845</t>
  </si>
  <si>
    <t xml:space="preserve">(773)534-0846</t>
  </si>
  <si>
    <t xml:space="preserve">WEST GARFIELD PARK</t>
  </si>
  <si>
    <t xml:space="preserve">Bernina Norton</t>
  </si>
  <si>
    <t xml:space="preserve">South Chicago Community Elementary School</t>
  </si>
  <si>
    <t xml:space="preserve">8255 S Houston Ave</t>
  </si>
  <si>
    <t xml:space="preserve">15016299025015C</t>
  </si>
  <si>
    <t xml:space="preserve">(773)535-7930</t>
  </si>
  <si>
    <t xml:space="preserve">(773)553-7934</t>
  </si>
  <si>
    <t xml:space="preserve">SOUTH CHICAGO</t>
  </si>
  <si>
    <t xml:space="preserve">7th Ward</t>
  </si>
  <si>
    <t xml:space="preserve">Matthew King</t>
  </si>
  <si>
    <t xml:space="preserve">Faraday Elementary School</t>
  </si>
  <si>
    <t xml:space="preserve">3250 W Monroe St</t>
  </si>
  <si>
    <t xml:space="preserve">Garfield Park Prep Acad Elem Sch</t>
  </si>
  <si>
    <t xml:space="preserve">150162990252956</t>
  </si>
  <si>
    <t xml:space="preserve">(773)534-0835</t>
  </si>
  <si>
    <t xml:space="preserve">(773)534-0836</t>
  </si>
  <si>
    <t xml:space="preserve">Denise E. Ross</t>
  </si>
  <si>
    <t xml:space="preserve">Lozano Bilingual &amp; International Center ES</t>
  </si>
  <si>
    <t xml:space="preserve">1424 N Cleaver St</t>
  </si>
  <si>
    <t xml:space="preserve">Rowe Elementary</t>
  </si>
  <si>
    <t xml:space="preserve">15016299025230C</t>
  </si>
  <si>
    <t xml:space="preserve">(312)445-5870</t>
  </si>
  <si>
    <t xml:space="preserve">(312)445-5875</t>
  </si>
  <si>
    <t xml:space="preserve">Ana Martinez</t>
  </si>
  <si>
    <t xml:space="preserve">Cregier Multiplex</t>
  </si>
  <si>
    <t xml:space="preserve">2040 W Adams St</t>
  </si>
  <si>
    <t xml:space="preserve">(773)534-7599</t>
  </si>
  <si>
    <t xml:space="preserve">(312)850-0192</t>
  </si>
  <si>
    <t xml:space="preserve">Tyson Kane</t>
  </si>
  <si>
    <t xml:space="preserve">1 N State St</t>
  </si>
  <si>
    <t xml:space="preserve">(312)445-4680</t>
  </si>
  <si>
    <t xml:space="preserve">(312)332-0058</t>
  </si>
  <si>
    <t xml:space="preserve">LOOP</t>
  </si>
  <si>
    <t xml:space="preserve">Kimberly Neal</t>
  </si>
  <si>
    <t xml:space="preserve">McKinley Park Elementary School</t>
  </si>
  <si>
    <t xml:space="preserve">2744 W Pershing Rd</t>
  </si>
  <si>
    <t xml:space="preserve">UNO Acad Elem School</t>
  </si>
  <si>
    <t xml:space="preserve">(312)432-6301</t>
  </si>
  <si>
    <t xml:space="preserve">(773)376-8825</t>
  </si>
  <si>
    <t xml:space="preserve">12th Ward</t>
  </si>
  <si>
    <t xml:space="preserve">Molly Robinson</t>
  </si>
  <si>
    <t xml:space="preserve">Medill Office and Training Center</t>
  </si>
  <si>
    <t xml:space="preserve">1326 W 14th Pl</t>
  </si>
  <si>
    <t xml:space="preserve">Urban Prep Chtr Acad West Campus HS</t>
  </si>
  <si>
    <t xml:space="preserve">15016299025016C</t>
  </si>
  <si>
    <t xml:space="preserve">(773)534-8860</t>
  </si>
  <si>
    <t xml:space="preserve">(773)534-8914</t>
  </si>
  <si>
    <t xml:space="preserve">Theartris Childress</t>
  </si>
  <si>
    <t xml:space="preserve">Instituto Health Sciences Career Academy High School</t>
  </si>
  <si>
    <t xml:space="preserve">2520 S Western Ave</t>
  </si>
  <si>
    <t xml:space="preserve">Instituto Health Science Acad HS</t>
  </si>
  <si>
    <t xml:space="preserve">15016299025012C</t>
  </si>
  <si>
    <t xml:space="preserve">(773)890-0055</t>
  </si>
  <si>
    <t xml:space="preserve">(773)843-9116</t>
  </si>
  <si>
    <t xml:space="preserve">Patricia Munoz Rocha</t>
  </si>
  <si>
    <t xml:space="preserve">9,10,20</t>
  </si>
  <si>
    <t xml:space="preserve">Tilden Campus</t>
  </si>
  <si>
    <t xml:space="preserve">2710 S Dearborn St</t>
  </si>
  <si>
    <t xml:space="preserve">Urban Prep Chtr Acad Bronzeville HS</t>
  </si>
  <si>
    <t xml:space="preserve">15016299025013C</t>
  </si>
  <si>
    <t xml:space="preserve">(773)624-3444</t>
  </si>
  <si>
    <t xml:space="preserve">(773)624-3405</t>
  </si>
  <si>
    <t xml:space="preserve">Reed Elementary School</t>
  </si>
  <si>
    <t xml:space="preserve">6350 S Stewart Ave</t>
  </si>
  <si>
    <t xml:space="preserve">(312)348-1888</t>
  </si>
  <si>
    <t xml:space="preserve">(312)278-0449</t>
  </si>
  <si>
    <t xml:space="preserve">Dr.Garland Thomas</t>
  </si>
  <si>
    <t xml:space="preserve">Thorp, J N Elementary School</t>
  </si>
  <si>
    <t xml:space="preserve">8914 S Buffalo Ave</t>
  </si>
  <si>
    <t xml:space="preserve">(773)722-8577</t>
  </si>
  <si>
    <t xml:space="preserve">10th Ward</t>
  </si>
  <si>
    <t xml:space="preserve">Brandy Reeves</t>
  </si>
  <si>
    <t xml:space="preserve">Carver Middle School</t>
  </si>
  <si>
    <t xml:space="preserve">801 E 133rd Pl</t>
  </si>
  <si>
    <t xml:space="preserve">(773)264-0505</t>
  </si>
  <si>
    <t xml:space="preserve">Terrance Little</t>
  </si>
  <si>
    <t xml:space="preserve">Prologue-Joshua Johnston Charter School for Fine Arts and Design</t>
  </si>
  <si>
    <t xml:space="preserve">1551 W 95th St</t>
  </si>
  <si>
    <t xml:space="preserve">Prologue - Johnston Fine Arts HS</t>
  </si>
  <si>
    <t xml:space="preserve">15016299025017C</t>
  </si>
  <si>
    <t xml:space="preserve">(773)341-2260</t>
  </si>
  <si>
    <t xml:space="preserve">(773)341-2922</t>
  </si>
  <si>
    <t xml:space="preserve">Carol Levystein</t>
  </si>
  <si>
    <t xml:space="preserve">1700 W 83rd St</t>
  </si>
  <si>
    <t xml:space="preserve">LEARN  Charter Butler Campus</t>
  </si>
  <si>
    <t xml:space="preserve">(773)488-1634</t>
  </si>
  <si>
    <t xml:space="preserve">(773)488-1753</t>
  </si>
  <si>
    <t xml:space="preserve">SOUTH SHORE</t>
  </si>
  <si>
    <t xml:space="preserve">Anik Zampini</t>
  </si>
  <si>
    <t xml:space="preserve">5050 S Homan Ave</t>
  </si>
  <si>
    <t xml:space="preserve">UNO Network Charter School</t>
  </si>
  <si>
    <t xml:space="preserve">(312)455-5451</t>
  </si>
  <si>
    <t xml:space="preserve">Thomas Denneen</t>
  </si>
  <si>
    <t xml:space="preserve">1443 N Ogden Ave</t>
  </si>
  <si>
    <t xml:space="preserve">(312)651-5000</t>
  </si>
  <si>
    <t xml:space="preserve">(312)951-2906</t>
  </si>
  <si>
    <t xml:space="preserve">NEAR NORTH SIDE</t>
  </si>
  <si>
    <t xml:space="preserve">Michael Donhost</t>
  </si>
  <si>
    <t xml:space="preserve">2510 W Cortez St</t>
  </si>
  <si>
    <t xml:space="preserve">(312)455-5411</t>
  </si>
  <si>
    <t xml:space="preserve">Melissa Sweazy</t>
  </si>
  <si>
    <t xml:space="preserve">PE,PK,K,1,2,3,4,5,6,7,8,9,10,11,12,20</t>
  </si>
  <si>
    <t xml:space="preserve">2100 E 87th St</t>
  </si>
  <si>
    <t xml:space="preserve">Chicago Vocational Career Acad HS</t>
  </si>
  <si>
    <t xml:space="preserve">150162990250526</t>
  </si>
  <si>
    <t xml:space="preserve">(773)535-6100</t>
  </si>
  <si>
    <t xml:space="preserve">(773)535-6975</t>
  </si>
  <si>
    <t xml:space="preserve">Douglas Lloyd Maclin</t>
  </si>
  <si>
    <t xml:space="preserve">Standard</t>
  </si>
  <si>
    <t xml:space="preserve">Chicago Voc Achievement Acad HS</t>
  </si>
  <si>
    <t xml:space="preserve">150162990250816</t>
  </si>
  <si>
    <t xml:space="preserve">(773)535-7990</t>
  </si>
  <si>
    <t xml:space="preserve">(773)535-7993</t>
  </si>
  <si>
    <t xml:space="preserve">Dunbar Vocational Career Academy High School</t>
  </si>
  <si>
    <t xml:space="preserve">3000 S King Dr</t>
  </si>
  <si>
    <t xml:space="preserve">Dunbar Vocational Career Acad HS</t>
  </si>
  <si>
    <t xml:space="preserve">150162990250531</t>
  </si>
  <si>
    <t xml:space="preserve">(773)534-9000</t>
  </si>
  <si>
    <t xml:space="preserve">(773)534-9250</t>
  </si>
  <si>
    <t xml:space="preserve">Camilla Covington</t>
  </si>
  <si>
    <t xml:space="preserve">YES</t>
  </si>
  <si>
    <t xml:space="preserve">Jones College Preparatory High School</t>
  </si>
  <si>
    <t xml:space="preserve">606 S State St</t>
  </si>
  <si>
    <t xml:space="preserve">Jones College Prep High School</t>
  </si>
  <si>
    <t xml:space="preserve">150162990250533</t>
  </si>
  <si>
    <t xml:space="preserve">(773)534-8600</t>
  </si>
  <si>
    <t xml:space="preserve">(773)534-8625</t>
  </si>
  <si>
    <t xml:space="preserve">Dr.Paul J Powers</t>
  </si>
  <si>
    <t xml:space="preserve">Prosser Career Academy High School</t>
  </si>
  <si>
    <t xml:space="preserve">2148 N Long Ave</t>
  </si>
  <si>
    <t xml:space="preserve">Prosser Career Academy HS</t>
  </si>
  <si>
    <t xml:space="preserve">150162990250534</t>
  </si>
  <si>
    <t xml:space="preserve">(773)534-3200</t>
  </si>
  <si>
    <t xml:space="preserve">(773)534-3382</t>
  </si>
  <si>
    <t xml:space="preserve">Kenneth Leon Hunter</t>
  </si>
  <si>
    <t xml:space="preserve">Payton College Preparatory High School</t>
  </si>
  <si>
    <t xml:space="preserve">1034 N Wells St</t>
  </si>
  <si>
    <t xml:space="preserve">Payton College Preparatory HS</t>
  </si>
  <si>
    <t xml:space="preserve">150162990250796</t>
  </si>
  <si>
    <t xml:space="preserve">(773)534-0034</t>
  </si>
  <si>
    <t xml:space="preserve">(773)534-0035</t>
  </si>
  <si>
    <t xml:space="preserve">Timothy Patrick Devine</t>
  </si>
  <si>
    <t xml:space="preserve">Richards Career Academy High School</t>
  </si>
  <si>
    <t xml:space="preserve">5009 S Laflin St</t>
  </si>
  <si>
    <t xml:space="preserve">Richards Career Academy HS</t>
  </si>
  <si>
    <t xml:space="preserve">150162990250536</t>
  </si>
  <si>
    <t xml:space="preserve">(773)535-4945</t>
  </si>
  <si>
    <t xml:space="preserve">(773)535-4883</t>
  </si>
  <si>
    <t xml:space="preserve">Mary E Dolan</t>
  </si>
  <si>
    <t xml:space="preserve">Track_E</t>
  </si>
  <si>
    <t xml:space="preserve">Youth Connections Charter High School</t>
  </si>
  <si>
    <t xml:space="preserve">10 W 35th St</t>
  </si>
  <si>
    <t xml:space="preserve">Youth Connections Charter HS</t>
  </si>
  <si>
    <t xml:space="preserve">15016299025004C</t>
  </si>
  <si>
    <t xml:space="preserve">(312)328-0799</t>
  </si>
  <si>
    <t xml:space="preserve">(312)328-1045</t>
  </si>
  <si>
    <t xml:space="preserve">Sheila Venson</t>
  </si>
  <si>
    <t xml:space="preserve">4338 W Wabansia Ave</t>
  </si>
  <si>
    <t xml:space="preserve">150162990250825</t>
  </si>
  <si>
    <t xml:space="preserve">(773)534-8520</t>
  </si>
  <si>
    <t xml:space="preserve">(773)534-8535</t>
  </si>
  <si>
    <t xml:space="preserve">31st Ward</t>
  </si>
  <si>
    <t xml:space="preserve">Jason James Nault</t>
  </si>
  <si>
    <t xml:space="preserve">Simeon Career Academy High School</t>
  </si>
  <si>
    <t xml:space="preserve">8147 S Vincennes Ave</t>
  </si>
  <si>
    <t xml:space="preserve">150162990250537</t>
  </si>
  <si>
    <t xml:space="preserve">(773)535-3200</t>
  </si>
  <si>
    <t xml:space="preserve">(773)535-3465</t>
  </si>
  <si>
    <t xml:space="preserve">CHATHAM</t>
  </si>
  <si>
    <t xml:space="preserve">Sheldon Dion House</t>
  </si>
  <si>
    <t xml:space="preserve">3223 W Franklin Blvd</t>
  </si>
  <si>
    <t xml:space="preserve">Westinghouse High School</t>
  </si>
  <si>
    <t xml:space="preserve">150162990250857</t>
  </si>
  <si>
    <t xml:space="preserve">(773)534-6400</t>
  </si>
  <si>
    <t xml:space="preserve">(773)534-6422</t>
  </si>
  <si>
    <t xml:space="preserve">Hancock College Preparatory High School</t>
  </si>
  <si>
    <t xml:space="preserve">4034 W 56th St</t>
  </si>
  <si>
    <t xml:space="preserve">Hancock College Preparatory HS</t>
  </si>
  <si>
    <t xml:space="preserve">150162990250779</t>
  </si>
  <si>
    <t xml:space="preserve">(773)535-2410</t>
  </si>
  <si>
    <t xml:space="preserve">(773)535-2434</t>
  </si>
  <si>
    <t xml:space="preserve">WEST ELSDON</t>
  </si>
  <si>
    <t xml:space="preserve">13th Ward</t>
  </si>
  <si>
    <t xml:space="preserve">Pamela Joan Glynn</t>
  </si>
  <si>
    <t xml:space="preserve">Amundsen High School</t>
  </si>
  <si>
    <t xml:space="preserve">5110 N Damen Ave</t>
  </si>
  <si>
    <t xml:space="preserve">150162990250001</t>
  </si>
  <si>
    <t xml:space="preserve">(773)534-2320</t>
  </si>
  <si>
    <t xml:space="preserve">(773)534-2330</t>
  </si>
  <si>
    <t xml:space="preserve">LINCOLN SQUARE</t>
  </si>
  <si>
    <t xml:space="preserve">47th Ward</t>
  </si>
  <si>
    <t xml:space="preserve">Carlos Munoz</t>
  </si>
  <si>
    <t xml:space="preserve">Bogan High School</t>
  </si>
  <si>
    <t xml:space="preserve">3939 W 79th St</t>
  </si>
  <si>
    <t xml:space="preserve">150162990250003</t>
  </si>
  <si>
    <t xml:space="preserve">(773)535-2180</t>
  </si>
  <si>
    <t xml:space="preserve">(773)535-2165</t>
  </si>
  <si>
    <t xml:space="preserve">18th Ward</t>
  </si>
  <si>
    <t xml:space="preserve">Kenneth Evans Mcneal</t>
  </si>
  <si>
    <t xml:space="preserve">Crane Technical Preparatory High School</t>
  </si>
  <si>
    <t xml:space="preserve">2245 W Jackson Blvd</t>
  </si>
  <si>
    <t xml:space="preserve">Crane Technical Prep High School</t>
  </si>
  <si>
    <t xml:space="preserve">150162990250008</t>
  </si>
  <si>
    <t xml:space="preserve">(773)534-7550</t>
  </si>
  <si>
    <t xml:space="preserve">(773)534-7557</t>
  </si>
  <si>
    <t xml:space="preserve">Richard C Smith Jr</t>
  </si>
  <si>
    <t xml:space="preserve">PE,PK,9,10,11,12,20</t>
  </si>
  <si>
    <t xml:space="preserve">Farragut Career Academy High School</t>
  </si>
  <si>
    <t xml:space="preserve">2345 S Christiana Ave</t>
  </si>
  <si>
    <t xml:space="preserve">Farragut Career Academy HS</t>
  </si>
  <si>
    <t xml:space="preserve">150162990250011</t>
  </si>
  <si>
    <t xml:space="preserve">(773)534-1300</t>
  </si>
  <si>
    <t xml:space="preserve">(773)534-1336</t>
  </si>
  <si>
    <t xml:space="preserve">22nd Ward</t>
  </si>
  <si>
    <t xml:space="preserve">Fenger Academy High School</t>
  </si>
  <si>
    <t xml:space="preserve">11220 S Wallace St</t>
  </si>
  <si>
    <t xml:space="preserve">150162990250012</t>
  </si>
  <si>
    <t xml:space="preserve">(773)535-5430</t>
  </si>
  <si>
    <t xml:space="preserve">(773)535-5444</t>
  </si>
  <si>
    <t xml:space="preserve">ROSELAND</t>
  </si>
  <si>
    <t xml:space="preserve">34th Ward</t>
  </si>
  <si>
    <t xml:space="preserve">Ms.Elizabeth Ann Dozier</t>
  </si>
  <si>
    <t xml:space="preserve">Fenger Achievement Academy HS</t>
  </si>
  <si>
    <t xml:space="preserve">150162990250823</t>
  </si>
  <si>
    <t xml:space="preserve">Robeson High School</t>
  </si>
  <si>
    <t xml:space="preserve">6835 S Normal Blvd</t>
  </si>
  <si>
    <t xml:space="preserve">150162990250766</t>
  </si>
  <si>
    <t xml:space="preserve">(773)535-3800</t>
  </si>
  <si>
    <t xml:space="preserve">(773)535-3620</t>
  </si>
  <si>
    <t xml:space="preserve">Gerald J Morrow</t>
  </si>
  <si>
    <t xml:space="preserve">Foreman High School</t>
  </si>
  <si>
    <t xml:space="preserve">3235 N LeClaire Ave</t>
  </si>
  <si>
    <t xml:space="preserve">150162990250013</t>
  </si>
  <si>
    <t xml:space="preserve">(773)534-3400</t>
  </si>
  <si>
    <t xml:space="preserve">(773)534-3684</t>
  </si>
  <si>
    <t xml:space="preserve">Mr.Daniel S Zimmerman</t>
  </si>
  <si>
    <t xml:space="preserve">5630 S Rockwell St</t>
  </si>
  <si>
    <t xml:space="preserve">150162990250015</t>
  </si>
  <si>
    <t xml:space="preserve">(773)535-9230</t>
  </si>
  <si>
    <t xml:space="preserve">(773)535-9411</t>
  </si>
  <si>
    <t xml:space="preserve">Anita Louise Andrews</t>
  </si>
  <si>
    <t xml:space="preserve">Harlan Community Academy High School</t>
  </si>
  <si>
    <t xml:space="preserve">9652 S Michigan Ave</t>
  </si>
  <si>
    <t xml:space="preserve">Harlan Community Academy HS</t>
  </si>
  <si>
    <t xml:space="preserve">150162990250016</t>
  </si>
  <si>
    <t xml:space="preserve">(773)535-5400</t>
  </si>
  <si>
    <t xml:space="preserve">(773)535-5061</t>
  </si>
  <si>
    <t xml:space="preserve">Reginald E Evans</t>
  </si>
  <si>
    <t xml:space="preserve">5,7,8,9,10,11,12,20</t>
  </si>
  <si>
    <t xml:space="preserve">Harper High School</t>
  </si>
  <si>
    <t xml:space="preserve">6520 S Wood St</t>
  </si>
  <si>
    <t xml:space="preserve">150162990250017</t>
  </si>
  <si>
    <t xml:space="preserve">(773)535-9150</t>
  </si>
  <si>
    <t xml:space="preserve">(773)535-9090</t>
  </si>
  <si>
    <t xml:space="preserve">15th Ward</t>
  </si>
  <si>
    <t xml:space="preserve">Mrs.Leonetta C Sanders</t>
  </si>
  <si>
    <t xml:space="preserve">Hirsch Metropolitan High School</t>
  </si>
  <si>
    <t xml:space="preserve">7740 S Ingleside Ave</t>
  </si>
  <si>
    <t xml:space="preserve">150162990250019</t>
  </si>
  <si>
    <t xml:space="preserve">(773)535-3100</t>
  </si>
  <si>
    <t xml:space="preserve">(773)535-3240</t>
  </si>
  <si>
    <t xml:space="preserve">Joyce Peeples Cooper</t>
  </si>
  <si>
    <t xml:space="preserve">8,9,10,11,12,20</t>
  </si>
  <si>
    <t xml:space="preserve">Hyde Park Career Academy High School</t>
  </si>
  <si>
    <t xml:space="preserve">6220 S Stony Island Ave</t>
  </si>
  <si>
    <t xml:space="preserve">150162990250021</t>
  </si>
  <si>
    <t xml:space="preserve">(773)535-0880</t>
  </si>
  <si>
    <t xml:space="preserve">(773)535-0633</t>
  </si>
  <si>
    <t xml:space="preserve">5th Ward</t>
  </si>
  <si>
    <t xml:space="preserve">Thomas Cornielius Trotter</t>
  </si>
  <si>
    <t xml:space="preserve">Kelly High School</t>
  </si>
  <si>
    <t xml:space="preserve">4136 S California Ave</t>
  </si>
  <si>
    <t xml:space="preserve">150162990250022</t>
  </si>
  <si>
    <t xml:space="preserve">(773)535-4900</t>
  </si>
  <si>
    <t xml:space="preserve">(773)535-4841</t>
  </si>
  <si>
    <t xml:space="preserve">14th Ward</t>
  </si>
  <si>
    <t xml:space="preserve">Algird Casmir Pretkelis</t>
  </si>
  <si>
    <t xml:space="preserve">4343 W Wrightwood Ave</t>
  </si>
  <si>
    <t xml:space="preserve">150162990250023</t>
  </si>
  <si>
    <t xml:space="preserve">(773)534-4200</t>
  </si>
  <si>
    <t xml:space="preserve">(773)534-4507</t>
  </si>
  <si>
    <t xml:space="preserve">Anna Pavichevich</t>
  </si>
  <si>
    <t xml:space="preserve">Kennedy High School</t>
  </si>
  <si>
    <t xml:space="preserve">6325 W 56th St</t>
  </si>
  <si>
    <t xml:space="preserve">150162990250024</t>
  </si>
  <si>
    <t xml:space="preserve">(773)535-2325</t>
  </si>
  <si>
    <t xml:space="preserve">(773)535-2485</t>
  </si>
  <si>
    <t xml:space="preserve">23rd Ward</t>
  </si>
  <si>
    <t xml:space="preserve">George Z Szkapiak</t>
  </si>
  <si>
    <t xml:space="preserve">4015 N Ashland Ave</t>
  </si>
  <si>
    <t xml:space="preserve">150162990250026</t>
  </si>
  <si>
    <t xml:space="preserve">(773)534-5440</t>
  </si>
  <si>
    <t xml:space="preserve">(773)534-5585</t>
  </si>
  <si>
    <t xml:space="preserve">LAKE VIEW</t>
  </si>
  <si>
    <t xml:space="preserve">Lilith C Werner</t>
  </si>
  <si>
    <t xml:space="preserve">Lane Technical High School</t>
  </si>
  <si>
    <t xml:space="preserve">2501 W Addison St</t>
  </si>
  <si>
    <t xml:space="preserve">150162990250027</t>
  </si>
  <si>
    <t xml:space="preserve">(773)534-5400</t>
  </si>
  <si>
    <t xml:space="preserve">(773)534-5544</t>
  </si>
  <si>
    <t xml:space="preserve">NORTH CENTER</t>
  </si>
  <si>
    <t xml:space="preserve">Antoinette Lobosco</t>
  </si>
  <si>
    <t xml:space="preserve">2935 W Polk St</t>
  </si>
  <si>
    <t xml:space="preserve">150162990250616</t>
  </si>
  <si>
    <t xml:space="preserve">(773)534-6900</t>
  </si>
  <si>
    <t xml:space="preserve">(773)534-6924</t>
  </si>
  <si>
    <t xml:space="preserve">Marshall Metropolitan High School</t>
  </si>
  <si>
    <t xml:space="preserve">3250 W Adams St</t>
  </si>
  <si>
    <t xml:space="preserve">150162990250029</t>
  </si>
  <si>
    <t xml:space="preserve">(773)534-6455</t>
  </si>
  <si>
    <t xml:space="preserve">(773)534-6409</t>
  </si>
  <si>
    <t xml:space="preserve">Angel Johnson</t>
  </si>
  <si>
    <t xml:space="preserve">1,9,10,11,12,20</t>
  </si>
  <si>
    <t xml:space="preserve">Mather High School</t>
  </si>
  <si>
    <t xml:space="preserve">5835 N Lincoln Ave</t>
  </si>
  <si>
    <t xml:space="preserve">150162990250030</t>
  </si>
  <si>
    <t xml:space="preserve">(773)534-2350</t>
  </si>
  <si>
    <t xml:space="preserve">(773)534-2424</t>
  </si>
  <si>
    <t xml:space="preserve">40th Ward</t>
  </si>
  <si>
    <t xml:space="preserve">Christie Demetrius Jones</t>
  </si>
  <si>
    <t xml:space="preserve">1744 W Pryor Ave</t>
  </si>
  <si>
    <t xml:space="preserve">150162990250031</t>
  </si>
  <si>
    <t xml:space="preserve">(773)535-2550</t>
  </si>
  <si>
    <t xml:space="preserve">(773)535-2706</t>
  </si>
  <si>
    <t xml:space="preserve">MORGAN PARK</t>
  </si>
  <si>
    <t xml:space="preserve">19th Ward</t>
  </si>
  <si>
    <t xml:space="preserve">Everett Levert Edwards II</t>
  </si>
  <si>
    <t xml:space="preserve">Brooks College Preparatory Academy High School</t>
  </si>
  <si>
    <t xml:space="preserve">250 E 111th St</t>
  </si>
  <si>
    <t xml:space="preserve">Brooks College Prep Academy HS</t>
  </si>
  <si>
    <t xml:space="preserve">150162990250788</t>
  </si>
  <si>
    <t xml:space="preserve">(773)535-9930</t>
  </si>
  <si>
    <t xml:space="preserve">(773)535-9939</t>
  </si>
  <si>
    <t xml:space="preserve">Dushon Angela Brown</t>
  </si>
  <si>
    <t xml:space="preserve">AUSL Schools</t>
  </si>
  <si>
    <t xml:space="preserve">Phillips Academy High School</t>
  </si>
  <si>
    <t xml:space="preserve">244 E Pershing Rd</t>
  </si>
  <si>
    <t xml:space="preserve">150162990250034</t>
  </si>
  <si>
    <t xml:space="preserve">(773)535-1603</t>
  </si>
  <si>
    <t xml:space="preserve">(773)535-1605</t>
  </si>
  <si>
    <t xml:space="preserve">Devon Q Horton</t>
  </si>
  <si>
    <t xml:space="preserve">Roosevelt High School</t>
  </si>
  <si>
    <t xml:space="preserve">3436 W Wilson Ave</t>
  </si>
  <si>
    <t xml:space="preserve">150162990250035</t>
  </si>
  <si>
    <t xml:space="preserve">(773)534-5000</t>
  </si>
  <si>
    <t xml:space="preserve">(773)534-5044</t>
  </si>
  <si>
    <t xml:space="preserve">33rd Ward</t>
  </si>
  <si>
    <t xml:space="preserve">Ricardo Casas Trujillo</t>
  </si>
  <si>
    <t xml:space="preserve">Schurz High School</t>
  </si>
  <si>
    <t xml:space="preserve">3601 N Milwaukee Ave</t>
  </si>
  <si>
    <t xml:space="preserve">150162990250036</t>
  </si>
  <si>
    <t xml:space="preserve">(773)534-3420</t>
  </si>
  <si>
    <t xml:space="preserve">(773)534-3573</t>
  </si>
  <si>
    <t xml:space="preserve">38th Ward</t>
  </si>
  <si>
    <t xml:space="preserve">Mr.Daniel M Kramer</t>
  </si>
  <si>
    <t xml:space="preserve">3,9,10,11,12,20</t>
  </si>
  <si>
    <t xml:space="preserve">Senn High School</t>
  </si>
  <si>
    <t xml:space="preserve">5900 N Glenwood Ave</t>
  </si>
  <si>
    <t xml:space="preserve">150162990250037</t>
  </si>
  <si>
    <t xml:space="preserve">(773)534-2365</t>
  </si>
  <si>
    <t xml:space="preserve">(773)534-2369</t>
  </si>
  <si>
    <t xml:space="preserve">48th Ward</t>
  </si>
  <si>
    <t xml:space="preserve">Susan Amelia Lofton</t>
  </si>
  <si>
    <t xml:space="preserve">Steinmetz Academic Centre High School</t>
  </si>
  <si>
    <t xml:space="preserve">3030 N Mobile Ave</t>
  </si>
  <si>
    <t xml:space="preserve">Steinmetz Academic Centre HS</t>
  </si>
  <si>
    <t xml:space="preserve">150162990250041</t>
  </si>
  <si>
    <t xml:space="preserve">(773)534-3030</t>
  </si>
  <si>
    <t xml:space="preserve">(773)534-3151</t>
  </si>
  <si>
    <t xml:space="preserve">36th Ward</t>
  </si>
  <si>
    <t xml:space="preserve">Eunice Madon</t>
  </si>
  <si>
    <t xml:space="preserve">Sullivan High School</t>
  </si>
  <si>
    <t xml:space="preserve">6631 N Bosworth Ave</t>
  </si>
  <si>
    <t xml:space="preserve">150162990250042</t>
  </si>
  <si>
    <t xml:space="preserve">(773)534-2000</t>
  </si>
  <si>
    <t xml:space="preserve">(773)534-2141</t>
  </si>
  <si>
    <t xml:space="preserve">Carolyn May Eggert</t>
  </si>
  <si>
    <t xml:space="preserve">Taft High School</t>
  </si>
  <si>
    <t xml:space="preserve">6530 W Bryn Mawr Ave</t>
  </si>
  <si>
    <t xml:space="preserve">150162990250043</t>
  </si>
  <si>
    <t xml:space="preserve">(773)534-1000</t>
  </si>
  <si>
    <t xml:space="preserve">(773)534-1027</t>
  </si>
  <si>
    <t xml:space="preserve">41st Ward</t>
  </si>
  <si>
    <t xml:space="preserve">Arthur N Tarvardian</t>
  </si>
  <si>
    <t xml:space="preserve">Tilden Career Community Academy High School</t>
  </si>
  <si>
    <t xml:space="preserve">4747 S Union Ave</t>
  </si>
  <si>
    <t xml:space="preserve">Tilden Career Communty Academy HS</t>
  </si>
  <si>
    <t xml:space="preserve">150162990250044</t>
  </si>
  <si>
    <t xml:space="preserve">(773)535-1625</t>
  </si>
  <si>
    <t xml:space="preserve">(773)535-1866</t>
  </si>
  <si>
    <t xml:space="preserve">Safiya M Karimah</t>
  </si>
  <si>
    <t xml:space="preserve">555 E 51st St</t>
  </si>
  <si>
    <t xml:space="preserve">150162990250798</t>
  </si>
  <si>
    <t xml:space="preserve">(773)535-1825</t>
  </si>
  <si>
    <t xml:space="preserve">(773)535-1037</t>
  </si>
  <si>
    <t xml:space="preserve">Patricia Ann Woodson</t>
  </si>
  <si>
    <t xml:space="preserve">Von Steuben Metropolitan Science High School</t>
  </si>
  <si>
    <t xml:space="preserve">5039 N Kimball Ave</t>
  </si>
  <si>
    <t xml:space="preserve">Von Steuben Metro Science HS</t>
  </si>
  <si>
    <t xml:space="preserve">150162990250046</t>
  </si>
  <si>
    <t xml:space="preserve">(773)534-5100</t>
  </si>
  <si>
    <t xml:space="preserve">(773)534-5210</t>
  </si>
  <si>
    <t xml:space="preserve">Pedro Rafael Alonso</t>
  </si>
  <si>
    <t xml:space="preserve">2001 N Orchard St</t>
  </si>
  <si>
    <t xml:space="preserve">150162990250047</t>
  </si>
  <si>
    <t xml:space="preserve">(773)534-8130</t>
  </si>
  <si>
    <t xml:space="preserve">(773)534-8218</t>
  </si>
  <si>
    <t xml:space="preserve">LINCOLN PARK</t>
  </si>
  <si>
    <t xml:space="preserve">43rd Ward</t>
  </si>
  <si>
    <t xml:space="preserve">Michael Joseph Boraz</t>
  </si>
  <si>
    <t xml:space="preserve">Washington, G High School</t>
  </si>
  <si>
    <t xml:space="preserve">3535 E 114th St</t>
  </si>
  <si>
    <t xml:space="preserve">Washington  G High School</t>
  </si>
  <si>
    <t xml:space="preserve">150162990250048</t>
  </si>
  <si>
    <t xml:space="preserve">(773)535-5725</t>
  </si>
  <si>
    <t xml:space="preserve">(773)535-5038</t>
  </si>
  <si>
    <t xml:space="preserve">EAST SIDE</t>
  </si>
  <si>
    <t xml:space="preserve">Florence Gonzales</t>
  </si>
  <si>
    <t xml:space="preserve">936 N Ashland Ave</t>
  </si>
  <si>
    <t xml:space="preserve">Wells Community Academy HS</t>
  </si>
  <si>
    <t xml:space="preserve">150162990250049</t>
  </si>
  <si>
    <t xml:space="preserve">(773)534-7010</t>
  </si>
  <si>
    <t xml:space="preserve">(773)534-7078</t>
  </si>
  <si>
    <t xml:space="preserve">Ernesto Matias</t>
  </si>
  <si>
    <t xml:space="preserve">Hubbard High School</t>
  </si>
  <si>
    <t xml:space="preserve">6200 S Hamlin Ave</t>
  </si>
  <si>
    <t xml:space="preserve">150162990250020</t>
  </si>
  <si>
    <t xml:space="preserve">(773)535-2200</t>
  </si>
  <si>
    <t xml:space="preserve">(773)535-2218</t>
  </si>
  <si>
    <t xml:space="preserve">WEST LAWN</t>
  </si>
  <si>
    <t xml:space="preserve">Andrew Salvatore Manno</t>
  </si>
  <si>
    <t xml:space="preserve">Phillips Achievement Academy HS</t>
  </si>
  <si>
    <t xml:space="preserve">150162990250821</t>
  </si>
  <si>
    <t xml:space="preserve">Terrance Abdul Little</t>
  </si>
  <si>
    <t xml:space="preserve">8,9,10,20</t>
  </si>
  <si>
    <t xml:space="preserve">3730 W Bryn Mawr Ave</t>
  </si>
  <si>
    <t xml:space="preserve">Northside Learning Center</t>
  </si>
  <si>
    <t xml:space="preserve">150162990253743</t>
  </si>
  <si>
    <t xml:space="preserve">(773)534-5180</t>
  </si>
  <si>
    <t xml:space="preserve">(773)534-5188</t>
  </si>
  <si>
    <t xml:space="preserve">Duane Allen Pitts</t>
  </si>
  <si>
    <t xml:space="preserve">7342 S Hoyne Ave</t>
  </si>
  <si>
    <t xml:space="preserve">Southside Occupational Acad Hs</t>
  </si>
  <si>
    <t xml:space="preserve">150162990253765</t>
  </si>
  <si>
    <t xml:space="preserve">(773)535-9100</t>
  </si>
  <si>
    <t xml:space="preserve">(773)535-9110</t>
  </si>
  <si>
    <t xml:space="preserve">Joshua Neil Long</t>
  </si>
  <si>
    <t xml:space="preserve">5015 S Blackstone Ave</t>
  </si>
  <si>
    <t xml:space="preserve">150162990250025</t>
  </si>
  <si>
    <t xml:space="preserve">(773)535-1350</t>
  </si>
  <si>
    <t xml:space="preserve">(773)535-1360</t>
  </si>
  <si>
    <t xml:space="preserve">Gregory L Jones</t>
  </si>
  <si>
    <t xml:space="preserve">Acad Of Communication &amp; Tech Charter High School</t>
  </si>
  <si>
    <t xml:space="preserve">4319 W Washington Blvd</t>
  </si>
  <si>
    <t xml:space="preserve">Acad of Comm &amp; Tech Charter HS</t>
  </si>
  <si>
    <t xml:space="preserve">15016299025002C</t>
  </si>
  <si>
    <t xml:space="preserve">(773)626-4200</t>
  </si>
  <si>
    <t xml:space="preserve">(773)626-4268</t>
  </si>
  <si>
    <t xml:space="preserve">Mr.James Terence Patterson</t>
  </si>
  <si>
    <t xml:space="preserve">Alternative</t>
  </si>
  <si>
    <t xml:space="preserve">Alternative Schools</t>
  </si>
  <si>
    <t xml:space="preserve">York Alternative High School</t>
  </si>
  <si>
    <t xml:space="preserve">2700 S California Ave</t>
  </si>
  <si>
    <t xml:space="preserve">150162990253600</t>
  </si>
  <si>
    <t xml:space="preserve">(773)535-7021</t>
  </si>
  <si>
    <t xml:space="preserve">(773)535-7109</t>
  </si>
  <si>
    <t xml:space="preserve">Brenetta Venietia Glass</t>
  </si>
  <si>
    <t xml:space="preserve">Northside College Peparatory High School</t>
  </si>
  <si>
    <t xml:space="preserve">5501 N Kedzie Ave</t>
  </si>
  <si>
    <t xml:space="preserve">Northside College Preparatory Hs</t>
  </si>
  <si>
    <t xml:space="preserve">150162990250794</t>
  </si>
  <si>
    <t xml:space="preserve">(773)534-3954</t>
  </si>
  <si>
    <t xml:space="preserve">(773)534-3964</t>
  </si>
  <si>
    <t xml:space="preserve">Barry Patrick Rodgers</t>
  </si>
  <si>
    <t xml:space="preserve">Simpson Academy High School For Young Women</t>
  </si>
  <si>
    <t xml:space="preserve">1321 S Paulina St</t>
  </si>
  <si>
    <t xml:space="preserve">Simpson Acad HS for Young Women</t>
  </si>
  <si>
    <t xml:space="preserve">150162990253732</t>
  </si>
  <si>
    <t xml:space="preserve">(773)534-7812</t>
  </si>
  <si>
    <t xml:space="preserve">(773)534-7819</t>
  </si>
  <si>
    <t xml:space="preserve">Ms.Joyika Dechaye Kidd-Stamps</t>
  </si>
  <si>
    <t xml:space="preserve">King High School</t>
  </si>
  <si>
    <t xml:space="preserve">4445 S Drexel Blvd</t>
  </si>
  <si>
    <t xml:space="preserve">King College Prep High School</t>
  </si>
  <si>
    <t xml:space="preserve">150162990250039</t>
  </si>
  <si>
    <t xml:space="preserve">(773)535-1180</t>
  </si>
  <si>
    <t xml:space="preserve">(773)535-1658</t>
  </si>
  <si>
    <t xml:space="preserve">Jeffrey Wright</t>
  </si>
  <si>
    <t xml:space="preserve">Chicago High School For Agricultural Sciences</t>
  </si>
  <si>
    <t xml:space="preserve">3857 W 111th St</t>
  </si>
  <si>
    <t xml:space="preserve">Chicago HS for Agricult Sciences</t>
  </si>
  <si>
    <t xml:space="preserve">150162990250772</t>
  </si>
  <si>
    <t xml:space="preserve">(773)535-2500</t>
  </si>
  <si>
    <t xml:space="preserve">(773)535-2507</t>
  </si>
  <si>
    <t xml:space="preserve">William Edwin Hook</t>
  </si>
  <si>
    <t xml:space="preserve">3519 S Giles Ave</t>
  </si>
  <si>
    <t xml:space="preserve">Chicago Military Academy HS</t>
  </si>
  <si>
    <t xml:space="preserve">150162990250795</t>
  </si>
  <si>
    <t xml:space="preserve">(773)534-9750</t>
  </si>
  <si>
    <t xml:space="preserve">(773)534-9760</t>
  </si>
  <si>
    <t xml:space="preserve">Richard Wayne Miller</t>
  </si>
  <si>
    <t xml:space="preserve">Young Magnet High School</t>
  </si>
  <si>
    <t xml:space="preserve">211 S Laflin St</t>
  </si>
  <si>
    <t xml:space="preserve">150162990250764</t>
  </si>
  <si>
    <t xml:space="preserve">(773)534-7500</t>
  </si>
  <si>
    <t xml:space="preserve">(773)534-7261</t>
  </si>
  <si>
    <t xml:space="preserve">Joyce Dorsey Kenner</t>
  </si>
  <si>
    <t xml:space="preserve">Curie Metropolitan High School</t>
  </si>
  <si>
    <t xml:space="preserve">4959 S Archer Ave</t>
  </si>
  <si>
    <t xml:space="preserve">150162990250617</t>
  </si>
  <si>
    <t xml:space="preserve">(773)535-2100</t>
  </si>
  <si>
    <t xml:space="preserve">(773)535-2049</t>
  </si>
  <si>
    <t xml:space="preserve">Phillip Craig Perry</t>
  </si>
  <si>
    <t xml:space="preserve">Clemente Community Academy High School</t>
  </si>
  <si>
    <t xml:space="preserve">1147 N Western Ave</t>
  </si>
  <si>
    <t xml:space="preserve">Clemente Community Academy HS</t>
  </si>
  <si>
    <t xml:space="preserve">150162990250545</t>
  </si>
  <si>
    <t xml:space="preserve">(773)534-4000</t>
  </si>
  <si>
    <t xml:space="preserve">(773)534-4012</t>
  </si>
  <si>
    <t xml:space="preserve">Marcey Arlene Sorensen</t>
  </si>
  <si>
    <t xml:space="preserve">Carver Military Academy High School</t>
  </si>
  <si>
    <t xml:space="preserve">13100 S Doty Ave</t>
  </si>
  <si>
    <t xml:space="preserve">Carver Military Academy HS</t>
  </si>
  <si>
    <t xml:space="preserve">150162990250006</t>
  </si>
  <si>
    <t xml:space="preserve">(773)535-5250</t>
  </si>
  <si>
    <t xml:space="preserve">(773)535-5037</t>
  </si>
  <si>
    <t xml:space="preserve">John Fredrick Thomas</t>
  </si>
  <si>
    <t xml:space="preserve">Corliss High School</t>
  </si>
  <si>
    <t xml:space="preserve">821 E 103rd St</t>
  </si>
  <si>
    <t xml:space="preserve">150162990250543</t>
  </si>
  <si>
    <t xml:space="preserve">(773)535-5115</t>
  </si>
  <si>
    <t xml:space="preserve">(773)535-5511</t>
  </si>
  <si>
    <t xml:space="preserve">Anthony Maurice Spivey</t>
  </si>
  <si>
    <t xml:space="preserve">Julian High School</t>
  </si>
  <si>
    <t xml:space="preserve">10330 S Elizabeth St</t>
  </si>
  <si>
    <t xml:space="preserve">150162990250763</t>
  </si>
  <si>
    <t xml:space="preserve">(773)535-5170</t>
  </si>
  <si>
    <t xml:space="preserve">(773)535-5230</t>
  </si>
  <si>
    <t xml:space="preserve">Careda Taylor</t>
  </si>
  <si>
    <t xml:space="preserve">Juarez Community Academy High School</t>
  </si>
  <si>
    <t xml:space="preserve">2150 S Laflin St</t>
  </si>
  <si>
    <t xml:space="preserve">Juarez Community Academy HS</t>
  </si>
  <si>
    <t xml:space="preserve">150162990250767</t>
  </si>
  <si>
    <t xml:space="preserve">(773)534-7030</t>
  </si>
  <si>
    <t xml:space="preserve">(773)534-7058</t>
  </si>
  <si>
    <t xml:space="preserve">25th Ward</t>
  </si>
  <si>
    <t xml:space="preserve">Juan Carlos Ocon</t>
  </si>
  <si>
    <t xml:space="preserve">Vaughn Occupational High School</t>
  </si>
  <si>
    <t xml:space="preserve">4355 N Linder Ave</t>
  </si>
  <si>
    <t xml:space="preserve">150162990253753</t>
  </si>
  <si>
    <t xml:space="preserve">(773)534-3600</t>
  </si>
  <si>
    <t xml:space="preserve">(773)534-3631</t>
  </si>
  <si>
    <t xml:space="preserve">Clyde Russell Burnette Jr</t>
  </si>
  <si>
    <t xml:space="preserve">5515 S Lowe Ave</t>
  </si>
  <si>
    <t xml:space="preserve">Hope College Prep High School</t>
  </si>
  <si>
    <t xml:space="preserve">150162990250799</t>
  </si>
  <si>
    <t xml:space="preserve">(773)535-3160</t>
  </si>
  <si>
    <t xml:space="preserve">(773)535-3444</t>
  </si>
  <si>
    <t xml:space="preserve">Michael Wm Durr</t>
  </si>
  <si>
    <t xml:space="preserve">Graham, R Training Center</t>
  </si>
  <si>
    <t xml:space="preserve">2347 S Wabash Ave</t>
  </si>
  <si>
    <t xml:space="preserve">Graham  R Training Center</t>
  </si>
  <si>
    <t xml:space="preserve">150162990253715</t>
  </si>
  <si>
    <t xml:space="preserve">(773)534-9257</t>
  </si>
  <si>
    <t xml:space="preserve">(773)534-9247</t>
  </si>
  <si>
    <t xml:space="preserve">Rebecca A Parker</t>
  </si>
  <si>
    <t xml:space="preserve">Addams Elementary School</t>
  </si>
  <si>
    <t xml:space="preserve">10810 S Avenue H</t>
  </si>
  <si>
    <t xml:space="preserve">Addams Elem School</t>
  </si>
  <si>
    <t xml:space="preserve">150162990252051</t>
  </si>
  <si>
    <t xml:space="preserve">(773)535-6210</t>
  </si>
  <si>
    <t xml:space="preserve">(773)535-6292</t>
  </si>
  <si>
    <t xml:space="preserve">Noemi Esquivel</t>
  </si>
  <si>
    <t xml:space="preserve">Agassiz Elementary School</t>
  </si>
  <si>
    <t xml:space="preserve">2851 N Seminary Ave</t>
  </si>
  <si>
    <t xml:space="preserve">Agassiz Elem School</t>
  </si>
  <si>
    <t xml:space="preserve">150162990252052</t>
  </si>
  <si>
    <t xml:space="preserve">(773)534-5725</t>
  </si>
  <si>
    <t xml:space="preserve">(773)534-5784</t>
  </si>
  <si>
    <t xml:space="preserve">44th Ward</t>
  </si>
  <si>
    <t xml:space="preserve">Mrs.Doris Negron-Wilks</t>
  </si>
  <si>
    <t xml:space="preserve">Alcott Elementary School</t>
  </si>
  <si>
    <t xml:space="preserve">2625 N Orchard St</t>
  </si>
  <si>
    <t xml:space="preserve">Alcott Elem School</t>
  </si>
  <si>
    <t xml:space="preserve">150162990252053</t>
  </si>
  <si>
    <t xml:space="preserve">(773)534-5460</t>
  </si>
  <si>
    <t xml:space="preserve">(773)534-5789</t>
  </si>
  <si>
    <t xml:space="preserve">David Joseph Domovic</t>
  </si>
  <si>
    <t xml:space="preserve">Altgeld Elementary School</t>
  </si>
  <si>
    <t xml:space="preserve">1340 W 71st St</t>
  </si>
  <si>
    <t xml:space="preserve">Altgeld Elem School</t>
  </si>
  <si>
    <t xml:space="preserve">150162990252055</t>
  </si>
  <si>
    <t xml:space="preserve">(773)535-3250</t>
  </si>
  <si>
    <t xml:space="preserve">(773)535-3639</t>
  </si>
  <si>
    <t xml:space="preserve">Gloria Jean Davis</t>
  </si>
  <si>
    <t xml:space="preserve">Armour Elementary School</t>
  </si>
  <si>
    <t xml:space="preserve">950 W 33rd Pl</t>
  </si>
  <si>
    <t xml:space="preserve">Armour Elem School</t>
  </si>
  <si>
    <t xml:space="preserve">150162990252058</t>
  </si>
  <si>
    <t xml:space="preserve">(773)535-4530</t>
  </si>
  <si>
    <t xml:space="preserve">(773)535-4501</t>
  </si>
  <si>
    <t xml:space="preserve">BRIDGEPORT</t>
  </si>
  <si>
    <t xml:space="preserve">Shelley Marie Lugo Cordova</t>
  </si>
  <si>
    <t xml:space="preserve">Armstrong, G International Studies Elementary</t>
  </si>
  <si>
    <t xml:space="preserve">2110 W Greenleaf Ave</t>
  </si>
  <si>
    <t xml:space="preserve">Armstrong  G Elem Int'L Studies</t>
  </si>
  <si>
    <t xml:space="preserve">150162990252059</t>
  </si>
  <si>
    <t xml:space="preserve">(773)534-2150</t>
  </si>
  <si>
    <t xml:space="preserve">(773)534-2192</t>
  </si>
  <si>
    <t xml:space="preserve">50th Ward</t>
  </si>
  <si>
    <t xml:space="preserve">Otis Lee Dunson III</t>
  </si>
  <si>
    <t xml:space="preserve">1920 N Hamlin Ave</t>
  </si>
  <si>
    <t xml:space="preserve">150162990252912</t>
  </si>
  <si>
    <t xml:space="preserve">(773)534-4970</t>
  </si>
  <si>
    <t xml:space="preserve">(773)534-4975</t>
  </si>
  <si>
    <t xml:space="preserve">Mr.Thomas Eugene Hoffman</t>
  </si>
  <si>
    <t xml:space="preserve">Farren Fine Arts Elementary School</t>
  </si>
  <si>
    <t xml:space="preserve">5055 S State St</t>
  </si>
  <si>
    <t xml:space="preserve">Attucks Elem School</t>
  </si>
  <si>
    <t xml:space="preserve">150162990252061</t>
  </si>
  <si>
    <t xml:space="preserve">(773)535-1270</t>
  </si>
  <si>
    <t xml:space="preserve">(773)535-1367</t>
  </si>
  <si>
    <t xml:space="preserve">Brenda Cunningham</t>
  </si>
  <si>
    <t xml:space="preserve">Audubon Elementary School</t>
  </si>
  <si>
    <t xml:space="preserve">3500 N Hoyne Ave</t>
  </si>
  <si>
    <t xml:space="preserve">Audubon Elem School</t>
  </si>
  <si>
    <t xml:space="preserve">150162990252062</t>
  </si>
  <si>
    <t xml:space="preserve">(773)534-5470</t>
  </si>
  <si>
    <t xml:space="preserve">(773)534-5785</t>
  </si>
  <si>
    <t xml:space="preserve">Kenneth Anthony Fitzner</t>
  </si>
  <si>
    <t xml:space="preserve">Jefferson, N Alternative High School</t>
  </si>
  <si>
    <t xml:space="preserve">1100 S Hamilton Ave</t>
  </si>
  <si>
    <t xml:space="preserve">Jefferson  N Elem Alt School</t>
  </si>
  <si>
    <t xml:space="preserve">150162990253075</t>
  </si>
  <si>
    <t xml:space="preserve">(312)433-7110</t>
  </si>
  <si>
    <t xml:space="preserve">(312)433-4442</t>
  </si>
  <si>
    <t xml:space="preserve">Marva Jean Whaley-Anobah</t>
  </si>
  <si>
    <t xml:space="preserve">8045 S Kenwood Ave</t>
  </si>
  <si>
    <t xml:space="preserve">Avalon Park Elem School</t>
  </si>
  <si>
    <t xml:space="preserve">150162990252063</t>
  </si>
  <si>
    <t xml:space="preserve">(773)535-6615</t>
  </si>
  <si>
    <t xml:space="preserve">(773)535-6660</t>
  </si>
  <si>
    <t xml:space="preserve">Ms.Shontae M Higginbottom</t>
  </si>
  <si>
    <t xml:space="preserve">Barnard Computer Math &amp; Science Center ES</t>
  </si>
  <si>
    <t xml:space="preserve">10354 S Charles St</t>
  </si>
  <si>
    <t xml:space="preserve">Barnard Elem Comp Math &amp; Sci Ctr</t>
  </si>
  <si>
    <t xml:space="preserve">150162990252066</t>
  </si>
  <si>
    <t xml:space="preserve">(773)535-2625</t>
  </si>
  <si>
    <t xml:space="preserve">(773)535-2629</t>
  </si>
  <si>
    <t xml:space="preserve">BEVERLY</t>
  </si>
  <si>
    <t xml:space="preserve">Doris R Jordan</t>
  </si>
  <si>
    <t xml:space="preserve">Barry Elementary School</t>
  </si>
  <si>
    <t xml:space="preserve">2828 N Kilbourn Ave</t>
  </si>
  <si>
    <t xml:space="preserve">Barry Elem School</t>
  </si>
  <si>
    <t xml:space="preserve">150162990252067</t>
  </si>
  <si>
    <t xml:space="preserve">(773)534-3455</t>
  </si>
  <si>
    <t xml:space="preserve">(773)534-3489</t>
  </si>
  <si>
    <t xml:space="preserve">Estuardo Mazin</t>
  </si>
  <si>
    <t xml:space="preserve">Barton Elementary School</t>
  </si>
  <si>
    <t xml:space="preserve">7650 S Wolcott Ave</t>
  </si>
  <si>
    <t xml:space="preserve">Barton Elem School</t>
  </si>
  <si>
    <t xml:space="preserve">150162990252068</t>
  </si>
  <si>
    <t xml:space="preserve">(773)535-3260</t>
  </si>
  <si>
    <t xml:space="preserve">(773)535-3271</t>
  </si>
  <si>
    <t xml:space="preserve">Frank London Gettridge</t>
  </si>
  <si>
    <t xml:space="preserve">Bass Elementary School</t>
  </si>
  <si>
    <t xml:space="preserve">1140 W 66th St</t>
  </si>
  <si>
    <t xml:space="preserve">Bass Elem School</t>
  </si>
  <si>
    <t xml:space="preserve">150162990252069</t>
  </si>
  <si>
    <t xml:space="preserve">(773)535-3275</t>
  </si>
  <si>
    <t xml:space="preserve">(773)535-3330</t>
  </si>
  <si>
    <t xml:space="preserve">Granzlee Banks Jr</t>
  </si>
  <si>
    <t xml:space="preserve">Bateman Elementary School</t>
  </si>
  <si>
    <t xml:space="preserve">4220 N Richmond St</t>
  </si>
  <si>
    <t xml:space="preserve">Bateman Elem School</t>
  </si>
  <si>
    <t xml:space="preserve">150162990252070</t>
  </si>
  <si>
    <t xml:space="preserve">(773)534-5055</t>
  </si>
  <si>
    <t xml:space="preserve">(773)534-5052</t>
  </si>
  <si>
    <t xml:space="preserve">Carl W Dasko</t>
  </si>
  <si>
    <t xml:space="preserve">6006 S Peoria St</t>
  </si>
  <si>
    <t xml:space="preserve">Nicholson Technology Acad Elem Sch</t>
  </si>
  <si>
    <t xml:space="preserve">150162990252072</t>
  </si>
  <si>
    <t xml:space="preserve">(773)535-3285</t>
  </si>
  <si>
    <t xml:space="preserve">(773)535-3443</t>
  </si>
  <si>
    <t xml:space="preserve">Rodney Lamont Hull</t>
  </si>
  <si>
    <t xml:space="preserve">Albany Park Middle School</t>
  </si>
  <si>
    <t xml:space="preserve">4929 N Sawyer Ave</t>
  </si>
  <si>
    <t xml:space="preserve">Edison Elem Regional Gifted Cntr</t>
  </si>
  <si>
    <t xml:space="preserve">150162990252184</t>
  </si>
  <si>
    <t xml:space="preserve">(773)534-0540</t>
  </si>
  <si>
    <t xml:space="preserve">(773)534-0539</t>
  </si>
  <si>
    <t xml:space="preserve">Saundra Anne Gray</t>
  </si>
  <si>
    <t xml:space="preserve">Clark, G R Elementary School</t>
  </si>
  <si>
    <t xml:space="preserve">1045 S Monitor Ave</t>
  </si>
  <si>
    <t xml:space="preserve">Clark  G R Elem School</t>
  </si>
  <si>
    <t xml:space="preserve">150162990252700</t>
  </si>
  <si>
    <t xml:space="preserve">(773)534-6225</t>
  </si>
  <si>
    <t xml:space="preserve">(773)534-6278</t>
  </si>
  <si>
    <t xml:space="preserve">29th Ward</t>
  </si>
  <si>
    <t xml:space="preserve">Felicia Patricia Stewart</t>
  </si>
  <si>
    <t xml:space="preserve">Beaubien Elementary School</t>
  </si>
  <si>
    <t xml:space="preserve">5025 N Laramie Ave</t>
  </si>
  <si>
    <t xml:space="preserve">Beaubien Elem School</t>
  </si>
  <si>
    <t xml:space="preserve">150162990252078</t>
  </si>
  <si>
    <t xml:space="preserve">(773)534-3500</t>
  </si>
  <si>
    <t xml:space="preserve">(773)534-3517</t>
  </si>
  <si>
    <t xml:space="preserve">JEFFERSON PARK</t>
  </si>
  <si>
    <t xml:space="preserve">45th Ward</t>
  </si>
  <si>
    <t xml:space="preserve">Chris Nicholas Kotis</t>
  </si>
  <si>
    <t xml:space="preserve">Beidler Elementary School</t>
  </si>
  <si>
    <t xml:space="preserve">3151 W Walnut St</t>
  </si>
  <si>
    <t xml:space="preserve">Beidler Elem School</t>
  </si>
  <si>
    <t xml:space="preserve">150162990252080</t>
  </si>
  <si>
    <t xml:space="preserve">(773)534-6811</t>
  </si>
  <si>
    <t xml:space="preserve">(773)534-6817</t>
  </si>
  <si>
    <t xml:space="preserve">Charles Anderson Jr</t>
  </si>
  <si>
    <t xml:space="preserve">Belding Elementary School</t>
  </si>
  <si>
    <t xml:space="preserve">4257 N Tripp Ave</t>
  </si>
  <si>
    <t xml:space="preserve">Belding Elem School</t>
  </si>
  <si>
    <t xml:space="preserve">150162990252081</t>
  </si>
  <si>
    <t xml:space="preserve">(773)534-3590</t>
  </si>
  <si>
    <t xml:space="preserve">(773)534-3598</t>
  </si>
  <si>
    <t xml:space="preserve">Heather Smith Yutzy</t>
  </si>
  <si>
    <t xml:space="preserve">Bell Elementary School</t>
  </si>
  <si>
    <t xml:space="preserve">3730 N Oakley Ave</t>
  </si>
  <si>
    <t xml:space="preserve">Bell Elem School</t>
  </si>
  <si>
    <t xml:space="preserve">150162990252082</t>
  </si>
  <si>
    <t xml:space="preserve">(773)534-5150</t>
  </si>
  <si>
    <t xml:space="preserve">(773)534-5163</t>
  </si>
  <si>
    <t xml:space="preserve">Sandra Ann Caudill</t>
  </si>
  <si>
    <t xml:space="preserve">Bennett Elementary School</t>
  </si>
  <si>
    <t xml:space="preserve">10115 S Prairie Ave</t>
  </si>
  <si>
    <t xml:space="preserve">Bennett Elem School</t>
  </si>
  <si>
    <t xml:space="preserve">150162990252083</t>
  </si>
  <si>
    <t xml:space="preserve">(773)535-5460</t>
  </si>
  <si>
    <t xml:space="preserve">(773)535-5577</t>
  </si>
  <si>
    <t xml:space="preserve">Roberta Fields</t>
  </si>
  <si>
    <t xml:space="preserve">Blaine Elementary School</t>
  </si>
  <si>
    <t xml:space="preserve">1420 W Grace St</t>
  </si>
  <si>
    <t xml:space="preserve">Blaine Elem School</t>
  </si>
  <si>
    <t xml:space="preserve">150162990252087</t>
  </si>
  <si>
    <t xml:space="preserve">(773)534-5750</t>
  </si>
  <si>
    <t xml:space="preserve">(773)534-5748</t>
  </si>
  <si>
    <t xml:space="preserve">Troy Anthony Laraviere</t>
  </si>
  <si>
    <t xml:space="preserve">Boone Elementary School</t>
  </si>
  <si>
    <t xml:space="preserve">6710 N Washtenaw Ave</t>
  </si>
  <si>
    <t xml:space="preserve">Boone Elem School</t>
  </si>
  <si>
    <t xml:space="preserve">150162990252089</t>
  </si>
  <si>
    <t xml:space="preserve">(773)534-2160</t>
  </si>
  <si>
    <t xml:space="preserve">(773)534-2190</t>
  </si>
  <si>
    <t xml:space="preserve">Maria Virgen Santiago Pfeifer</t>
  </si>
  <si>
    <t xml:space="preserve">Joplin Elementary School</t>
  </si>
  <si>
    <t xml:space="preserve">7931 S Honore St</t>
  </si>
  <si>
    <t xml:space="preserve">Joplin Elem School</t>
  </si>
  <si>
    <t xml:space="preserve">150162990252775</t>
  </si>
  <si>
    <t xml:space="preserve">(773)535-3425</t>
  </si>
  <si>
    <t xml:space="preserve">(773)535-3442</t>
  </si>
  <si>
    <t xml:space="preserve">Alene Mason</t>
  </si>
  <si>
    <t xml:space="preserve">Bradwell Communications Arts &amp; Sciences ES</t>
  </si>
  <si>
    <t xml:space="preserve">7736 S Burnham Ave</t>
  </si>
  <si>
    <t xml:space="preserve">Bradwell Comm Arts &amp; Sci Elem Sch</t>
  </si>
  <si>
    <t xml:space="preserve">150162990252090</t>
  </si>
  <si>
    <t xml:space="preserve">(773)535-6600</t>
  </si>
  <si>
    <t xml:space="preserve">(773)535-6612</t>
  </si>
  <si>
    <t xml:space="preserve">Ms.Staci Bennett</t>
  </si>
  <si>
    <t xml:space="preserve">Hampton Fine &amp; Performing Arts Elementary School</t>
  </si>
  <si>
    <t xml:space="preserve">3434 W 77th St</t>
  </si>
  <si>
    <t xml:space="preserve">Hampton Elem Fine &amp; Perf Arts Sch</t>
  </si>
  <si>
    <t xml:space="preserve">150162990252916</t>
  </si>
  <si>
    <t xml:space="preserve">(773)535-4030</t>
  </si>
  <si>
    <t xml:space="preserve">(773)535-4031</t>
  </si>
  <si>
    <t xml:space="preserve">Zaneta Dara Abdul-Ahad</t>
  </si>
  <si>
    <t xml:space="preserve">Haley Elementary Academy</t>
  </si>
  <si>
    <t xml:space="preserve">11411 S Eggleston Ave</t>
  </si>
  <si>
    <t xml:space="preserve">Haley Elem Academy</t>
  </si>
  <si>
    <t xml:space="preserve">150162990252092</t>
  </si>
  <si>
    <t xml:space="preserve">(773)535-5340</t>
  </si>
  <si>
    <t xml:space="preserve">(773)535-5351</t>
  </si>
  <si>
    <t xml:space="preserve">Vaida Genine Williams</t>
  </si>
  <si>
    <t xml:space="preserve">Brentano Elementary Math &amp; Science Academy</t>
  </si>
  <si>
    <t xml:space="preserve">2723 N Fairfield Ave</t>
  </si>
  <si>
    <t xml:space="preserve">Brentano Elem Math &amp; Science Acad</t>
  </si>
  <si>
    <t xml:space="preserve">150162990252094</t>
  </si>
  <si>
    <t xml:space="preserve">(773)534-4100</t>
  </si>
  <si>
    <t xml:space="preserve">(773)534-4183</t>
  </si>
  <si>
    <t xml:space="preserve">35th Ward</t>
  </si>
  <si>
    <t xml:space="preserve">Martha Elisa Rosa-Salgado</t>
  </si>
  <si>
    <t xml:space="preserve">Bridge Elementary School</t>
  </si>
  <si>
    <t xml:space="preserve">3800 N New England Ave</t>
  </si>
  <si>
    <t xml:space="preserve">Bridge Elem School</t>
  </si>
  <si>
    <t xml:space="preserve">150162990252095</t>
  </si>
  <si>
    <t xml:space="preserve">(773)534-3718</t>
  </si>
  <si>
    <t xml:space="preserve">(773)534-3612</t>
  </si>
  <si>
    <t xml:space="preserve">DUNNING</t>
  </si>
  <si>
    <t xml:space="preserve">Christopher Lynn Brake</t>
  </si>
  <si>
    <t xml:space="preserve">Bright Elementary School</t>
  </si>
  <si>
    <t xml:space="preserve">10740 S Calhoun Ave</t>
  </si>
  <si>
    <t xml:space="preserve">Bright Elem School</t>
  </si>
  <si>
    <t xml:space="preserve">150162990252096</t>
  </si>
  <si>
    <t xml:space="preserve">(773)535-6215</t>
  </si>
  <si>
    <t xml:space="preserve">(773)535-6373</t>
  </si>
  <si>
    <t xml:space="preserve">SOUTH DEERING</t>
  </si>
  <si>
    <t xml:space="preserve">Millicent Lorraine Clyburn</t>
  </si>
  <si>
    <t xml:space="preserve">Brown, W Elementary School</t>
  </si>
  <si>
    <t xml:space="preserve">54 N Hermitage Ave</t>
  </si>
  <si>
    <t xml:space="preserve">Brown  W Elem School</t>
  </si>
  <si>
    <t xml:space="preserve">150162990252097</t>
  </si>
  <si>
    <t xml:space="preserve">(773)534-7250</t>
  </si>
  <si>
    <t xml:space="preserve">(773)534-7323</t>
  </si>
  <si>
    <t xml:space="preserve">Kenya L Sadler</t>
  </si>
  <si>
    <t xml:space="preserve">Brownell Elementary School</t>
  </si>
  <si>
    <t xml:space="preserve">6741 S Michigan Ave</t>
  </si>
  <si>
    <t xml:space="preserve">Brownell Elem School</t>
  </si>
  <si>
    <t xml:space="preserve">150162990252098</t>
  </si>
  <si>
    <t xml:space="preserve">(773)535-3030</t>
  </si>
  <si>
    <t xml:space="preserve">(773)535-3413</t>
  </si>
  <si>
    <t xml:space="preserve">Richard Dennis Morgan</t>
  </si>
  <si>
    <t xml:space="preserve">Bouchet Elementary Math &amp; Science Academy</t>
  </si>
  <si>
    <t xml:space="preserve">7355 S Jeffery Blvd</t>
  </si>
  <si>
    <t xml:space="preserve">Bouchet Elem Math &amp; Science Acad</t>
  </si>
  <si>
    <t xml:space="preserve">150162990252100</t>
  </si>
  <si>
    <t xml:space="preserve">(773)535-0501</t>
  </si>
  <si>
    <t xml:space="preserve">(773)535-0559</t>
  </si>
  <si>
    <t xml:space="preserve">Kim Angela Sims</t>
  </si>
  <si>
    <t xml:space="preserve">Budlong Elementary School</t>
  </si>
  <si>
    <t xml:space="preserve">2701 W Foster Ave</t>
  </si>
  <si>
    <t xml:space="preserve">Budlong Elem School</t>
  </si>
  <si>
    <t xml:space="preserve">150162990252101</t>
  </si>
  <si>
    <t xml:space="preserve">(773)534-2591</t>
  </si>
  <si>
    <t xml:space="preserve">(773)534-2544</t>
  </si>
  <si>
    <t xml:space="preserve">Alvin N Solomon</t>
  </si>
  <si>
    <t xml:space="preserve">Burbank Elementary School</t>
  </si>
  <si>
    <t xml:space="preserve">2035 N Mobile Ave</t>
  </si>
  <si>
    <t xml:space="preserve">Burbank Elem School</t>
  </si>
  <si>
    <t xml:space="preserve">150162990252102</t>
  </si>
  <si>
    <t xml:space="preserve">(773)534-3000</t>
  </si>
  <si>
    <t xml:space="preserve">(773)534-3338</t>
  </si>
  <si>
    <t xml:space="preserve">Hiram Broyls</t>
  </si>
  <si>
    <t xml:space="preserve">Burke Elementary School</t>
  </si>
  <si>
    <t xml:space="preserve">5356 S King Dr</t>
  </si>
  <si>
    <t xml:space="preserve">Burke Elem School</t>
  </si>
  <si>
    <t xml:space="preserve">150162990252103</t>
  </si>
  <si>
    <t xml:space="preserve">(773)535-1325</t>
  </si>
  <si>
    <t xml:space="preserve">(773)535-1913</t>
  </si>
  <si>
    <t xml:space="preserve">Burley Elementary School</t>
  </si>
  <si>
    <t xml:space="preserve">1630 W Barry Ave</t>
  </si>
  <si>
    <t xml:space="preserve">Burley Elem School</t>
  </si>
  <si>
    <t xml:space="preserve">150162990252104</t>
  </si>
  <si>
    <t xml:space="preserve">(773)534-5475</t>
  </si>
  <si>
    <t xml:space="preserve">(773)534-5786</t>
  </si>
  <si>
    <t xml:space="preserve">Barbara Ann Kent</t>
  </si>
  <si>
    <t xml:space="preserve">1903 E 96th St</t>
  </si>
  <si>
    <t xml:space="preserve">Burnham Elem Inclusive Academy</t>
  </si>
  <si>
    <t xml:space="preserve">150162990252105</t>
  </si>
  <si>
    <t xml:space="preserve">(773)535-6530</t>
  </si>
  <si>
    <t xml:space="preserve">(773)535-6515</t>
  </si>
  <si>
    <t xml:space="preserve">Linda James Moore</t>
  </si>
  <si>
    <t xml:space="preserve">Castellanos Elementary School</t>
  </si>
  <si>
    <t xml:space="preserve">2524 S Central Park Ave</t>
  </si>
  <si>
    <t xml:space="preserve">Castellanos Elem School</t>
  </si>
  <si>
    <t xml:space="preserve">150162990252106</t>
  </si>
  <si>
    <t xml:space="preserve">(773)534-1620</t>
  </si>
  <si>
    <t xml:space="preserve">(773)534-1611</t>
  </si>
  <si>
    <t xml:space="preserve">Myriam M Romero</t>
  </si>
  <si>
    <t xml:space="preserve">650 E 91st Pl</t>
  </si>
  <si>
    <t xml:space="preserve">Burnside Elem Scholastic Academy</t>
  </si>
  <si>
    <t xml:space="preserve">150162990252107</t>
  </si>
  <si>
    <t xml:space="preserve">(773)535-3300</t>
  </si>
  <si>
    <t xml:space="preserve">(773)535-3230</t>
  </si>
  <si>
    <t xml:space="preserve">Mr.Anthony A Biegler</t>
  </si>
  <si>
    <t xml:space="preserve">Burr Elementary School</t>
  </si>
  <si>
    <t xml:space="preserve">1621 W Wabansia Ave</t>
  </si>
  <si>
    <t xml:space="preserve">Burr Elem School</t>
  </si>
  <si>
    <t xml:space="preserve">150162990252108</t>
  </si>
  <si>
    <t xml:space="preserve">(773)534-4090</t>
  </si>
  <si>
    <t xml:space="preserve">(773)534-4718</t>
  </si>
  <si>
    <t xml:space="preserve">William R Klee</t>
  </si>
  <si>
    <t xml:space="preserve">Burroughs Elementary School</t>
  </si>
  <si>
    <t xml:space="preserve">3542 S Washtenaw Ave</t>
  </si>
  <si>
    <t xml:space="preserve">Burroughs Elem School</t>
  </si>
  <si>
    <t xml:space="preserve">150162990252109</t>
  </si>
  <si>
    <t xml:space="preserve">(773)535-7226</t>
  </si>
  <si>
    <t xml:space="preserve">(773)535-7126</t>
  </si>
  <si>
    <t xml:space="preserve">Donald Richard Morris</t>
  </si>
  <si>
    <t xml:space="preserve">Brunson Math &amp; Science Specialty Elementary School</t>
  </si>
  <si>
    <t xml:space="preserve">932 N Central Ave</t>
  </si>
  <si>
    <t xml:space="preserve">Brunson Math &amp; Sci Specialty Elem</t>
  </si>
  <si>
    <t xml:space="preserve">150162990252110</t>
  </si>
  <si>
    <t xml:space="preserve">(773)534-6025</t>
  </si>
  <si>
    <t xml:space="preserve">(773)534-6031</t>
  </si>
  <si>
    <t xml:space="preserve">Carol Diane Wilson</t>
  </si>
  <si>
    <t xml:space="preserve">Byrne Elementary School</t>
  </si>
  <si>
    <t xml:space="preserve">5329 S Oak Park Ave</t>
  </si>
  <si>
    <t xml:space="preserve">Byrne Elem School</t>
  </si>
  <si>
    <t xml:space="preserve">150162990252112</t>
  </si>
  <si>
    <t xml:space="preserve">(773)535-2170</t>
  </si>
  <si>
    <t xml:space="preserve">(773)535-2227</t>
  </si>
  <si>
    <t xml:space="preserve">Robert A Deckinga</t>
  </si>
  <si>
    <t xml:space="preserve">Caldwell Elementary Academy Of Math &amp; Science</t>
  </si>
  <si>
    <t xml:space="preserve">8546 S Cregier</t>
  </si>
  <si>
    <t xml:space="preserve">Caldwell Elem Acad of Math &amp; Sci</t>
  </si>
  <si>
    <t xml:space="preserve">150162990252113</t>
  </si>
  <si>
    <t xml:space="preserve">(773)535-6300</t>
  </si>
  <si>
    <t xml:space="preserve">(773)535-6611</t>
  </si>
  <si>
    <t xml:space="preserve">Danielle Lorraine Porch</t>
  </si>
  <si>
    <t xml:space="preserve">2620 S Lawndale Ave</t>
  </si>
  <si>
    <t xml:space="preserve">Little Village Elem School</t>
  </si>
  <si>
    <t xml:space="preserve">150162990252896</t>
  </si>
  <si>
    <t xml:space="preserve">(773)534-1880</t>
  </si>
  <si>
    <t xml:space="preserve">(773)534-1893</t>
  </si>
  <si>
    <t xml:space="preserve">Elsa Carmona</t>
  </si>
  <si>
    <t xml:space="preserve">Cameron Elementary School</t>
  </si>
  <si>
    <t xml:space="preserve">1234 N Monticello Ave</t>
  </si>
  <si>
    <t xml:space="preserve">Cameron Elem School</t>
  </si>
  <si>
    <t xml:space="preserve">150162990252118</t>
  </si>
  <si>
    <t xml:space="preserve">(773)534-4290</t>
  </si>
  <si>
    <t xml:space="preserve">(773)534-0405</t>
  </si>
  <si>
    <t xml:space="preserve">Stephen Devon Harden</t>
  </si>
  <si>
    <t xml:space="preserve">Canty Elementary School</t>
  </si>
  <si>
    <t xml:space="preserve">3740 N Panama Ave</t>
  </si>
  <si>
    <t xml:space="preserve">Canty Elem School</t>
  </si>
  <si>
    <t xml:space="preserve">150162990252119</t>
  </si>
  <si>
    <t xml:space="preserve">(773)534-1238</t>
  </si>
  <si>
    <t xml:space="preserve">(773)534-1236</t>
  </si>
  <si>
    <t xml:space="preserve">Lucja Mirowska-Kopec</t>
  </si>
  <si>
    <t xml:space="preserve">Carnegie Elementary School</t>
  </si>
  <si>
    <t xml:space="preserve">1414 E 61st Pl</t>
  </si>
  <si>
    <t xml:space="preserve">Carnegie Elem School</t>
  </si>
  <si>
    <t xml:space="preserve">150162990252120</t>
  </si>
  <si>
    <t xml:space="preserve">(773)535-0530</t>
  </si>
  <si>
    <t xml:space="preserve">(773)535-0525</t>
  </si>
  <si>
    <t xml:space="preserve">Marlene Pollard Heath</t>
  </si>
  <si>
    <t xml:space="preserve">2929 W 83rd St</t>
  </si>
  <si>
    <t xml:space="preserve">Carroll Elem School</t>
  </si>
  <si>
    <t xml:space="preserve">150162990252122</t>
  </si>
  <si>
    <t xml:space="preserve">(773)535-9414</t>
  </si>
  <si>
    <t xml:space="preserve">(773)535-9568</t>
  </si>
  <si>
    <t xml:space="preserve">Adell Marie Brock</t>
  </si>
  <si>
    <t xml:space="preserve">Carson Elementary School</t>
  </si>
  <si>
    <t xml:space="preserve">5516 S Maplewood Ave</t>
  </si>
  <si>
    <t xml:space="preserve">Carson Elem School</t>
  </si>
  <si>
    <t xml:space="preserve">150162990252876</t>
  </si>
  <si>
    <t xml:space="preserve">(773)535-9222</t>
  </si>
  <si>
    <t xml:space="preserve">(773)535-9552</t>
  </si>
  <si>
    <t xml:space="preserve">Javier Arriola-Lopez</t>
  </si>
  <si>
    <t xml:space="preserve">Carter Elementary School</t>
  </si>
  <si>
    <t xml:space="preserve">5740 S Michigan Ave</t>
  </si>
  <si>
    <t xml:space="preserve">Carter Elem School</t>
  </si>
  <si>
    <t xml:space="preserve">150162990252123</t>
  </si>
  <si>
    <t xml:space="preserve">(773)535-0860</t>
  </si>
  <si>
    <t xml:space="preserve">(773)535-0698</t>
  </si>
  <si>
    <t xml:space="preserve">Anita Louise Harmon</t>
  </si>
  <si>
    <t xml:space="preserve">Carver Primary School</t>
  </si>
  <si>
    <t xml:space="preserve">901 E 133rd Pl</t>
  </si>
  <si>
    <t xml:space="preserve">150162990252372</t>
  </si>
  <si>
    <t xml:space="preserve">(773)535-5674</t>
  </si>
  <si>
    <t xml:space="preserve">(773)535-5455</t>
  </si>
  <si>
    <t xml:space="preserve">Katherine E Tobias</t>
  </si>
  <si>
    <t xml:space="preserve">Aldridge Elementary School</t>
  </si>
  <si>
    <t xml:space="preserve">630 E 131st St</t>
  </si>
  <si>
    <t xml:space="preserve">Aldridge Elem School</t>
  </si>
  <si>
    <t xml:space="preserve">150162990252054</t>
  </si>
  <si>
    <t xml:space="preserve">(773)535-5614</t>
  </si>
  <si>
    <t xml:space="preserve">(773)535-5613</t>
  </si>
  <si>
    <t xml:space="preserve">Vincent B Payne</t>
  </si>
  <si>
    <t xml:space="preserve">Cassell Elementary School</t>
  </si>
  <si>
    <t xml:space="preserve">11314 S Spaulding Ave</t>
  </si>
  <si>
    <t xml:space="preserve">Cassell Elem School</t>
  </si>
  <si>
    <t xml:space="preserve">150162990252126</t>
  </si>
  <si>
    <t xml:space="preserve">(773)535-2640</t>
  </si>
  <si>
    <t xml:space="preserve">(773)535-2667</t>
  </si>
  <si>
    <t xml:space="preserve">Denise Marie Esposito</t>
  </si>
  <si>
    <t xml:space="preserve">Greeley Elementary School</t>
  </si>
  <si>
    <t xml:space="preserve">832 W Sheridan Rd</t>
  </si>
  <si>
    <t xml:space="preserve">Greeley Elem School</t>
  </si>
  <si>
    <t xml:space="preserve">150162990252227</t>
  </si>
  <si>
    <t xml:space="preserve">(773)534-5800</t>
  </si>
  <si>
    <t xml:space="preserve">(773)534-5783</t>
  </si>
  <si>
    <t xml:space="preserve">46th Ward</t>
  </si>
  <si>
    <t xml:space="preserve">Carlos Gabriel Azcoitia</t>
  </si>
  <si>
    <t xml:space="preserve">Chalmers Specialty Elementary School</t>
  </si>
  <si>
    <t xml:space="preserve">2745 W Roosevelt Rd</t>
  </si>
  <si>
    <t xml:space="preserve">Chalmers Elem Specialty School</t>
  </si>
  <si>
    <t xml:space="preserve">150162990252128</t>
  </si>
  <si>
    <t xml:space="preserve">(773)534-1720</t>
  </si>
  <si>
    <t xml:space="preserve">(773)534-1718</t>
  </si>
  <si>
    <t xml:space="preserve">Kent Nolen</t>
  </si>
  <si>
    <t xml:space="preserve">Chappell Elementary School</t>
  </si>
  <si>
    <t xml:space="preserve">2135 W Foster Ave</t>
  </si>
  <si>
    <t xml:space="preserve">Chappell Elem School</t>
  </si>
  <si>
    <t xml:space="preserve">150162990252129</t>
  </si>
  <si>
    <t xml:space="preserve">(773)534-2390</t>
  </si>
  <si>
    <t xml:space="preserve">(773)534-2638</t>
  </si>
  <si>
    <t xml:space="preserve">Joseph A Peila</t>
  </si>
  <si>
    <t xml:space="preserve">Chase Elementary School Link</t>
  </si>
  <si>
    <t xml:space="preserve">2021 N Point St</t>
  </si>
  <si>
    <t xml:space="preserve">Chase Elem School</t>
  </si>
  <si>
    <t xml:space="preserve">150162990252130</t>
  </si>
  <si>
    <t xml:space="preserve">(773)534-4185</t>
  </si>
  <si>
    <t xml:space="preserve">(773)534-4727</t>
  </si>
  <si>
    <t xml:space="preserve">Raquel Saucedo</t>
  </si>
  <si>
    <t xml:space="preserve">Chopin Elementary School</t>
  </si>
  <si>
    <t xml:space="preserve">2450 W Rice St</t>
  </si>
  <si>
    <t xml:space="preserve">Chopin Elem School</t>
  </si>
  <si>
    <t xml:space="preserve">150162990252155</t>
  </si>
  <si>
    <t xml:space="preserve">(773)534-4080</t>
  </si>
  <si>
    <t xml:space="preserve">(773)534-4163</t>
  </si>
  <si>
    <t xml:space="preserve">Antuanette Marie Mester</t>
  </si>
  <si>
    <t xml:space="preserve">Christopher Elementary School</t>
  </si>
  <si>
    <t xml:space="preserve">5042 S Artesian Ave</t>
  </si>
  <si>
    <t xml:space="preserve">Christopher Elem School</t>
  </si>
  <si>
    <t xml:space="preserve">150162990252904</t>
  </si>
  <si>
    <t xml:space="preserve">(773)535-9375</t>
  </si>
  <si>
    <t xml:space="preserve">(773)535-9567</t>
  </si>
  <si>
    <t xml:space="preserve">Mary Elizabeth Mcaloon</t>
  </si>
  <si>
    <t xml:space="preserve">Clay Elementary School</t>
  </si>
  <si>
    <t xml:space="preserve">13231 S Burley Ave</t>
  </si>
  <si>
    <t xml:space="preserve">Clay Elem School</t>
  </si>
  <si>
    <t xml:space="preserve">150162990252132</t>
  </si>
  <si>
    <t xml:space="preserve">(773)535-5600</t>
  </si>
  <si>
    <t xml:space="preserve">(773)535-5606</t>
  </si>
  <si>
    <t xml:space="preserve">HEGEWISCH</t>
  </si>
  <si>
    <t xml:space="preserve">Chris Joseph Pagnucco</t>
  </si>
  <si>
    <t xml:space="preserve">Cleveland Elementary School</t>
  </si>
  <si>
    <t xml:space="preserve">3121 W Byron St</t>
  </si>
  <si>
    <t xml:space="preserve">Cleveland Elem School</t>
  </si>
  <si>
    <t xml:space="preserve">150162990252133</t>
  </si>
  <si>
    <t xml:space="preserve">(773)534-5130</t>
  </si>
  <si>
    <t xml:space="preserve">(773)534-5266</t>
  </si>
  <si>
    <t xml:space="preserve">Debora Denise Ward</t>
  </si>
  <si>
    <t xml:space="preserve">Clinton Elementary School</t>
  </si>
  <si>
    <t xml:space="preserve">6110 N Fairfield Ave</t>
  </si>
  <si>
    <t xml:space="preserve">Clinton Elem School</t>
  </si>
  <si>
    <t xml:space="preserve">150162990252134</t>
  </si>
  <si>
    <t xml:space="preserve">(773)534-2025</t>
  </si>
  <si>
    <t xml:space="preserve">(773)534-2069</t>
  </si>
  <si>
    <t xml:space="preserve">Eduardo Donato Cesario</t>
  </si>
  <si>
    <t xml:space="preserve">Clissold Elementary School</t>
  </si>
  <si>
    <t xml:space="preserve">2350 W 110th Pl</t>
  </si>
  <si>
    <t xml:space="preserve">Clissold Elem School</t>
  </si>
  <si>
    <t xml:space="preserve">150162990252135</t>
  </si>
  <si>
    <t xml:space="preserve">(773)535-2560</t>
  </si>
  <si>
    <t xml:space="preserve">(773)535-2556</t>
  </si>
  <si>
    <t xml:space="preserve">Constance Marie Grimm-Grason</t>
  </si>
  <si>
    <t xml:space="preserve">8441 S Yates Blvd</t>
  </si>
  <si>
    <t xml:space="preserve">Coles Elem Language Academy</t>
  </si>
  <si>
    <t xml:space="preserve">150162990252136</t>
  </si>
  <si>
    <t xml:space="preserve">(773)535-6550</t>
  </si>
  <si>
    <t xml:space="preserve">(773)535-6570</t>
  </si>
  <si>
    <t xml:space="preserve">Jeffery Dase</t>
  </si>
  <si>
    <t xml:space="preserve">Columbus Elementary School</t>
  </si>
  <si>
    <t xml:space="preserve">1003 N Leavitt St</t>
  </si>
  <si>
    <t xml:space="preserve">Columbus Elem School</t>
  </si>
  <si>
    <t xml:space="preserve">150162990252138</t>
  </si>
  <si>
    <t xml:space="preserve">(773)534-4350</t>
  </si>
  <si>
    <t xml:space="preserve">(773)534-4362</t>
  </si>
  <si>
    <t xml:space="preserve">Joseph Walter Edmonds</t>
  </si>
  <si>
    <t xml:space="preserve">Cook Elementary School</t>
  </si>
  <si>
    <t xml:space="preserve">8150 S Bishop St</t>
  </si>
  <si>
    <t xml:space="preserve">Cook Elem School</t>
  </si>
  <si>
    <t xml:space="preserve">150162990252139</t>
  </si>
  <si>
    <t xml:space="preserve">(773)535-3315</t>
  </si>
  <si>
    <t xml:space="preserve">(773)535-3383</t>
  </si>
  <si>
    <t xml:space="preserve">Rebecca Bertha Mcdaniel</t>
  </si>
  <si>
    <t xml:space="preserve">7414 N Wolcott Ave</t>
  </si>
  <si>
    <t xml:space="preserve">Jordan Elem Community School</t>
  </si>
  <si>
    <t xml:space="preserve">150162990252889</t>
  </si>
  <si>
    <t xml:space="preserve">(773)534-2220</t>
  </si>
  <si>
    <t xml:space="preserve">(773)534-2231</t>
  </si>
  <si>
    <t xml:space="preserve">49th Ward</t>
  </si>
  <si>
    <t xml:space="preserve">Willie James White III</t>
  </si>
  <si>
    <t xml:space="preserve">Coonley Elementary School</t>
  </si>
  <si>
    <t xml:space="preserve">4046 N Leavitt St</t>
  </si>
  <si>
    <t xml:space="preserve">Coonley Elem School</t>
  </si>
  <si>
    <t xml:space="preserve">150162990252141</t>
  </si>
  <si>
    <t xml:space="preserve">(773)534-5140</t>
  </si>
  <si>
    <t xml:space="preserve">(773)534-5213</t>
  </si>
  <si>
    <t xml:space="preserve">Gregory Alan Zurawski</t>
  </si>
  <si>
    <t xml:space="preserve">Cooper Elementary Dual Language Academy</t>
  </si>
  <si>
    <t xml:space="preserve">1624 W 19th St</t>
  </si>
  <si>
    <t xml:space="preserve">Cooper Elem Dual Language Academy</t>
  </si>
  <si>
    <t xml:space="preserve">150162990252142</t>
  </si>
  <si>
    <t xml:space="preserve">(773)534-7205</t>
  </si>
  <si>
    <t xml:space="preserve">(773)534-7245</t>
  </si>
  <si>
    <t xml:space="preserve">Martha Monrroy</t>
  </si>
  <si>
    <t xml:space="preserve">6010 S Throop St</t>
  </si>
  <si>
    <t xml:space="preserve">Langford A Elem School</t>
  </si>
  <si>
    <t xml:space="preserve">150162990252704</t>
  </si>
  <si>
    <t xml:space="preserve">(773)535-9180</t>
  </si>
  <si>
    <t xml:space="preserve">(773)535-9428</t>
  </si>
  <si>
    <t xml:space="preserve">Lynn E Mcginnis-Garner</t>
  </si>
  <si>
    <t xml:space="preserve">Corkery Elementary School</t>
  </si>
  <si>
    <t xml:space="preserve">2510 S Kildare Ave</t>
  </si>
  <si>
    <t xml:space="preserve">Corkery Elem School</t>
  </si>
  <si>
    <t xml:space="preserve">150162990252145</t>
  </si>
  <si>
    <t xml:space="preserve">(773)534-1650</t>
  </si>
  <si>
    <t xml:space="preserve">(773)534-1674</t>
  </si>
  <si>
    <t xml:space="preserve">Bertha Arredondo</t>
  </si>
  <si>
    <t xml:space="preserve">Vick Early Childhood &amp; Family Center</t>
  </si>
  <si>
    <t xml:space="preserve">2554 W 113th St</t>
  </si>
  <si>
    <t xml:space="preserve">Vick Early Childhood &amp; Family Ctr</t>
  </si>
  <si>
    <t xml:space="preserve">150162990253781</t>
  </si>
  <si>
    <t xml:space="preserve">(773)535-2671</t>
  </si>
  <si>
    <t xml:space="preserve">(773)535-2783</t>
  </si>
  <si>
    <t xml:space="preserve">Catherine Sarah Lawton</t>
  </si>
  <si>
    <t xml:space="preserve">Former Perez Satellite</t>
  </si>
  <si>
    <t xml:space="preserve">1241 W 19th St</t>
  </si>
  <si>
    <t xml:space="preserve">Perez Elem School</t>
  </si>
  <si>
    <t xml:space="preserve">150162990252864</t>
  </si>
  <si>
    <t xml:space="preserve">(773)534-7650</t>
  </si>
  <si>
    <t xml:space="preserve">(773)534-7621</t>
  </si>
  <si>
    <t xml:space="preserve">Vicky Kleros</t>
  </si>
  <si>
    <t xml:space="preserve">2128 S Saint Louis Ave</t>
  </si>
  <si>
    <t xml:space="preserve">Crown Elem Comm Acd Fine Arts Ctr</t>
  </si>
  <si>
    <t xml:space="preserve">150162990252147</t>
  </si>
  <si>
    <t xml:space="preserve">(773)534-1680</t>
  </si>
  <si>
    <t xml:space="preserve">(773)534-1677</t>
  </si>
  <si>
    <t xml:space="preserve">Lee Marvin Jackson</t>
  </si>
  <si>
    <t xml:space="preserve">Dirksen Elementary School</t>
  </si>
  <si>
    <t xml:space="preserve">8601 W Foster Ave</t>
  </si>
  <si>
    <t xml:space="preserve">Dirksen Elem School</t>
  </si>
  <si>
    <t xml:space="preserve">150162990252603</t>
  </si>
  <si>
    <t xml:space="preserve">(773)534-1090</t>
  </si>
  <si>
    <t xml:space="preserve">(773)534-1065</t>
  </si>
  <si>
    <t xml:space="preserve">OHARE</t>
  </si>
  <si>
    <t xml:space="preserve">Daniel Edward Lucas</t>
  </si>
  <si>
    <t xml:space="preserve">Darwin Elementary School</t>
  </si>
  <si>
    <t xml:space="preserve">3116 W Belden Ave</t>
  </si>
  <si>
    <t xml:space="preserve">Darwin Elem School</t>
  </si>
  <si>
    <t xml:space="preserve">150162990252148</t>
  </si>
  <si>
    <t xml:space="preserve">(773)534-4110</t>
  </si>
  <si>
    <t xml:space="preserve">(773)534-4323</t>
  </si>
  <si>
    <t xml:space="preserve">Mauricio Esteban Segovia</t>
  </si>
  <si>
    <t xml:space="preserve">Davis, N Elementary School</t>
  </si>
  <si>
    <t xml:space="preserve">3014 W 39th Pl</t>
  </si>
  <si>
    <t xml:space="preserve">Davis  N Elem School</t>
  </si>
  <si>
    <t xml:space="preserve">150162990252149</t>
  </si>
  <si>
    <t xml:space="preserve">(773)535-4540</t>
  </si>
  <si>
    <t xml:space="preserve">(773)535-4510</t>
  </si>
  <si>
    <t xml:space="preserve">Santos Gomez</t>
  </si>
  <si>
    <t xml:space="preserve">Dawes Elementary School</t>
  </si>
  <si>
    <t xml:space="preserve">3810 W 81st Pl</t>
  </si>
  <si>
    <t xml:space="preserve">Dawes Elem School</t>
  </si>
  <si>
    <t xml:space="preserve">150162990252150</t>
  </si>
  <si>
    <t xml:space="preserve">(773)535-2350</t>
  </si>
  <si>
    <t xml:space="preserve">(773)535-2367</t>
  </si>
  <si>
    <t xml:space="preserve">Mary Catherine Dixon</t>
  </si>
  <si>
    <t xml:space="preserve">Decatur Classical Elementary School</t>
  </si>
  <si>
    <t xml:space="preserve">7030 N Sacramento Ave</t>
  </si>
  <si>
    <t xml:space="preserve">Decatur Classical Elem School</t>
  </si>
  <si>
    <t xml:space="preserve">150162990252805</t>
  </si>
  <si>
    <t xml:space="preserve">(773)534-2201</t>
  </si>
  <si>
    <t xml:space="preserve">(773)534-2191</t>
  </si>
  <si>
    <t xml:space="preserve">Susan Josephine Kukielka</t>
  </si>
  <si>
    <t xml:space="preserve">Delano Elementary School</t>
  </si>
  <si>
    <t xml:space="preserve">3937 W Wilcox St</t>
  </si>
  <si>
    <t xml:space="preserve">Delano Elem School</t>
  </si>
  <si>
    <t xml:space="preserve">150162990252152</t>
  </si>
  <si>
    <t xml:space="preserve">(773)534-6620</t>
  </si>
  <si>
    <t xml:space="preserve">(773)534-6614</t>
  </si>
  <si>
    <t xml:space="preserve">Sakinah Abdal-Saboor</t>
  </si>
  <si>
    <t xml:space="preserve">Deneen Elementary School</t>
  </si>
  <si>
    <t xml:space="preserve">7240 S Wabash Ave</t>
  </si>
  <si>
    <t xml:space="preserve">Deneen Elem School</t>
  </si>
  <si>
    <t xml:space="preserve">150162990252153</t>
  </si>
  <si>
    <t xml:space="preserve">(773)535-3035</t>
  </si>
  <si>
    <t xml:space="preserve">(773)535-3247</t>
  </si>
  <si>
    <t xml:space="preserve">Ms.Annise M Lewis</t>
  </si>
  <si>
    <t xml:space="preserve">Dever Elementary School</t>
  </si>
  <si>
    <t xml:space="preserve">3436 N Osceola Ave</t>
  </si>
  <si>
    <t xml:space="preserve">Dever Elem School</t>
  </si>
  <si>
    <t xml:space="preserve">150162990252158</t>
  </si>
  <si>
    <t xml:space="preserve">(773)534-3090</t>
  </si>
  <si>
    <t xml:space="preserve">(773)534-3337</t>
  </si>
  <si>
    <t xml:space="preserve">Rita Maria Ortiz</t>
  </si>
  <si>
    <t xml:space="preserve">Dewey Elementary Academy Of Fine Arts</t>
  </si>
  <si>
    <t xml:space="preserve">5415 S Union Ave</t>
  </si>
  <si>
    <t xml:space="preserve">Dewey Elem Academy of Fine Arts</t>
  </si>
  <si>
    <t xml:space="preserve">150162990252159</t>
  </si>
  <si>
    <t xml:space="preserve">(773)535-1666</t>
  </si>
  <si>
    <t xml:space="preserve">(773)535-1802</t>
  </si>
  <si>
    <t xml:space="preserve">Eric Raynard Dockery</t>
  </si>
  <si>
    <t xml:space="preserve">Dixon Elementary School</t>
  </si>
  <si>
    <t xml:space="preserve">8306 S Saint Lawrence Ave</t>
  </si>
  <si>
    <t xml:space="preserve">Dixon Elem School</t>
  </si>
  <si>
    <t xml:space="preserve">150162990252161</t>
  </si>
  <si>
    <t xml:space="preserve">(773)535-3834</t>
  </si>
  <si>
    <t xml:space="preserve">(773)535-3811</t>
  </si>
  <si>
    <t xml:space="preserve">Sharon Ann Dale</t>
  </si>
  <si>
    <t xml:space="preserve">Dodge Elementary Renaissance Academy</t>
  </si>
  <si>
    <t xml:space="preserve">2651 W Washington Blvd</t>
  </si>
  <si>
    <t xml:space="preserve">Dodge Elem School</t>
  </si>
  <si>
    <t xml:space="preserve">150162990252927</t>
  </si>
  <si>
    <t xml:space="preserve">(773)534-6640</t>
  </si>
  <si>
    <t xml:space="preserve">(773)534-6644</t>
  </si>
  <si>
    <t xml:space="preserve">Edward Joseph Morris Jr</t>
  </si>
  <si>
    <t xml:space="preserve">Doolittle Elementary School</t>
  </si>
  <si>
    <t xml:space="preserve">Doolittle Elem School</t>
  </si>
  <si>
    <t xml:space="preserve">150162990252937</t>
  </si>
  <si>
    <t xml:space="preserve">(773)535-1040</t>
  </si>
  <si>
    <t xml:space="preserve">(773)535-1034</t>
  </si>
  <si>
    <t xml:space="preserve">Lauren Ellen Norwood</t>
  </si>
  <si>
    <t xml:space="preserve">John C. Dore Elementary School</t>
  </si>
  <si>
    <t xml:space="preserve">6108 S Natoma Ave</t>
  </si>
  <si>
    <t xml:space="preserve">Dore Elem School</t>
  </si>
  <si>
    <t xml:space="preserve">150162990252167</t>
  </si>
  <si>
    <t xml:space="preserve">(773)535-2080</t>
  </si>
  <si>
    <t xml:space="preserve">(773)535-2084</t>
  </si>
  <si>
    <t xml:space="preserve">CLEARING</t>
  </si>
  <si>
    <t xml:space="preserve">Elizabeth Alvarez</t>
  </si>
  <si>
    <t xml:space="preserve">Drake Elementary School</t>
  </si>
  <si>
    <t xml:space="preserve">2722 S King Dr</t>
  </si>
  <si>
    <t xml:space="preserve">Drake Elem School</t>
  </si>
  <si>
    <t xml:space="preserve">150162990252169</t>
  </si>
  <si>
    <t xml:space="preserve">(773)534-9129</t>
  </si>
  <si>
    <t xml:space="preserve">(773)534-9133</t>
  </si>
  <si>
    <t xml:space="preserve">Keshia Bakre Warner</t>
  </si>
  <si>
    <t xml:space="preserve">9300 S Princeton Ave</t>
  </si>
  <si>
    <t xml:space="preserve">Turner-Drew Elem Language Academy</t>
  </si>
  <si>
    <t xml:space="preserve">150162990252826</t>
  </si>
  <si>
    <t xml:space="preserve">(773)535-5720</t>
  </si>
  <si>
    <t xml:space="preserve">(773)535-5203</t>
  </si>
  <si>
    <t xml:space="preserve">Sabrina Boone Jackson</t>
  </si>
  <si>
    <t xml:space="preserve">Drummond Elementary School</t>
  </si>
  <si>
    <t xml:space="preserve">1845 W Cortland St</t>
  </si>
  <si>
    <t xml:space="preserve">Drummond Elem School</t>
  </si>
  <si>
    <t xml:space="preserve">150162990252172</t>
  </si>
  <si>
    <t xml:space="preserve">(773)534-4120</t>
  </si>
  <si>
    <t xml:space="preserve">(773)534-4199</t>
  </si>
  <si>
    <t xml:space="preserve">Mark Gerald Neidlinger</t>
  </si>
  <si>
    <t xml:space="preserve">Charles W. Earle Elementary School</t>
  </si>
  <si>
    <t xml:space="preserve">6121 S Hermitage Ave</t>
  </si>
  <si>
    <t xml:space="preserve">Earle Elem School</t>
  </si>
  <si>
    <t xml:space="preserve">150162990252180</t>
  </si>
  <si>
    <t xml:space="preserve">(773)535-9130</t>
  </si>
  <si>
    <t xml:space="preserve">(773)535-9140</t>
  </si>
  <si>
    <t xml:space="preserve">Ketesha Latrice Melendez</t>
  </si>
  <si>
    <t xml:space="preserve">Eberhart Elementary School</t>
  </si>
  <si>
    <t xml:space="preserve">3400 W 65th Pl</t>
  </si>
  <si>
    <t xml:space="preserve">Eberhart Elem School</t>
  </si>
  <si>
    <t xml:space="preserve">150162990252181</t>
  </si>
  <si>
    <t xml:space="preserve">(773)535-9190</t>
  </si>
  <si>
    <t xml:space="preserve">(773)535-9494</t>
  </si>
  <si>
    <t xml:space="preserve">CHICAGO LAWN</t>
  </si>
  <si>
    <t xml:space="preserve">Nneka Hawanya Gunn</t>
  </si>
  <si>
    <t xml:space="preserve">7350 W Pratt Ave</t>
  </si>
  <si>
    <t xml:space="preserve">Ebinger Elem School</t>
  </si>
  <si>
    <t xml:space="preserve">150162990252182</t>
  </si>
  <si>
    <t xml:space="preserve">(773)534-1070</t>
  </si>
  <si>
    <t xml:space="preserve">(773)534-1088</t>
  </si>
  <si>
    <t xml:space="preserve">Serena Decicco Peterson</t>
  </si>
  <si>
    <t xml:space="preserve">Curtis Elementary School</t>
  </si>
  <si>
    <t xml:space="preserve">32 E 115th St</t>
  </si>
  <si>
    <t xml:space="preserve">Curtis Elem School</t>
  </si>
  <si>
    <t xml:space="preserve">150162990252799</t>
  </si>
  <si>
    <t xml:space="preserve">(773)535-5050</t>
  </si>
  <si>
    <t xml:space="preserve">(773)535-5044</t>
  </si>
  <si>
    <t xml:space="preserve">Evelyn Malissa Randle-Robbins</t>
  </si>
  <si>
    <t xml:space="preserve">6525 N Hiawatha Ave</t>
  </si>
  <si>
    <t xml:space="preserve">Edgebrook Elem School</t>
  </si>
  <si>
    <t xml:space="preserve">150162990252183</t>
  </si>
  <si>
    <t xml:space="preserve">(773)534-1194</t>
  </si>
  <si>
    <t xml:space="preserve">(773)534-1170</t>
  </si>
  <si>
    <t xml:space="preserve">FOREST GLEN</t>
  </si>
  <si>
    <t xml:space="preserve">Janice L Kepka</t>
  </si>
  <si>
    <t xml:space="preserve">Metcalfe Elementary Community Academy</t>
  </si>
  <si>
    <t xml:space="preserve">12339 S Normal Ave</t>
  </si>
  <si>
    <t xml:space="preserve">Metcalfe Elem Community Academy</t>
  </si>
  <si>
    <t xml:space="preserve">150162990252804</t>
  </si>
  <si>
    <t xml:space="preserve">(773)535-5590</t>
  </si>
  <si>
    <t xml:space="preserve">(773)535-5570</t>
  </si>
  <si>
    <t xml:space="preserve">Patricia Ann Wakefield</t>
  </si>
  <si>
    <t xml:space="preserve">Edwards Elementary School</t>
  </si>
  <si>
    <t xml:space="preserve">4815 S Karlov Ave</t>
  </si>
  <si>
    <t xml:space="preserve">Edwards Elem School</t>
  </si>
  <si>
    <t xml:space="preserve">150162990252185</t>
  </si>
  <si>
    <t xml:space="preserve">(773)535-4875</t>
  </si>
  <si>
    <t xml:space="preserve">(773)535-4470</t>
  </si>
  <si>
    <t xml:space="preserve">Judith Marie Sauri</t>
  </si>
  <si>
    <t xml:space="preserve">Ellington Elementary School</t>
  </si>
  <si>
    <t xml:space="preserve">243 N Parkside Ave</t>
  </si>
  <si>
    <t xml:space="preserve">Ellington Elem School</t>
  </si>
  <si>
    <t xml:space="preserve">150162990252187</t>
  </si>
  <si>
    <t xml:space="preserve">(773)534-6361</t>
  </si>
  <si>
    <t xml:space="preserve">(773)534-6374</t>
  </si>
  <si>
    <t xml:space="preserve">Shirley Marie Scott</t>
  </si>
  <si>
    <t xml:space="preserve">Emmet Elementary School</t>
  </si>
  <si>
    <t xml:space="preserve">5500 W Madison St</t>
  </si>
  <si>
    <t xml:space="preserve">Emmet Elem School</t>
  </si>
  <si>
    <t xml:space="preserve">150162990252189</t>
  </si>
  <si>
    <t xml:space="preserve">(773)534-6050</t>
  </si>
  <si>
    <t xml:space="preserve">(773)534-6036</t>
  </si>
  <si>
    <t xml:space="preserve">Jacqueline Antoinette Robinson</t>
  </si>
  <si>
    <t xml:space="preserve">Ericson Elementary Scholastic Academy</t>
  </si>
  <si>
    <t xml:space="preserve">3600 W 5th Ave</t>
  </si>
  <si>
    <t xml:space="preserve">Ericson Elem Scholastic Academy</t>
  </si>
  <si>
    <t xml:space="preserve">150162990252190</t>
  </si>
  <si>
    <t xml:space="preserve">(773)534-6660</t>
  </si>
  <si>
    <t xml:space="preserve">(773)534-6636</t>
  </si>
  <si>
    <t xml:space="preserve">Leavelle Abram</t>
  </si>
  <si>
    <t xml:space="preserve">1865 W Montvale</t>
  </si>
  <si>
    <t xml:space="preserve">Esmond Elem School</t>
  </si>
  <si>
    <t xml:space="preserve">150162990252191</t>
  </si>
  <si>
    <t xml:space="preserve">(773)535-2650</t>
  </si>
  <si>
    <t xml:space="preserve">(773)535-2676</t>
  </si>
  <si>
    <t xml:space="preserve">Angela Rene Tucker</t>
  </si>
  <si>
    <t xml:space="preserve">Everett Elementary School</t>
  </si>
  <si>
    <t xml:space="preserve">3419 S Bell Ave</t>
  </si>
  <si>
    <t xml:space="preserve">Everett Elem School</t>
  </si>
  <si>
    <t xml:space="preserve">150162990252192</t>
  </si>
  <si>
    <t xml:space="preserve">(773)535-4550</t>
  </si>
  <si>
    <t xml:space="preserve">(773)535-4615</t>
  </si>
  <si>
    <t xml:space="preserve">Mary L Gutierrez</t>
  </si>
  <si>
    <t xml:space="preserve">Falconer Elementary School</t>
  </si>
  <si>
    <t xml:space="preserve">3020 N Lamon Ave</t>
  </si>
  <si>
    <t xml:space="preserve">Falconer Elem School</t>
  </si>
  <si>
    <t xml:space="preserve">150162990252194</t>
  </si>
  <si>
    <t xml:space="preserve">(773)534-3560</t>
  </si>
  <si>
    <t xml:space="preserve">(773)534-3636</t>
  </si>
  <si>
    <t xml:space="preserve">Michael Perez</t>
  </si>
  <si>
    <t xml:space="preserve">Farnsworth Elementary School</t>
  </si>
  <si>
    <t xml:space="preserve">5414 N Linder Ave</t>
  </si>
  <si>
    <t xml:space="preserve">Farnsworth Elem School</t>
  </si>
  <si>
    <t xml:space="preserve">150162990252198</t>
  </si>
  <si>
    <t xml:space="preserve">(773)534-3535</t>
  </si>
  <si>
    <t xml:space="preserve">(773)534-3515</t>
  </si>
  <si>
    <t xml:space="preserve">Naomi Lyn Nakayama</t>
  </si>
  <si>
    <t xml:space="preserve">Goodlow Elementary Magnet School</t>
  </si>
  <si>
    <t xml:space="preserve">2040 W 62nd St</t>
  </si>
  <si>
    <t xml:space="preserve">Goodlow Elem Magnet School</t>
  </si>
  <si>
    <t xml:space="preserve">150162990252812</t>
  </si>
  <si>
    <t xml:space="preserve">(773)535-9365</t>
  </si>
  <si>
    <t xml:space="preserve">(773)535-9111</t>
  </si>
  <si>
    <t xml:space="preserve">Patricia Lewis</t>
  </si>
  <si>
    <t xml:space="preserve">Fermi Elementary School</t>
  </si>
  <si>
    <t xml:space="preserve">1415 E 70th St</t>
  </si>
  <si>
    <t xml:space="preserve">Fermi Elem School</t>
  </si>
  <si>
    <t xml:space="preserve">150162990252201</t>
  </si>
  <si>
    <t xml:space="preserve">(773)535-0540</t>
  </si>
  <si>
    <t xml:space="preserve">(773)535-0548</t>
  </si>
  <si>
    <t xml:space="preserve">Pam Strauther-Sanders</t>
  </si>
  <si>
    <t xml:space="preserve">10041 S Union Ave</t>
  </si>
  <si>
    <t xml:space="preserve">Fernwood Elem School</t>
  </si>
  <si>
    <t xml:space="preserve">150162990252202</t>
  </si>
  <si>
    <t xml:space="preserve">(773)535-2700</t>
  </si>
  <si>
    <t xml:space="preserve">(773)535-2711</t>
  </si>
  <si>
    <t xml:space="preserve">Robert Lee Towner</t>
  </si>
  <si>
    <t xml:space="preserve">Field Elementary School</t>
  </si>
  <si>
    <t xml:space="preserve">7019 N Ashland Ave</t>
  </si>
  <si>
    <t xml:space="preserve">Field Elem School</t>
  </si>
  <si>
    <t xml:space="preserve">150162990252203</t>
  </si>
  <si>
    <t xml:space="preserve">(773)534-2030</t>
  </si>
  <si>
    <t xml:space="preserve">(773)534-2189</t>
  </si>
  <si>
    <t xml:space="preserve">Brian Lamont Metcalf</t>
  </si>
  <si>
    <t xml:space="preserve">Fiske Elementary School</t>
  </si>
  <si>
    <t xml:space="preserve">6145 S Ingleside Ave</t>
  </si>
  <si>
    <t xml:space="preserve">Fiske Elem School</t>
  </si>
  <si>
    <t xml:space="preserve">150162990252204</t>
  </si>
  <si>
    <t xml:space="preserve">(773)535-0990</t>
  </si>
  <si>
    <t xml:space="preserve">(773)535-0580</t>
  </si>
  <si>
    <t xml:space="preserve">Cynthia J Miller</t>
  </si>
  <si>
    <t xml:space="preserve">Kanoon Elementary Magnet School</t>
  </si>
  <si>
    <t xml:space="preserve">2233 S Kedzie Ave</t>
  </si>
  <si>
    <t xml:space="preserve">Kanoon Elem Magnet School</t>
  </si>
  <si>
    <t xml:space="preserve">150162990252806</t>
  </si>
  <si>
    <t xml:space="preserve">(773)534-1736</t>
  </si>
  <si>
    <t xml:space="preserve">(773)534-1740</t>
  </si>
  <si>
    <t xml:space="preserve">Juanita Saucedo</t>
  </si>
  <si>
    <t xml:space="preserve">2832 W 24th Blvd</t>
  </si>
  <si>
    <t xml:space="preserve">Telpochcalli Elem School</t>
  </si>
  <si>
    <t xml:space="preserve">150162990252901</t>
  </si>
  <si>
    <t xml:space="preserve">(773)534-1402</t>
  </si>
  <si>
    <t xml:space="preserve">(773)534-1404</t>
  </si>
  <si>
    <t xml:space="preserve">Tamara Jean Witzl</t>
  </si>
  <si>
    <t xml:space="preserve">2456 N Mango Ave</t>
  </si>
  <si>
    <t xml:space="preserve">Belmont-Cragin Elem School</t>
  </si>
  <si>
    <t xml:space="preserve">150162990252923</t>
  </si>
  <si>
    <t xml:space="preserve">(773)534-2900</t>
  </si>
  <si>
    <t xml:space="preserve">(773)534-2907</t>
  </si>
  <si>
    <t xml:space="preserve">30th Ward</t>
  </si>
  <si>
    <t xml:space="preserve">Stacy Pauline Stewart</t>
  </si>
  <si>
    <t xml:space="preserve">9025 S Throop St</t>
  </si>
  <si>
    <t xml:space="preserve">Fort Dearborn Elem School</t>
  </si>
  <si>
    <t xml:space="preserve">150162990252206</t>
  </si>
  <si>
    <t xml:space="preserve">(773)535-2680</t>
  </si>
  <si>
    <t xml:space="preserve">(773)535-2891</t>
  </si>
  <si>
    <t xml:space="preserve">Arey M Desadier</t>
  </si>
  <si>
    <t xml:space="preserve">Kellman Corporate Community Elementary School</t>
  </si>
  <si>
    <t xml:space="preserve">751 S Sacramento Blvd</t>
  </si>
  <si>
    <t xml:space="preserve">Kellman Corporate Community Elem</t>
  </si>
  <si>
    <t xml:space="preserve">150162990252892</t>
  </si>
  <si>
    <t xml:space="preserve">(773)534-6602</t>
  </si>
  <si>
    <t xml:space="preserve">(773)534-6601</t>
  </si>
  <si>
    <t xml:space="preserve">Brenda E Browder</t>
  </si>
  <si>
    <t xml:space="preserve">225 W Evergreen Ave</t>
  </si>
  <si>
    <t xml:space="preserve">Franklin Elem Fine Arts Center</t>
  </si>
  <si>
    <t xml:space="preserve">150162990252207</t>
  </si>
  <si>
    <t xml:space="preserve">(773)534-8510</t>
  </si>
  <si>
    <t xml:space="preserve">(773)534-8022</t>
  </si>
  <si>
    <t xml:space="preserve">Carol Jean Friedman</t>
  </si>
  <si>
    <t xml:space="preserve">8530 S Wood St</t>
  </si>
  <si>
    <t xml:space="preserve">Foster Park Elem School</t>
  </si>
  <si>
    <t xml:space="preserve">150162990252618</t>
  </si>
  <si>
    <t xml:space="preserve">(773)535-2725</t>
  </si>
  <si>
    <t xml:space="preserve">(773)535-2740</t>
  </si>
  <si>
    <t xml:space="preserve">John Webb</t>
  </si>
  <si>
    <t xml:space="preserve">Fuller Elementary School</t>
  </si>
  <si>
    <t xml:space="preserve">4214 S Saint Lawrence Ave</t>
  </si>
  <si>
    <t xml:space="preserve">Fuller Elem School</t>
  </si>
  <si>
    <t xml:space="preserve">150162990252209</t>
  </si>
  <si>
    <t xml:space="preserve">(773)535-1687</t>
  </si>
  <si>
    <t xml:space="preserve">(773)535-1689</t>
  </si>
  <si>
    <t xml:space="preserve">Fulton Elementary School</t>
  </si>
  <si>
    <t xml:space="preserve">5300 S Hermitage Ave</t>
  </si>
  <si>
    <t xml:space="preserve">Fulton Elem School</t>
  </si>
  <si>
    <t xml:space="preserve">150162990252210</t>
  </si>
  <si>
    <t xml:space="preserve">(773)535-9000</t>
  </si>
  <si>
    <t xml:space="preserve">(773)535-9464</t>
  </si>
  <si>
    <t xml:space="preserve">Ms.Cherie Anne Novak</t>
  </si>
  <si>
    <t xml:space="preserve">Funston Elementary School</t>
  </si>
  <si>
    <t xml:space="preserve">2010 N Central Park</t>
  </si>
  <si>
    <t xml:space="preserve">Funston Elem School</t>
  </si>
  <si>
    <t xml:space="preserve">150162990252211</t>
  </si>
  <si>
    <t xml:space="preserve">(773)534-4125</t>
  </si>
  <si>
    <t xml:space="preserve">(773)534-4551</t>
  </si>
  <si>
    <t xml:space="preserve">Nilma Osiecki</t>
  </si>
  <si>
    <t xml:space="preserve">Owens Elementary Community Academy</t>
  </si>
  <si>
    <t xml:space="preserve">12450 S State St</t>
  </si>
  <si>
    <t xml:space="preserve">Owens Elem Community Academy</t>
  </si>
  <si>
    <t xml:space="preserve">150162990252810</t>
  </si>
  <si>
    <t xml:space="preserve">(773)535-5661</t>
  </si>
  <si>
    <t xml:space="preserve">(773)535-5648</t>
  </si>
  <si>
    <t xml:space="preserve">Samuel Christopher Jordan</t>
  </si>
  <si>
    <t xml:space="preserve">Gale Elementary Community Academy</t>
  </si>
  <si>
    <t xml:space="preserve">1631 W Jonquil Ter</t>
  </si>
  <si>
    <t xml:space="preserve">Gale Elem Community Academy</t>
  </si>
  <si>
    <t xml:space="preserve">150162990252212</t>
  </si>
  <si>
    <t xml:space="preserve">(773)534-2100</t>
  </si>
  <si>
    <t xml:space="preserve">(773)534-2188</t>
  </si>
  <si>
    <t xml:space="preserve">Cassandra Washington</t>
  </si>
  <si>
    <t xml:space="preserve">Gallistel Elementary Language Academy</t>
  </si>
  <si>
    <t xml:space="preserve">10347 S Ewing Ave</t>
  </si>
  <si>
    <t xml:space="preserve">Gallistel Elem Language Academy</t>
  </si>
  <si>
    <t xml:space="preserve">150162990252213</t>
  </si>
  <si>
    <t xml:space="preserve">(773)535-6540</t>
  </si>
  <si>
    <t xml:space="preserve">(773)535-6569</t>
  </si>
  <si>
    <t xml:space="preserve">Patrick James Macmahon</t>
  </si>
  <si>
    <t xml:space="preserve">Garvy, J Elementary School</t>
  </si>
  <si>
    <t xml:space="preserve">5225 N Oak Park Ave</t>
  </si>
  <si>
    <t xml:space="preserve">Garvy  J Elem School</t>
  </si>
  <si>
    <t xml:space="preserve">150162990252214</t>
  </si>
  <si>
    <t xml:space="preserve">(773)534-1185</t>
  </si>
  <si>
    <t xml:space="preserve">(773)534-1124</t>
  </si>
  <si>
    <t xml:space="preserve">Julie Ann Mcglade</t>
  </si>
  <si>
    <t xml:space="preserve">Gary Elementary School</t>
  </si>
  <si>
    <t xml:space="preserve">3740 W 31st St</t>
  </si>
  <si>
    <t xml:space="preserve">Gary Elem School</t>
  </si>
  <si>
    <t xml:space="preserve">150162990252215</t>
  </si>
  <si>
    <t xml:space="preserve">(773)534-1455</t>
  </si>
  <si>
    <t xml:space="preserve">(773)534-1435</t>
  </si>
  <si>
    <t xml:space="preserve">Alberto Juarez</t>
  </si>
  <si>
    <t xml:space="preserve">Gillespie Elementary School</t>
  </si>
  <si>
    <t xml:space="preserve">9301 S State St</t>
  </si>
  <si>
    <t xml:space="preserve">Gillespie Elem School</t>
  </si>
  <si>
    <t xml:space="preserve">150162990252236</t>
  </si>
  <si>
    <t xml:space="preserve">(773)535-5065</t>
  </si>
  <si>
    <t xml:space="preserve">(773)535-5048</t>
  </si>
  <si>
    <t xml:space="preserve">Michelle Renee Willis</t>
  </si>
  <si>
    <t xml:space="preserve">Randolph Elementary School</t>
  </si>
  <si>
    <t xml:space="preserve">7316 S Hoyne Ave</t>
  </si>
  <si>
    <t xml:space="preserve">Randolph Elem School</t>
  </si>
  <si>
    <t xml:space="preserve">150162990252807</t>
  </si>
  <si>
    <t xml:space="preserve">(773)535-9015</t>
  </si>
  <si>
    <t xml:space="preserve">(773)535-9455</t>
  </si>
  <si>
    <t xml:space="preserve">Michelle Smith</t>
  </si>
  <si>
    <t xml:space="preserve">Goethe Elementary School</t>
  </si>
  <si>
    <t xml:space="preserve">2236 N Rockwell St</t>
  </si>
  <si>
    <t xml:space="preserve">Goethe Elem School</t>
  </si>
  <si>
    <t xml:space="preserve">150162990252220</t>
  </si>
  <si>
    <t xml:space="preserve">(773)534-4135</t>
  </si>
  <si>
    <t xml:space="preserve">(773)534-4138</t>
  </si>
  <si>
    <t xml:space="preserve">Barbara Jane Kargas</t>
  </si>
  <si>
    <t xml:space="preserve">Gompers Elementary Fine Arts Options School</t>
  </si>
  <si>
    <t xml:space="preserve">12302 S State St</t>
  </si>
  <si>
    <t xml:space="preserve">Gompers Elem Fine Arts Opt School</t>
  </si>
  <si>
    <t xml:space="preserve">150162990252222</t>
  </si>
  <si>
    <t xml:space="preserve">(773)535-5475</t>
  </si>
  <si>
    <t xml:space="preserve">(773)535-5483</t>
  </si>
  <si>
    <t xml:space="preserve">Melody Luwanna Seaton</t>
  </si>
  <si>
    <t xml:space="preserve">Grissom Elementary School</t>
  </si>
  <si>
    <t xml:space="preserve">12810 S Escanaba Ave</t>
  </si>
  <si>
    <t xml:space="preserve">Grissom Elem School</t>
  </si>
  <si>
    <t xml:space="preserve">150162990252622</t>
  </si>
  <si>
    <t xml:space="preserve">(773)535-5380</t>
  </si>
  <si>
    <t xml:space="preserve">(773)535-5362</t>
  </si>
  <si>
    <t xml:space="preserve">Dennis Michael Sweeney</t>
  </si>
  <si>
    <t xml:space="preserve">Goudy Elementary School</t>
  </si>
  <si>
    <t xml:space="preserve">5120 N Winthrop Ave</t>
  </si>
  <si>
    <t xml:space="preserve">Goudy Elem School</t>
  </si>
  <si>
    <t xml:space="preserve">150162990252223</t>
  </si>
  <si>
    <t xml:space="preserve">(773)534-2480</t>
  </si>
  <si>
    <t xml:space="preserve">(773)534-2588</t>
  </si>
  <si>
    <t xml:space="preserve">UPTOWN</t>
  </si>
  <si>
    <t xml:space="preserve">Pamela Susan Brandt</t>
  </si>
  <si>
    <t xml:space="preserve">Graham, A Elementary School</t>
  </si>
  <si>
    <t xml:space="preserve">4436 S Union Ave</t>
  </si>
  <si>
    <t xml:space="preserve">Graham  A Elem School</t>
  </si>
  <si>
    <t xml:space="preserve">150162990252224</t>
  </si>
  <si>
    <t xml:space="preserve">(773)535-1308</t>
  </si>
  <si>
    <t xml:space="preserve">(773)535-1424</t>
  </si>
  <si>
    <t xml:space="preserve">John Charles Nichols</t>
  </si>
  <si>
    <t xml:space="preserve">Gray Elementary School</t>
  </si>
  <si>
    <t xml:space="preserve">3730 N Laramie Ave</t>
  </si>
  <si>
    <t xml:space="preserve">Gray Elem School</t>
  </si>
  <si>
    <t xml:space="preserve">150162990252226</t>
  </si>
  <si>
    <t xml:space="preserve">(773)534-3520</t>
  </si>
  <si>
    <t xml:space="preserve">(773)534-3613</t>
  </si>
  <si>
    <t xml:space="preserve">Sandra Kay Carlson</t>
  </si>
  <si>
    <t xml:space="preserve">Ortiz De Dominguez Elementary School</t>
  </si>
  <si>
    <t xml:space="preserve">3000 S Lawndale Ave</t>
  </si>
  <si>
    <t xml:space="preserve">Ortiz De Dominguez Elem School</t>
  </si>
  <si>
    <t xml:space="preserve">150162990252898</t>
  </si>
  <si>
    <t xml:space="preserve">(773)534-1600</t>
  </si>
  <si>
    <t xml:space="preserve">(773)534-1415</t>
  </si>
  <si>
    <t xml:space="preserve">Angelica Herrera-Vest</t>
  </si>
  <si>
    <t xml:space="preserve">Ariel Elem Community Academy</t>
  </si>
  <si>
    <t xml:space="preserve">150162990252895</t>
  </si>
  <si>
    <t xml:space="preserve">(773)535-1996</t>
  </si>
  <si>
    <t xml:space="preserve">(773)535-1931</t>
  </si>
  <si>
    <t xml:space="preserve">Lennette Alyce Coleman</t>
  </si>
  <si>
    <t xml:space="preserve">Nathaniel Greene Elementary School</t>
  </si>
  <si>
    <t xml:space="preserve">3525 S Honore</t>
  </si>
  <si>
    <t xml:space="preserve">Greene  N Elem School</t>
  </si>
  <si>
    <t xml:space="preserve">150162990252229</t>
  </si>
  <si>
    <t xml:space="preserve">(773)535-4560</t>
  </si>
  <si>
    <t xml:space="preserve">(773)535-4617</t>
  </si>
  <si>
    <t xml:space="preserve">Mr.Michael R Heidkamp</t>
  </si>
  <si>
    <t xml:space="preserve">Gregory Elementary School</t>
  </si>
  <si>
    <t xml:space="preserve">3715 W Polk St</t>
  </si>
  <si>
    <t xml:space="preserve">Gregory Math &amp; Sci Elem Academy</t>
  </si>
  <si>
    <t xml:space="preserve">150162990252230</t>
  </si>
  <si>
    <t xml:space="preserve">(773)534-6820</t>
  </si>
  <si>
    <t xml:space="preserve">(773)534-6484</t>
  </si>
  <si>
    <t xml:space="preserve">Donella Carter</t>
  </si>
  <si>
    <t xml:space="preserve">Gresham Elementary School</t>
  </si>
  <si>
    <t xml:space="preserve">8524 S Green St</t>
  </si>
  <si>
    <t xml:space="preserve">Gresham Elem School</t>
  </si>
  <si>
    <t xml:space="preserve">150162990252231</t>
  </si>
  <si>
    <t xml:space="preserve">(773)535-3350</t>
  </si>
  <si>
    <t xml:space="preserve">(773)535-3563</t>
  </si>
  <si>
    <t xml:space="preserve">Diedrus Uvonne Brown</t>
  </si>
  <si>
    <t xml:space="preserve">Grimes Elementary School</t>
  </si>
  <si>
    <t xml:space="preserve">5450 W 64th Pl</t>
  </si>
  <si>
    <t xml:space="preserve">Grimes Elem School</t>
  </si>
  <si>
    <t xml:space="preserve">150162990252232</t>
  </si>
  <si>
    <t xml:space="preserve">(773)535-2364</t>
  </si>
  <si>
    <t xml:space="preserve">(773)535-2366</t>
  </si>
  <si>
    <t xml:space="preserve">Judith Rosemary Carlson</t>
  </si>
  <si>
    <t xml:space="preserve">Gunsaulus Elementary Scholastic Academy</t>
  </si>
  <si>
    <t xml:space="preserve">4420 S Sacramento Ave</t>
  </si>
  <si>
    <t xml:space="preserve">Gunsaulus Elem Scholastic Academy</t>
  </si>
  <si>
    <t xml:space="preserve">150162990252811</t>
  </si>
  <si>
    <t xml:space="preserve">(773)535-7215</t>
  </si>
  <si>
    <t xml:space="preserve">(773)535-7222</t>
  </si>
  <si>
    <t xml:space="preserve">Amy Louise Kotz</t>
  </si>
  <si>
    <t xml:space="preserve">John C. Haines Elementary School</t>
  </si>
  <si>
    <t xml:space="preserve">247 W 23rd Pl</t>
  </si>
  <si>
    <t xml:space="preserve">Haines Elem School</t>
  </si>
  <si>
    <t xml:space="preserve">150162990252235</t>
  </si>
  <si>
    <t xml:space="preserve">(773)534-9200</t>
  </si>
  <si>
    <t xml:space="preserve">(773)534-9209</t>
  </si>
  <si>
    <t xml:space="preserve">ARMOUR SQUARE</t>
  </si>
  <si>
    <t xml:space="preserve">Shane Goldstein Smith</t>
  </si>
  <si>
    <t xml:space="preserve">Hale Elementary School</t>
  </si>
  <si>
    <t xml:space="preserve">6140 S Melvina</t>
  </si>
  <si>
    <t xml:space="preserve">Hale Elem School</t>
  </si>
  <si>
    <t xml:space="preserve">150162990252239</t>
  </si>
  <si>
    <t xml:space="preserve">(773)535-2265</t>
  </si>
  <si>
    <t xml:space="preserve">(773)535-2275</t>
  </si>
  <si>
    <t xml:space="preserve">Dawn Elizabeth Iles</t>
  </si>
  <si>
    <t xml:space="preserve">8344 S Commercial Ave</t>
  </si>
  <si>
    <t xml:space="preserve">Ninos Heroes Elem Academic Ctr</t>
  </si>
  <si>
    <t xml:space="preserve">150162990252823</t>
  </si>
  <si>
    <t xml:space="preserve">(773)535-6694</t>
  </si>
  <si>
    <t xml:space="preserve">(773)535-6673</t>
  </si>
  <si>
    <t xml:space="preserve">Justin Moore</t>
  </si>
  <si>
    <t xml:space="preserve">Hamilton Elementary School</t>
  </si>
  <si>
    <t xml:space="preserve">1650 W Cornelia Ave</t>
  </si>
  <si>
    <t xml:space="preserve">Hamilton Elem School</t>
  </si>
  <si>
    <t xml:space="preserve">150162990252240</t>
  </si>
  <si>
    <t xml:space="preserve">(773)534-5484</t>
  </si>
  <si>
    <t xml:space="preserve">(773)534-5782</t>
  </si>
  <si>
    <t xml:space="preserve">James R Gray</t>
  </si>
  <si>
    <t xml:space="preserve">Hamline Elementary School</t>
  </si>
  <si>
    <t xml:space="preserve">4747 S Bishop St</t>
  </si>
  <si>
    <t xml:space="preserve">Hamline Elem School</t>
  </si>
  <si>
    <t xml:space="preserve">150162990252241</t>
  </si>
  <si>
    <t xml:space="preserve">(773)535-4565</t>
  </si>
  <si>
    <t xml:space="preserve">(773)535-4546</t>
  </si>
  <si>
    <t xml:space="preserve">Valerie Reshunda Brown</t>
  </si>
  <si>
    <t xml:space="preserve">Hammond Elementary School</t>
  </si>
  <si>
    <t xml:space="preserve">2819 W 21st Pl</t>
  </si>
  <si>
    <t xml:space="preserve">Hammond Elem School</t>
  </si>
  <si>
    <t xml:space="preserve">150162990252242</t>
  </si>
  <si>
    <t xml:space="preserve">(773)535-4580</t>
  </si>
  <si>
    <t xml:space="preserve">(773)535-4579</t>
  </si>
  <si>
    <t xml:space="preserve">Anamaria Orbe-Lugo</t>
  </si>
  <si>
    <t xml:space="preserve">Finkl Elementary School</t>
  </si>
  <si>
    <t xml:space="preserve">2332 S Western Ave</t>
  </si>
  <si>
    <t xml:space="preserve">Finkl Elem School</t>
  </si>
  <si>
    <t xml:space="preserve">150162990252893</t>
  </si>
  <si>
    <t xml:space="preserve">(773)535-5850</t>
  </si>
  <si>
    <t xml:space="preserve">(773)535-4409</t>
  </si>
  <si>
    <t xml:space="preserve">Abelino Quintero</t>
  </si>
  <si>
    <t xml:space="preserve">McAuliffe Elementary School</t>
  </si>
  <si>
    <t xml:space="preserve">1841 N Springfield Ave</t>
  </si>
  <si>
    <t xml:space="preserve">Mcauliffe Elem School</t>
  </si>
  <si>
    <t xml:space="preserve">150162990252877</t>
  </si>
  <si>
    <t xml:space="preserve">(773)534-4400</t>
  </si>
  <si>
    <t xml:space="preserve">(773)534-4744</t>
  </si>
  <si>
    <t xml:space="preserve">Maria Luisa Gonzalez</t>
  </si>
  <si>
    <t xml:space="preserve">Harte Elementary School</t>
  </si>
  <si>
    <t xml:space="preserve">1556 E 56th St</t>
  </si>
  <si>
    <t xml:space="preserve">Harte Elem School</t>
  </si>
  <si>
    <t xml:space="preserve">150162990252244</t>
  </si>
  <si>
    <t xml:space="preserve">(773)535-0870</t>
  </si>
  <si>
    <t xml:space="preserve">(773)535-0666</t>
  </si>
  <si>
    <t xml:space="preserve">HYDE PARK</t>
  </si>
  <si>
    <t xml:space="preserve">Shenethe Parks</t>
  </si>
  <si>
    <t xml:space="preserve">Performance</t>
  </si>
  <si>
    <t xml:space="preserve">Harvard Elementary School</t>
  </si>
  <si>
    <t xml:space="preserve">7525 S Harvard</t>
  </si>
  <si>
    <t xml:space="preserve">Harvard Elem School</t>
  </si>
  <si>
    <t xml:space="preserve">150162990252246</t>
  </si>
  <si>
    <t xml:space="preserve">(773)535-3045</t>
  </si>
  <si>
    <t xml:space="preserve">(773)535-3332</t>
  </si>
  <si>
    <t xml:space="preserve">Amabel Crawford</t>
  </si>
  <si>
    <t xml:space="preserve">Haugan Elementary School</t>
  </si>
  <si>
    <t xml:space="preserve">4540 N Hamlin Ave</t>
  </si>
  <si>
    <t xml:space="preserve">Haugan Elem School</t>
  </si>
  <si>
    <t xml:space="preserve">150162990252247</t>
  </si>
  <si>
    <t xml:space="preserve">(773)534-5040</t>
  </si>
  <si>
    <t xml:space="preserve">(773)534-5045</t>
  </si>
  <si>
    <t xml:space="preserve">Rosa Valdez</t>
  </si>
  <si>
    <t xml:space="preserve">Zapata Elementary Academy</t>
  </si>
  <si>
    <t xml:space="preserve">2728 S Kostner Ave</t>
  </si>
  <si>
    <t xml:space="preserve">Zapata Elem Academy</t>
  </si>
  <si>
    <t xml:space="preserve">150162990252897</t>
  </si>
  <si>
    <t xml:space="preserve">(773)534-1390</t>
  </si>
  <si>
    <t xml:space="preserve">(773)534-1398</t>
  </si>
  <si>
    <t xml:space="preserve">Ruth Fran Garcia</t>
  </si>
  <si>
    <t xml:space="preserve">3319 N Clifton Ave</t>
  </si>
  <si>
    <t xml:space="preserve">Hawthorne Elem Scholastic Academy</t>
  </si>
  <si>
    <t xml:space="preserve">150162990252249</t>
  </si>
  <si>
    <t xml:space="preserve">(773)534-5550</t>
  </si>
  <si>
    <t xml:space="preserve">(773)534-5781</t>
  </si>
  <si>
    <t xml:space="preserve">Linda Dawn Feaman</t>
  </si>
  <si>
    <t xml:space="preserve">Hay Elementary Community Academy</t>
  </si>
  <si>
    <t xml:space="preserve">1018 N Laramie Ave</t>
  </si>
  <si>
    <t xml:space="preserve">Hay Elem Community Academy</t>
  </si>
  <si>
    <t xml:space="preserve">150162990252636</t>
  </si>
  <si>
    <t xml:space="preserve">(773)534-6000</t>
  </si>
  <si>
    <t xml:space="preserve">(773)534-6035</t>
  </si>
  <si>
    <t xml:space="preserve">Mr.Wayne Leon Williams</t>
  </si>
  <si>
    <t xml:space="preserve">Hayt Elementary School</t>
  </si>
  <si>
    <t xml:space="preserve">1518 W Granville Ave</t>
  </si>
  <si>
    <t xml:space="preserve">Hayt Elem School</t>
  </si>
  <si>
    <t xml:space="preserve">150162990252252</t>
  </si>
  <si>
    <t xml:space="preserve">(773)534-2040</t>
  </si>
  <si>
    <t xml:space="preserve">(773)534-2187</t>
  </si>
  <si>
    <t xml:space="preserve">Daniel Astor Gomez</t>
  </si>
  <si>
    <t xml:space="preserve">6657 S Kimbark Ave</t>
  </si>
  <si>
    <t xml:space="preserve">Woodlawn Elem Community School</t>
  </si>
  <si>
    <t xml:space="preserve">150162990252903</t>
  </si>
  <si>
    <t xml:space="preserve">(773)535-0801</t>
  </si>
  <si>
    <t xml:space="preserve">(773)535-0583</t>
  </si>
  <si>
    <t xml:space="preserve">Frank E Embil</t>
  </si>
  <si>
    <t xml:space="preserve">Smith, W Elementary School</t>
  </si>
  <si>
    <t xml:space="preserve">744 E 103rd St</t>
  </si>
  <si>
    <t xml:space="preserve">Smith  W Elem School</t>
  </si>
  <si>
    <t xml:space="preserve">150162990252768</t>
  </si>
  <si>
    <t xml:space="preserve">(773)535-5689</t>
  </si>
  <si>
    <t xml:space="preserve">(773)535-5101</t>
  </si>
  <si>
    <t xml:space="preserve">Johnny James Banks</t>
  </si>
  <si>
    <t xml:space="preserve">3010 S Parnell Ave</t>
  </si>
  <si>
    <t xml:space="preserve">Healy Elem School</t>
  </si>
  <si>
    <t xml:space="preserve">150162990252254</t>
  </si>
  <si>
    <t xml:space="preserve">(773)534-9190</t>
  </si>
  <si>
    <t xml:space="preserve">(773)534-9182</t>
  </si>
  <si>
    <t xml:space="preserve">Alfonso H Carmona</t>
  </si>
  <si>
    <t xml:space="preserve">Hearst Elementary School</t>
  </si>
  <si>
    <t xml:space="preserve">4640 S Lamon Ave</t>
  </si>
  <si>
    <t xml:space="preserve">Hearst Elem School</t>
  </si>
  <si>
    <t xml:space="preserve">150162990252255</t>
  </si>
  <si>
    <t xml:space="preserve">(773)535-2376</t>
  </si>
  <si>
    <t xml:space="preserve">(773)535-2341</t>
  </si>
  <si>
    <t xml:space="preserve">Jeffrey O Porter</t>
  </si>
  <si>
    <t xml:space="preserve">Hedges Elementary School</t>
  </si>
  <si>
    <t xml:space="preserve">4747 S Winchester Ave</t>
  </si>
  <si>
    <t xml:space="preserve">Hedges Elem School</t>
  </si>
  <si>
    <t xml:space="preserve">150162990252256</t>
  </si>
  <si>
    <t xml:space="preserve">(773)535-7360</t>
  </si>
  <si>
    <t xml:space="preserve">(773)535-4178</t>
  </si>
  <si>
    <t xml:space="preserve">Adelfio J Garcia</t>
  </si>
  <si>
    <t xml:space="preserve">Hefferan Elementary School</t>
  </si>
  <si>
    <t xml:space="preserve">4409 W Wilcox St</t>
  </si>
  <si>
    <t xml:space="preserve">Hefferan Elem School</t>
  </si>
  <si>
    <t xml:space="preserve">150162990252257</t>
  </si>
  <si>
    <t xml:space="preserve">(773)534-6192</t>
  </si>
  <si>
    <t xml:space="preserve">(773)534-6190</t>
  </si>
  <si>
    <t xml:space="preserve">Jacqueline Faye Hearns</t>
  </si>
  <si>
    <t xml:space="preserve">Henderson Elementary School</t>
  </si>
  <si>
    <t xml:space="preserve">5650 S Wolcott Ave</t>
  </si>
  <si>
    <t xml:space="preserve">Henderson Elem School</t>
  </si>
  <si>
    <t xml:space="preserve">150162990252258</t>
  </si>
  <si>
    <t xml:space="preserve">(773)535-9080</t>
  </si>
  <si>
    <t xml:space="preserve">(773)535-9115</t>
  </si>
  <si>
    <t xml:space="preserve">Marvis Bonita Jackson-Ivy</t>
  </si>
  <si>
    <t xml:space="preserve">Hendricks Elementary Community Academy</t>
  </si>
  <si>
    <t xml:space="preserve">4316 S Princeton Ave</t>
  </si>
  <si>
    <t xml:space="preserve">Hendricks Elem Community Academy</t>
  </si>
  <si>
    <t xml:space="preserve">150162990252259</t>
  </si>
  <si>
    <t xml:space="preserve">(773)535-1696</t>
  </si>
  <si>
    <t xml:space="preserve">(773)535-1700</t>
  </si>
  <si>
    <t xml:space="preserve">FULLER PARK</t>
  </si>
  <si>
    <t xml:space="preserve">Juliana Louise Perisin</t>
  </si>
  <si>
    <t xml:space="preserve">Henry Elementary School</t>
  </si>
  <si>
    <t xml:space="preserve">4250 N Saint Louis Ave</t>
  </si>
  <si>
    <t xml:space="preserve">Henry Elem School</t>
  </si>
  <si>
    <t xml:space="preserve">150162990252260</t>
  </si>
  <si>
    <t xml:space="preserve">(773)534-5060</t>
  </si>
  <si>
    <t xml:space="preserve">(773)534-5042</t>
  </si>
  <si>
    <t xml:space="preserve">Januario Gutierrez</t>
  </si>
  <si>
    <t xml:space="preserve">Herbert Elementary School</t>
  </si>
  <si>
    <t xml:space="preserve">2131 W Monroe St</t>
  </si>
  <si>
    <t xml:space="preserve">Herbert Elem School</t>
  </si>
  <si>
    <t xml:space="preserve">150162990252262</t>
  </si>
  <si>
    <t xml:space="preserve">(773)534-7806</t>
  </si>
  <si>
    <t xml:space="preserve">(773)534-7884</t>
  </si>
  <si>
    <t xml:space="preserve">Denise James Gillespie</t>
  </si>
  <si>
    <t xml:space="preserve">1212 S Plymouth Ct</t>
  </si>
  <si>
    <t xml:space="preserve">South Loop Elem School</t>
  </si>
  <si>
    <t xml:space="preserve">150162990252855</t>
  </si>
  <si>
    <t xml:space="preserve">(773)534-8690</t>
  </si>
  <si>
    <t xml:space="preserve">(773)534-8689</t>
  </si>
  <si>
    <t xml:space="preserve">Tara Safonia Shelton</t>
  </si>
  <si>
    <t xml:space="preserve">Herzl Elementary School</t>
  </si>
  <si>
    <t xml:space="preserve">3711 W Douglas Blvd</t>
  </si>
  <si>
    <t xml:space="preserve">Herzl Elem School</t>
  </si>
  <si>
    <t xml:space="preserve">150162990252263</t>
  </si>
  <si>
    <t xml:space="preserve">(773)534-1480</t>
  </si>
  <si>
    <t xml:space="preserve">(773)534-1486</t>
  </si>
  <si>
    <t xml:space="preserve">Ms.Teresa K. Anderson</t>
  </si>
  <si>
    <t xml:space="preserve">Lara Elementary Academy</t>
  </si>
  <si>
    <t xml:space="preserve">4619 S Wolcott Ave</t>
  </si>
  <si>
    <t xml:space="preserve">Lara Elem Academy</t>
  </si>
  <si>
    <t xml:space="preserve">150162990252900</t>
  </si>
  <si>
    <t xml:space="preserve">(773)535-4389</t>
  </si>
  <si>
    <t xml:space="preserve">(773)535-4471</t>
  </si>
  <si>
    <t xml:space="preserve">Paul F Schissler</t>
  </si>
  <si>
    <t xml:space="preserve">Hibbard Elementary School</t>
  </si>
  <si>
    <t xml:space="preserve">3244 W Ainslie St</t>
  </si>
  <si>
    <t xml:space="preserve">Hibbard Elem School</t>
  </si>
  <si>
    <t xml:space="preserve">150162990252265</t>
  </si>
  <si>
    <t xml:space="preserve">(773)534-5191</t>
  </si>
  <si>
    <t xml:space="preserve">(773)534-5208</t>
  </si>
  <si>
    <t xml:space="preserve">Scott Ronald Ahlman</t>
  </si>
  <si>
    <t xml:space="preserve">Hitch Elementary School</t>
  </si>
  <si>
    <t xml:space="preserve">5625 N McVicker Ave</t>
  </si>
  <si>
    <t xml:space="preserve">Hitch Elem School</t>
  </si>
  <si>
    <t xml:space="preserve">150162990252268</t>
  </si>
  <si>
    <t xml:space="preserve">(773)534-1189</t>
  </si>
  <si>
    <t xml:space="preserve">(773)534-1176</t>
  </si>
  <si>
    <t xml:space="preserve">Deborah Frances Reese</t>
  </si>
  <si>
    <t xml:space="preserve">Holden Elementary School</t>
  </si>
  <si>
    <t xml:space="preserve">1104 W 31st St</t>
  </si>
  <si>
    <t xml:space="preserve">Holden Elem School</t>
  </si>
  <si>
    <t xml:space="preserve">150162990252269</t>
  </si>
  <si>
    <t xml:space="preserve">(773)535-7200</t>
  </si>
  <si>
    <t xml:space="preserve">(773)535-7113</t>
  </si>
  <si>
    <t xml:space="preserve">Andrew Wawrzyniak</t>
  </si>
  <si>
    <t xml:space="preserve">Holmes Elementary School</t>
  </si>
  <si>
    <t xml:space="preserve">955 W Garfield Blvd</t>
  </si>
  <si>
    <t xml:space="preserve">Holmes Elem School</t>
  </si>
  <si>
    <t xml:space="preserve">150162990252270</t>
  </si>
  <si>
    <t xml:space="preserve">(773)535-9025</t>
  </si>
  <si>
    <t xml:space="preserve">(773)535-9127</t>
  </si>
  <si>
    <t xml:space="preserve">Angela Lavette Thomas</t>
  </si>
  <si>
    <t xml:space="preserve">Howe Elementary School</t>
  </si>
  <si>
    <t xml:space="preserve">720 N Lorel Ave</t>
  </si>
  <si>
    <t xml:space="preserve">Howe Elem School</t>
  </si>
  <si>
    <t xml:space="preserve">150162990252273</t>
  </si>
  <si>
    <t xml:space="preserve">(773)534-6060</t>
  </si>
  <si>
    <t xml:space="preserve">(773)534-6080</t>
  </si>
  <si>
    <t xml:space="preserve">Hoyne Elementary School</t>
  </si>
  <si>
    <t xml:space="preserve">8905 S Crandon Ave</t>
  </si>
  <si>
    <t xml:space="preserve">Hoyne Elem School</t>
  </si>
  <si>
    <t xml:space="preserve">150162990252275</t>
  </si>
  <si>
    <t xml:space="preserve">(773)535-6425</t>
  </si>
  <si>
    <t xml:space="preserve">(773)535-6444</t>
  </si>
  <si>
    <t xml:space="preserve">CALUMET HEIGHTS</t>
  </si>
  <si>
    <t xml:space="preserve">Yvonne Armour-Calhoun</t>
  </si>
  <si>
    <t xml:space="preserve">Cuffe Math-Science Technology Elementary Academy</t>
  </si>
  <si>
    <t xml:space="preserve">8324 S Racine Ave</t>
  </si>
  <si>
    <t xml:space="preserve">Cuffe Math-Sci Tech Elem Academy</t>
  </si>
  <si>
    <t xml:space="preserve">150162990252617</t>
  </si>
  <si>
    <t xml:space="preserve">(773)535-8250</t>
  </si>
  <si>
    <t xml:space="preserve">(773)535-3497</t>
  </si>
  <si>
    <t xml:space="preserve">Lakita E Reed</t>
  </si>
  <si>
    <t xml:space="preserve">Cullen Elementary School</t>
  </si>
  <si>
    <t xml:space="preserve">10650 S Eberhart Ave</t>
  </si>
  <si>
    <t xml:space="preserve">Cullen Elem School</t>
  </si>
  <si>
    <t xml:space="preserve">150162990252637</t>
  </si>
  <si>
    <t xml:space="preserve">(773)535-5375</t>
  </si>
  <si>
    <t xml:space="preserve">(773)535-5366</t>
  </si>
  <si>
    <t xml:space="preserve">Bud Cullen Bryant</t>
  </si>
  <si>
    <t xml:space="preserve">PE,PK,K,1,2,3,4,5,6,7,8,10,20</t>
  </si>
  <si>
    <t xml:space="preserve">Hughes, C Elementary School</t>
  </si>
  <si>
    <t xml:space="preserve">4247 W 15th St</t>
  </si>
  <si>
    <t xml:space="preserve">Hughes  C Elem School</t>
  </si>
  <si>
    <t xml:space="preserve">150162990252276</t>
  </si>
  <si>
    <t xml:space="preserve">(773)534-1762</t>
  </si>
  <si>
    <t xml:space="preserve">(773)534-1715</t>
  </si>
  <si>
    <t xml:space="preserve">Lucille Marie Howard</t>
  </si>
  <si>
    <t xml:space="preserve">Hurley Elementary School</t>
  </si>
  <si>
    <t xml:space="preserve">3849 W 69th Pl</t>
  </si>
  <si>
    <t xml:space="preserve">Hurley Elem School</t>
  </si>
  <si>
    <t xml:space="preserve">150162990252280</t>
  </si>
  <si>
    <t xml:space="preserve">(773)535-2068</t>
  </si>
  <si>
    <t xml:space="preserve">(773)535-2059</t>
  </si>
  <si>
    <t xml:space="preserve">Dolores Cupp</t>
  </si>
  <si>
    <t xml:space="preserve">820 S Carpenter St</t>
  </si>
  <si>
    <t xml:space="preserve">Galileo Elem Math &amp; Sci Schol Acd</t>
  </si>
  <si>
    <t xml:space="preserve">150162990252878</t>
  </si>
  <si>
    <t xml:space="preserve">(773)534-7070</t>
  </si>
  <si>
    <t xml:space="preserve">(773)534-7109</t>
  </si>
  <si>
    <t xml:space="preserve">Jorge A Macias</t>
  </si>
  <si>
    <t xml:space="preserve">Jahn Elementary School</t>
  </si>
  <si>
    <t xml:space="preserve">3149 N Wolcott Ave</t>
  </si>
  <si>
    <t xml:space="preserve">Jahn Elem School</t>
  </si>
  <si>
    <t xml:space="preserve">150162990252284</t>
  </si>
  <si>
    <t xml:space="preserve">(773)534-5500</t>
  </si>
  <si>
    <t xml:space="preserve">(773)534-5533</t>
  </si>
  <si>
    <t xml:space="preserve">Sulma Rodriguez Grigalunas</t>
  </si>
  <si>
    <t xml:space="preserve">Jamieson Elementary School</t>
  </si>
  <si>
    <t xml:space="preserve">5650 N Mozart St</t>
  </si>
  <si>
    <t xml:space="preserve">Jamieson Elem School</t>
  </si>
  <si>
    <t xml:space="preserve">150162990252285</t>
  </si>
  <si>
    <t xml:space="preserve">(773)534-2395</t>
  </si>
  <si>
    <t xml:space="preserve">(773)534-2579</t>
  </si>
  <si>
    <t xml:space="preserve">Robert Clay Baughman</t>
  </si>
  <si>
    <t xml:space="preserve">Jenner Elementary Academy Of The Arts</t>
  </si>
  <si>
    <t xml:space="preserve">1119 N Cleveland Ave</t>
  </si>
  <si>
    <t xml:space="preserve">Jenner Elem Academy of The Arts</t>
  </si>
  <si>
    <t xml:space="preserve">150162990252287</t>
  </si>
  <si>
    <t xml:space="preserve">(773)534-8440</t>
  </si>
  <si>
    <t xml:space="preserve">(773)534-8188</t>
  </si>
  <si>
    <t xml:space="preserve">Berlinder Fry</t>
  </si>
  <si>
    <t xml:space="preserve">Pilsen Academy</t>
  </si>
  <si>
    <t xml:space="preserve">1420 W 17th St</t>
  </si>
  <si>
    <t xml:space="preserve">Pilsen Elem Community Academy</t>
  </si>
  <si>
    <t xml:space="preserve">150162990252289</t>
  </si>
  <si>
    <t xml:space="preserve">(773)534-7675</t>
  </si>
  <si>
    <t xml:space="preserve">(773)534-7797</t>
  </si>
  <si>
    <t xml:space="preserve">Adel M Ali</t>
  </si>
  <si>
    <t xml:space="preserve">Jungman Elementary School</t>
  </si>
  <si>
    <t xml:space="preserve">1746 S Miller St</t>
  </si>
  <si>
    <t xml:space="preserve">Jungman Elem School</t>
  </si>
  <si>
    <t xml:space="preserve">150162990252292</t>
  </si>
  <si>
    <t xml:space="preserve">(773)534-7375</t>
  </si>
  <si>
    <t xml:space="preserve">(773)534-7383</t>
  </si>
  <si>
    <t xml:space="preserve">Zaida Maria Hernandez</t>
  </si>
  <si>
    <t xml:space="preserve">Kellogg Elementary School</t>
  </si>
  <si>
    <t xml:space="preserve">9241 S Leavitt St</t>
  </si>
  <si>
    <t xml:space="preserve">Kellogg Elem School</t>
  </si>
  <si>
    <t xml:space="preserve">150162990252293</t>
  </si>
  <si>
    <t xml:space="preserve">(773)535-2590</t>
  </si>
  <si>
    <t xml:space="preserve">(773)535-2596</t>
  </si>
  <si>
    <t xml:space="preserve">Albert Mark Chaps</t>
  </si>
  <si>
    <t xml:space="preserve">Saucedo Elementary Scholastic Academy</t>
  </si>
  <si>
    <t xml:space="preserve">2850 W 24th Blvd</t>
  </si>
  <si>
    <t xml:space="preserve">Saucedo Elem Scholastic Academy</t>
  </si>
  <si>
    <t xml:space="preserve">150162990252829</t>
  </si>
  <si>
    <t xml:space="preserve">(773)534-1770</t>
  </si>
  <si>
    <t xml:space="preserve">(773)534-1356</t>
  </si>
  <si>
    <t xml:space="preserve">Isamar Vargas Colon</t>
  </si>
  <si>
    <t xml:space="preserve">Canter Middle School</t>
  </si>
  <si>
    <t xml:space="preserve">4959 S Blackstone Ave</t>
  </si>
  <si>
    <t xml:space="preserve">150162990252845</t>
  </si>
  <si>
    <t xml:space="preserve">(773)535-1410</t>
  </si>
  <si>
    <t xml:space="preserve">(773)535-1047</t>
  </si>
  <si>
    <t xml:space="preserve">Colleen Marie Conlan</t>
  </si>
  <si>
    <t xml:space="preserve">Kershaw Elementary School</t>
  </si>
  <si>
    <t xml:space="preserve">6450 S Lowe Ave</t>
  </si>
  <si>
    <t xml:space="preserve">Kershaw Elem School</t>
  </si>
  <si>
    <t xml:space="preserve">150162990252294</t>
  </si>
  <si>
    <t xml:space="preserve">(773)535-3050</t>
  </si>
  <si>
    <t xml:space="preserve">(773)535-3677</t>
  </si>
  <si>
    <t xml:space="preserve">Veronica Nash</t>
  </si>
  <si>
    <t xml:space="preserve">Key Elementary School</t>
  </si>
  <si>
    <t xml:space="preserve">517 N Parkside Ave</t>
  </si>
  <si>
    <t xml:space="preserve">Key Elem School</t>
  </si>
  <si>
    <t xml:space="preserve">150162990252295</t>
  </si>
  <si>
    <t xml:space="preserve">(773)534-6230</t>
  </si>
  <si>
    <t xml:space="preserve">(773)534-6238</t>
  </si>
  <si>
    <t xml:space="preserve">Deborah Elizabeth Duskey</t>
  </si>
  <si>
    <t xml:space="preserve">Casals Elementary School</t>
  </si>
  <si>
    <t xml:space="preserve">3501 W Potomac Ave</t>
  </si>
  <si>
    <t xml:space="preserve">Casals Elem School</t>
  </si>
  <si>
    <t xml:space="preserve">150162990252862</t>
  </si>
  <si>
    <t xml:space="preserve">(773)534-4444</t>
  </si>
  <si>
    <t xml:space="preserve">(773)534-4559</t>
  </si>
  <si>
    <t xml:space="preserve">Emily Dianne Sautter</t>
  </si>
  <si>
    <t xml:space="preserve">6700 N Greenview Ave</t>
  </si>
  <si>
    <t xml:space="preserve">Kilmer Elem School</t>
  </si>
  <si>
    <t xml:space="preserve">150162990252296</t>
  </si>
  <si>
    <t xml:space="preserve">(773)534-2115</t>
  </si>
  <si>
    <t xml:space="preserve">(773)534-2186</t>
  </si>
  <si>
    <t xml:space="preserve">Lawrence Andre White</t>
  </si>
  <si>
    <t xml:space="preserve">King Elementary School</t>
  </si>
  <si>
    <t xml:space="preserve">740 S Campbell Ave</t>
  </si>
  <si>
    <t xml:space="preserve">King Elem School</t>
  </si>
  <si>
    <t xml:space="preserve">150162990252297</t>
  </si>
  <si>
    <t xml:space="preserve">(773)534-7898</t>
  </si>
  <si>
    <t xml:space="preserve">(773)534-7881</t>
  </si>
  <si>
    <t xml:space="preserve">Shelton Lenard Flowers</t>
  </si>
  <si>
    <t xml:space="preserve">Cardenas Elementary School</t>
  </si>
  <si>
    <t xml:space="preserve">2345 S Millard Ave</t>
  </si>
  <si>
    <t xml:space="preserve">Cardenas Elem School</t>
  </si>
  <si>
    <t xml:space="preserve">150162990252783</t>
  </si>
  <si>
    <t xml:space="preserve">(773)534-1465</t>
  </si>
  <si>
    <t xml:space="preserve">(773)534-1512</t>
  </si>
  <si>
    <t xml:space="preserve">Jeremy Conrad Feiwell</t>
  </si>
  <si>
    <t xml:space="preserve">Kinzie Elementary School</t>
  </si>
  <si>
    <t xml:space="preserve">5625 S Mobile Ave</t>
  </si>
  <si>
    <t xml:space="preserve">Kinzie Elem School</t>
  </si>
  <si>
    <t xml:space="preserve">150162990252299</t>
  </si>
  <si>
    <t xml:space="preserve">(773)535-2425</t>
  </si>
  <si>
    <t xml:space="preserve">(773)535-2086</t>
  </si>
  <si>
    <t xml:space="preserve">Martin William Mcgreal</t>
  </si>
  <si>
    <t xml:space="preserve">Kipling Elementary School</t>
  </si>
  <si>
    <t xml:space="preserve">9351 S Lowe Ave</t>
  </si>
  <si>
    <t xml:space="preserve">Kipling Elem School</t>
  </si>
  <si>
    <t xml:space="preserve">150162990252300</t>
  </si>
  <si>
    <t xml:space="preserve">(773)535-3151</t>
  </si>
  <si>
    <t xml:space="preserve">(773)535-3187</t>
  </si>
  <si>
    <t xml:space="preserve">Lawanda Michelle Bishop</t>
  </si>
  <si>
    <t xml:space="preserve">Kohn Elementary School</t>
  </si>
  <si>
    <t xml:space="preserve">10414 S State St</t>
  </si>
  <si>
    <t xml:space="preserve">Kohn Elem School</t>
  </si>
  <si>
    <t xml:space="preserve">150162990252301</t>
  </si>
  <si>
    <t xml:space="preserve">(773)535-5489</t>
  </si>
  <si>
    <t xml:space="preserve">(773)535-5484</t>
  </si>
  <si>
    <t xml:space="preserve">Kimberly Ann Moore</t>
  </si>
  <si>
    <t xml:space="preserve">Lozano Satellite</t>
  </si>
  <si>
    <t xml:space="preserve">1501 N Greenview Ave</t>
  </si>
  <si>
    <t xml:space="preserve">Lozano Elem Bilingual &amp; Intl Ctr</t>
  </si>
  <si>
    <t xml:space="preserve">150162990252303</t>
  </si>
  <si>
    <t xml:space="preserve">(773)534-4750</t>
  </si>
  <si>
    <t xml:space="preserve">(773)534-4740</t>
  </si>
  <si>
    <t xml:space="preserve">Maria Teresa Campos</t>
  </si>
  <si>
    <t xml:space="preserve">Kozminski Elementary Community Academy</t>
  </si>
  <si>
    <t xml:space="preserve">936 E 54th St</t>
  </si>
  <si>
    <t xml:space="preserve">Kozminski Elem Community Academy</t>
  </si>
  <si>
    <t xml:space="preserve">150162990252304</t>
  </si>
  <si>
    <t xml:space="preserve">(773)535-0980</t>
  </si>
  <si>
    <t xml:space="preserve">(773)535-0982</t>
  </si>
  <si>
    <t xml:space="preserve">Myron L Hester</t>
  </si>
  <si>
    <t xml:space="preserve">Lafayette Elementary School</t>
  </si>
  <si>
    <t xml:space="preserve">2714 W Augusta Blvd</t>
  </si>
  <si>
    <t xml:space="preserve">Lafayette Elem School</t>
  </si>
  <si>
    <t xml:space="preserve">150162990252305</t>
  </si>
  <si>
    <t xml:space="preserve">(773)534-4326</t>
  </si>
  <si>
    <t xml:space="preserve">(773)534-4022</t>
  </si>
  <si>
    <t xml:space="preserve">Trisha Marie Shrode</t>
  </si>
  <si>
    <t xml:space="preserve">Green, W Elementary School</t>
  </si>
  <si>
    <t xml:space="preserve">1150 W 96th St</t>
  </si>
  <si>
    <t xml:space="preserve">Green  W Elem School</t>
  </si>
  <si>
    <t xml:space="preserve">150162990252048</t>
  </si>
  <si>
    <t xml:space="preserve">(773)535-2575</t>
  </si>
  <si>
    <t xml:space="preserve">(773)535-2742</t>
  </si>
  <si>
    <t xml:space="preserve">Tyrone Vincent Dowdell</t>
  </si>
  <si>
    <t xml:space="preserve">Lasalle Elementary Language Academy</t>
  </si>
  <si>
    <t xml:space="preserve">1734 N Orleans St</t>
  </si>
  <si>
    <t xml:space="preserve">Lasalle Elem Language Academy</t>
  </si>
  <si>
    <t xml:space="preserve">150162990252306</t>
  </si>
  <si>
    <t xml:space="preserve">(773)534-8470</t>
  </si>
  <si>
    <t xml:space="preserve">(773)534-8021</t>
  </si>
  <si>
    <t xml:space="preserve">Ms.Elisabeth Heurtefeu</t>
  </si>
  <si>
    <t xml:space="preserve">Lawndale Elementary Community Academy West</t>
  </si>
  <si>
    <t xml:space="preserve">3500 W Douglas Blvd</t>
  </si>
  <si>
    <t xml:space="preserve">Lawndale Elem Community Academy</t>
  </si>
  <si>
    <t xml:space="preserve">150162990252309</t>
  </si>
  <si>
    <t xml:space="preserve">(773)534-1635</t>
  </si>
  <si>
    <t xml:space="preserve">(773)534-1644</t>
  </si>
  <si>
    <t xml:space="preserve">Lewis Elementary School</t>
  </si>
  <si>
    <t xml:space="preserve">1431 N Leamington Ave</t>
  </si>
  <si>
    <t xml:space="preserve">Lewis Elem School</t>
  </si>
  <si>
    <t xml:space="preserve">150162990252311</t>
  </si>
  <si>
    <t xml:space="preserve">(773)534-3060</t>
  </si>
  <si>
    <t xml:space="preserve">(773)534-3010</t>
  </si>
  <si>
    <t xml:space="preserve">Sharon Denise Brown Haynes</t>
  </si>
  <si>
    <t xml:space="preserve">Libby Elementary School</t>
  </si>
  <si>
    <t xml:space="preserve">5300 S Loomis Blvd</t>
  </si>
  <si>
    <t xml:space="preserve">Libby Elem School</t>
  </si>
  <si>
    <t xml:space="preserve">150162990252313</t>
  </si>
  <si>
    <t xml:space="preserve">(773)535-9050</t>
  </si>
  <si>
    <t xml:space="preserve">(773)535-9383</t>
  </si>
  <si>
    <t xml:space="preserve">Kurt Douglas Jones</t>
  </si>
  <si>
    <t xml:space="preserve">Lincoln Elementary School</t>
  </si>
  <si>
    <t xml:space="preserve">615 W Kemper Pl</t>
  </si>
  <si>
    <t xml:space="preserve">Lincoln Elem School</t>
  </si>
  <si>
    <t xml:space="preserve">150162990252314</t>
  </si>
  <si>
    <t xml:space="preserve">(773)534-5720</t>
  </si>
  <si>
    <t xml:space="preserve">(773)534-5778</t>
  </si>
  <si>
    <t xml:space="preserve">Mark Charles Armendariz</t>
  </si>
  <si>
    <t xml:space="preserve">Linne Elementary School</t>
  </si>
  <si>
    <t xml:space="preserve">3221 N Sacramento Ave</t>
  </si>
  <si>
    <t xml:space="preserve">Linne Elem School</t>
  </si>
  <si>
    <t xml:space="preserve">150162990252315</t>
  </si>
  <si>
    <t xml:space="preserve">(773)534-5262</t>
  </si>
  <si>
    <t xml:space="preserve">(773)534-5287</t>
  </si>
  <si>
    <t xml:space="preserve">Ms.Renee P Mackin</t>
  </si>
  <si>
    <t xml:space="preserve">Lloyd Elementary School</t>
  </si>
  <si>
    <t xml:space="preserve">2103 N Lamon Ave</t>
  </si>
  <si>
    <t xml:space="preserve">Lloyd Elem School</t>
  </si>
  <si>
    <t xml:space="preserve">150162990252316</t>
  </si>
  <si>
    <t xml:space="preserve">(773)534-3070</t>
  </si>
  <si>
    <t xml:space="preserve">(773)534-3388</t>
  </si>
  <si>
    <t xml:space="preserve">Mr.Kiltae Fernando Kim</t>
  </si>
  <si>
    <t xml:space="preserve">OLD-Locke, J Elementary School</t>
  </si>
  <si>
    <t xml:space="preserve">2828 N Oak Park Ave</t>
  </si>
  <si>
    <t xml:space="preserve">Locke  J Elem School</t>
  </si>
  <si>
    <t xml:space="preserve">150162990252317</t>
  </si>
  <si>
    <t xml:space="preserve">(773)534-3300</t>
  </si>
  <si>
    <t xml:space="preserve">(773)534-3168</t>
  </si>
  <si>
    <t xml:space="preserve">MONTCLARE</t>
  </si>
  <si>
    <t xml:space="preserve">Graciano Ortega</t>
  </si>
  <si>
    <t xml:space="preserve">Lovett Elementary School</t>
  </si>
  <si>
    <t xml:space="preserve">6333 W Bloomingdale Ave</t>
  </si>
  <si>
    <t xml:space="preserve">Lovett Elem School</t>
  </si>
  <si>
    <t xml:space="preserve">150162990252319</t>
  </si>
  <si>
    <t xml:space="preserve">(773)534-3130</t>
  </si>
  <si>
    <t xml:space="preserve">(773)534-3384</t>
  </si>
  <si>
    <t xml:space="preserve">Donna Jean Newton-Holland</t>
  </si>
  <si>
    <t xml:space="preserve">Lowell Elementary School</t>
  </si>
  <si>
    <t xml:space="preserve">3320 W Hirsch St</t>
  </si>
  <si>
    <t xml:space="preserve">Lowell Elem School</t>
  </si>
  <si>
    <t xml:space="preserve">150162990252321</t>
  </si>
  <si>
    <t xml:space="preserve">(773)534-4300</t>
  </si>
  <si>
    <t xml:space="preserve">(773)534-4306</t>
  </si>
  <si>
    <t xml:space="preserve">Gladys Betty Rivera</t>
  </si>
  <si>
    <t xml:space="preserve">Lawrence Elementary School</t>
  </si>
  <si>
    <t xml:space="preserve">9928 S Crandon Ave</t>
  </si>
  <si>
    <t xml:space="preserve">Lawrence Elem School</t>
  </si>
  <si>
    <t xml:space="preserve">150162990252322</t>
  </si>
  <si>
    <t xml:space="preserve">(773)535-6320</t>
  </si>
  <si>
    <t xml:space="preserve">(773)535-6318</t>
  </si>
  <si>
    <t xml:space="preserve">Diedre Kiochandra Y Coleman</t>
  </si>
  <si>
    <t xml:space="preserve">Lyon Elementary School</t>
  </si>
  <si>
    <t xml:space="preserve">2941 N McVicker Ave</t>
  </si>
  <si>
    <t xml:space="preserve">Lyon Elem School</t>
  </si>
  <si>
    <t xml:space="preserve">150162990252323</t>
  </si>
  <si>
    <t xml:space="preserve">(773)534-3120</t>
  </si>
  <si>
    <t xml:space="preserve">(773)534-3375</t>
  </si>
  <si>
    <t xml:space="preserve">Clifford Quentin Gabor</t>
  </si>
  <si>
    <t xml:space="preserve">Madison Elementary School</t>
  </si>
  <si>
    <t xml:space="preserve">7433 S Dorchester Ave</t>
  </si>
  <si>
    <t xml:space="preserve">Madison Elem School</t>
  </si>
  <si>
    <t xml:space="preserve">150162990252324</t>
  </si>
  <si>
    <t xml:space="preserve">(773)535-0551</t>
  </si>
  <si>
    <t xml:space="preserve">(773)535-0582</t>
  </si>
  <si>
    <t xml:space="preserve">Beverly Jean Greene</t>
  </si>
  <si>
    <t xml:space="preserve">Manierre Elementary School</t>
  </si>
  <si>
    <t xml:space="preserve">1420 N Hudson Ave</t>
  </si>
  <si>
    <t xml:space="preserve">Manierre Elem School</t>
  </si>
  <si>
    <t xml:space="preserve">150162990252326</t>
  </si>
  <si>
    <t xml:space="preserve">(773)534-8456</t>
  </si>
  <si>
    <t xml:space="preserve">(773)534-8020</t>
  </si>
  <si>
    <t xml:space="preserve">Shirley Ruth Roach</t>
  </si>
  <si>
    <t xml:space="preserve">5252 W Palmer St</t>
  </si>
  <si>
    <t xml:space="preserve">150162990252915</t>
  </si>
  <si>
    <t xml:space="preserve">(773)534-3250</t>
  </si>
  <si>
    <t xml:space="preserve">(773)534-3251</t>
  </si>
  <si>
    <t xml:space="preserve">Marilyn F Strojny</t>
  </si>
  <si>
    <t xml:space="preserve">Mann Elementary School</t>
  </si>
  <si>
    <t xml:space="preserve">8050 S Chappel Ave</t>
  </si>
  <si>
    <t xml:space="preserve">Mann Elem School</t>
  </si>
  <si>
    <t xml:space="preserve">150162990252328</t>
  </si>
  <si>
    <t xml:space="preserve">(773)535-6640</t>
  </si>
  <si>
    <t xml:space="preserve">(773)535-6664</t>
  </si>
  <si>
    <t xml:space="preserve">Patricia Elizabeth Baggett-Hopkins</t>
  </si>
  <si>
    <t xml:space="preserve">6550 S Richmond St</t>
  </si>
  <si>
    <t xml:space="preserve">Marquette Elem School</t>
  </si>
  <si>
    <t xml:space="preserve">150162990252330</t>
  </si>
  <si>
    <t xml:space="preserve">(773)535-9260</t>
  </si>
  <si>
    <t xml:space="preserve">(773)535-9266</t>
  </si>
  <si>
    <t xml:space="preserve">Wendy Anne Oleksy</t>
  </si>
  <si>
    <t xml:space="preserve">Marsh Elementary School</t>
  </si>
  <si>
    <t xml:space="preserve">9822 S Exchange Ave</t>
  </si>
  <si>
    <t xml:space="preserve">Marsh Elem School</t>
  </si>
  <si>
    <t xml:space="preserve">150162990252331</t>
  </si>
  <si>
    <t xml:space="preserve">(773)535-6430</t>
  </si>
  <si>
    <t xml:space="preserve">(773)535-6446</t>
  </si>
  <si>
    <t xml:space="preserve">Jose Juan Torres</t>
  </si>
  <si>
    <t xml:space="preserve">Faraday Elem School</t>
  </si>
  <si>
    <t xml:space="preserve">150162990252195</t>
  </si>
  <si>
    <t xml:space="preserve">(773)534-6670</t>
  </si>
  <si>
    <t xml:space="preserve">(773)534-6659</t>
  </si>
  <si>
    <t xml:space="preserve">Cederrall Petties</t>
  </si>
  <si>
    <t xml:space="preserve">Mason Elem School</t>
  </si>
  <si>
    <t xml:space="preserve">150162990252334</t>
  </si>
  <si>
    <t xml:space="preserve">(773)534-1530</t>
  </si>
  <si>
    <t xml:space="preserve">(773)534-1544</t>
  </si>
  <si>
    <t xml:space="preserve">Tonya Yvette Tolbert</t>
  </si>
  <si>
    <t xml:space="preserve">6201 S Fairfield Ave</t>
  </si>
  <si>
    <t xml:space="preserve">Fairfield Elem Academy</t>
  </si>
  <si>
    <t xml:space="preserve">150162990252913</t>
  </si>
  <si>
    <t xml:space="preserve">(773)535-9500</t>
  </si>
  <si>
    <t xml:space="preserve">(773)535-0438</t>
  </si>
  <si>
    <t xml:space="preserve">Martha Graciela Quiroga</t>
  </si>
  <si>
    <t xml:space="preserve">May Elementary Community Academy</t>
  </si>
  <si>
    <t xml:space="preserve">512 S Lavergne Ave</t>
  </si>
  <si>
    <t xml:space="preserve">May Elem Community Academy</t>
  </si>
  <si>
    <t xml:space="preserve">150162990252336</t>
  </si>
  <si>
    <t xml:space="preserve">(773)534-6140</t>
  </si>
  <si>
    <t xml:space="preserve">(773)534-6174</t>
  </si>
  <si>
    <t xml:space="preserve">Roger Lewis</t>
  </si>
  <si>
    <t xml:space="preserve">Mayer Elementary School</t>
  </si>
  <si>
    <t xml:space="preserve">2250 N Clifton Ave</t>
  </si>
  <si>
    <t xml:space="preserve">Mayer Elem School</t>
  </si>
  <si>
    <t xml:space="preserve">150162990252337</t>
  </si>
  <si>
    <t xml:space="preserve">(773)534-5535</t>
  </si>
  <si>
    <t xml:space="preserve">(773)534-5777</t>
  </si>
  <si>
    <t xml:space="preserve">Katherine Brown Konieczny</t>
  </si>
  <si>
    <t xml:space="preserve">Jackson, A Elementary Language Academy</t>
  </si>
  <si>
    <t xml:space="preserve">1340 W Harrison St</t>
  </si>
  <si>
    <t xml:space="preserve">Jackson  A Elem Language Acad</t>
  </si>
  <si>
    <t xml:space="preserve">150162990252283</t>
  </si>
  <si>
    <t xml:space="preserve">(773)534-7000</t>
  </si>
  <si>
    <t xml:space="preserve">(773)534-9338</t>
  </si>
  <si>
    <t xml:space="preserve">Mathew Raymond Ditto</t>
  </si>
  <si>
    <t xml:space="preserve">Mayo Elementary School</t>
  </si>
  <si>
    <t xml:space="preserve">249 E 37th St</t>
  </si>
  <si>
    <t xml:space="preserve">Mayo Elem School</t>
  </si>
  <si>
    <t xml:space="preserve">150162990252338</t>
  </si>
  <si>
    <t xml:space="preserve">(773)535-1260</t>
  </si>
  <si>
    <t xml:space="preserve">(773)535-1267</t>
  </si>
  <si>
    <t xml:space="preserve">Mr.Stephen Derrick Bournes</t>
  </si>
  <si>
    <t xml:space="preserve">McClellan Elementary School</t>
  </si>
  <si>
    <t xml:space="preserve">3527 S Wallace St</t>
  </si>
  <si>
    <t xml:space="preserve">Mcclellan Elem School</t>
  </si>
  <si>
    <t xml:space="preserve">150162990252339</t>
  </si>
  <si>
    <t xml:space="preserve">(773)535-1732</t>
  </si>
  <si>
    <t xml:space="preserve">(773)535-1940</t>
  </si>
  <si>
    <t xml:space="preserve">Joseph Anthony Shoffner</t>
  </si>
  <si>
    <t xml:space="preserve">McCormick Elementary School</t>
  </si>
  <si>
    <t xml:space="preserve">2712 S Sawyer Ave</t>
  </si>
  <si>
    <t xml:space="preserve">Mccormick Elem School</t>
  </si>
  <si>
    <t xml:space="preserve">150162990252341</t>
  </si>
  <si>
    <t xml:space="preserve">(773)535-7252</t>
  </si>
  <si>
    <t xml:space="preserve">(773)535-7347</t>
  </si>
  <si>
    <t xml:space="preserve">Rebeca De Los Reyes</t>
  </si>
  <si>
    <t xml:space="preserve">Till Elementary School</t>
  </si>
  <si>
    <t xml:space="preserve">6543 S Champlain Ave</t>
  </si>
  <si>
    <t xml:space="preserve">Till Elem Math &amp; Science Academy</t>
  </si>
  <si>
    <t xml:space="preserve">150162990252766</t>
  </si>
  <si>
    <t xml:space="preserve">(773)535-0570</t>
  </si>
  <si>
    <t xml:space="preserve">(773)535-0598</t>
  </si>
  <si>
    <t xml:space="preserve">McDade Elementary Classical School</t>
  </si>
  <si>
    <t xml:space="preserve">8801 S Indiana Ave</t>
  </si>
  <si>
    <t xml:space="preserve">Mcdade Elem Classical School</t>
  </si>
  <si>
    <t xml:space="preserve">150162990252345</t>
  </si>
  <si>
    <t xml:space="preserve">(773)535-3669</t>
  </si>
  <si>
    <t xml:space="preserve">(773)535-3667</t>
  </si>
  <si>
    <t xml:space="preserve">Rufus Leon Coleman</t>
  </si>
  <si>
    <t xml:space="preserve">McKay School</t>
  </si>
  <si>
    <t xml:space="preserve">6901 S Fairfield Ave</t>
  </si>
  <si>
    <t xml:space="preserve">Mckay Elem School</t>
  </si>
  <si>
    <t xml:space="preserve">150162990252346</t>
  </si>
  <si>
    <t xml:space="preserve">(773)535-9340</t>
  </si>
  <si>
    <t xml:space="preserve">(773)535-9443</t>
  </si>
  <si>
    <t xml:space="preserve">Dawn Prather Hawk</t>
  </si>
  <si>
    <t xml:space="preserve">5411 W Fullerton Ave</t>
  </si>
  <si>
    <t xml:space="preserve">Hanson Park Elem School</t>
  </si>
  <si>
    <t xml:space="preserve">150162990252726</t>
  </si>
  <si>
    <t xml:space="preserve">(773)534-3100</t>
  </si>
  <si>
    <t xml:space="preserve">(773)534-3374</t>
  </si>
  <si>
    <t xml:space="preserve">David F Belanger</t>
  </si>
  <si>
    <t xml:space="preserve">McPherson Elementary School</t>
  </si>
  <si>
    <t xml:space="preserve">4728 N Wolcott Ave</t>
  </si>
  <si>
    <t xml:space="preserve">Mcpherson Elem School</t>
  </si>
  <si>
    <t xml:space="preserve">150162990252349</t>
  </si>
  <si>
    <t xml:space="preserve">(773)534-2625</t>
  </si>
  <si>
    <t xml:space="preserve">(773)534-2637</t>
  </si>
  <si>
    <t xml:space="preserve">Carmen Alicia Mendoza</t>
  </si>
  <si>
    <t xml:space="preserve">Morgan Elementary School</t>
  </si>
  <si>
    <t xml:space="preserve">8407 S Kerfoot Ave</t>
  </si>
  <si>
    <t xml:space="preserve">Morgan Elem School</t>
  </si>
  <si>
    <t xml:space="preserve">150162990252047</t>
  </si>
  <si>
    <t xml:space="preserve">(773)535-3366</t>
  </si>
  <si>
    <t xml:space="preserve">(773)535-3675</t>
  </si>
  <si>
    <t xml:space="preserve">Vikki O Stokes</t>
  </si>
  <si>
    <t xml:space="preserve">Mitchell Elementary School</t>
  </si>
  <si>
    <t xml:space="preserve">2233 W Ohio St</t>
  </si>
  <si>
    <t xml:space="preserve">Mitchell Elem School</t>
  </si>
  <si>
    <t xml:space="preserve">150162990252353</t>
  </si>
  <si>
    <t xml:space="preserve">(773)534-7655</t>
  </si>
  <si>
    <t xml:space="preserve">(773)534-7633</t>
  </si>
  <si>
    <t xml:space="preserve">Luis Ramirez Soria</t>
  </si>
  <si>
    <t xml:space="preserve">Monroe Elementary School</t>
  </si>
  <si>
    <t xml:space="preserve">3651 W Schubert Ave</t>
  </si>
  <si>
    <t xml:space="preserve">Monroe Elem School</t>
  </si>
  <si>
    <t xml:space="preserve">150162990252355</t>
  </si>
  <si>
    <t xml:space="preserve">(773)534-4155</t>
  </si>
  <si>
    <t xml:space="preserve">(773)534-4593</t>
  </si>
  <si>
    <t xml:space="preserve">Edwin Rivera</t>
  </si>
  <si>
    <t xml:space="preserve">Montefiore Special Elementary School</t>
  </si>
  <si>
    <t xml:space="preserve">1310 S Ashland Ave</t>
  </si>
  <si>
    <t xml:space="preserve">Montefiore Special Elem School</t>
  </si>
  <si>
    <t xml:space="preserve">150162990253116</t>
  </si>
  <si>
    <t xml:space="preserve">(773)534-7825</t>
  </si>
  <si>
    <t xml:space="preserve">(773)534-7188</t>
  </si>
  <si>
    <t xml:space="preserve">Julious Lawson</t>
  </si>
  <si>
    <t xml:space="preserve">Moos Elem School</t>
  </si>
  <si>
    <t xml:space="preserve">150162990252356</t>
  </si>
  <si>
    <t xml:space="preserve">(773)534-4340</t>
  </si>
  <si>
    <t xml:space="preserve">(773)534-4535</t>
  </si>
  <si>
    <t xml:space="preserve">Maria Elena Cruz</t>
  </si>
  <si>
    <t xml:space="preserve">Morrill Math &amp; Science Elementary School</t>
  </si>
  <si>
    <t xml:space="preserve">6011 S Rockwell St</t>
  </si>
  <si>
    <t xml:space="preserve">Morrill Elem Math &amp; Sci School</t>
  </si>
  <si>
    <t xml:space="preserve">150162990252357</t>
  </si>
  <si>
    <t xml:space="preserve">(773)535-9288</t>
  </si>
  <si>
    <t xml:space="preserve">(773)535-9214</t>
  </si>
  <si>
    <t xml:space="preserve">Michael S Beyer</t>
  </si>
  <si>
    <t xml:space="preserve">Lemoyne Elementary School</t>
  </si>
  <si>
    <t xml:space="preserve">851 W Waveland Ave</t>
  </si>
  <si>
    <t xml:space="preserve">Inter-American Elem Magnet School</t>
  </si>
  <si>
    <t xml:space="preserve">150162990252358</t>
  </si>
  <si>
    <t xml:space="preserve">(773)534-5490</t>
  </si>
  <si>
    <t xml:space="preserve">(773)534-5483</t>
  </si>
  <si>
    <t xml:space="preserve">Dr.Vernita M. Vallez</t>
  </si>
  <si>
    <t xml:space="preserve">Sheridan Elementary Math &amp; Science Academy</t>
  </si>
  <si>
    <t xml:space="preserve">533 W 27th St</t>
  </si>
  <si>
    <t xml:space="preserve">Sheridan Elem Math &amp; Science Acad</t>
  </si>
  <si>
    <t xml:space="preserve">150162990252451</t>
  </si>
  <si>
    <t xml:space="preserve">(773)534-9120</t>
  </si>
  <si>
    <t xml:space="preserve">(773)534-9124</t>
  </si>
  <si>
    <t xml:space="preserve">John Patrick Oconnell</t>
  </si>
  <si>
    <t xml:space="preserve">10841 S Homan Ave</t>
  </si>
  <si>
    <t xml:space="preserve">Mount Greenwood Elem School</t>
  </si>
  <si>
    <t xml:space="preserve">150162990252361</t>
  </si>
  <si>
    <t xml:space="preserve">(773)535-2786</t>
  </si>
  <si>
    <t xml:space="preserve">(773)535-2743</t>
  </si>
  <si>
    <t xml:space="preserve">Catherine Mary Reidy</t>
  </si>
  <si>
    <t xml:space="preserve">Beard Elementary School</t>
  </si>
  <si>
    <t xml:space="preserve">6445 W Strong St</t>
  </si>
  <si>
    <t xml:space="preserve">Beard Elem School</t>
  </si>
  <si>
    <t xml:space="preserve">150162990253760</t>
  </si>
  <si>
    <t xml:space="preserve">(773)534-1228</t>
  </si>
  <si>
    <t xml:space="preserve">(773)534-1247</t>
  </si>
  <si>
    <t xml:space="preserve">Elizabeth Ann Dailey</t>
  </si>
  <si>
    <t xml:space="preserve">Keller Elementary Gifted Magnet School</t>
  </si>
  <si>
    <t xml:space="preserve">3020 W 108th St</t>
  </si>
  <si>
    <t xml:space="preserve">Keller Elem Gifted Magnet School</t>
  </si>
  <si>
    <t xml:space="preserve">150162990252739</t>
  </si>
  <si>
    <t xml:space="preserve">(773)535-2636</t>
  </si>
  <si>
    <t xml:space="preserve">(773)535-2635</t>
  </si>
  <si>
    <t xml:space="preserve">739 N Ada St</t>
  </si>
  <si>
    <t xml:space="preserve">150162990253157</t>
  </si>
  <si>
    <t xml:space="preserve">(773)534-7845</t>
  </si>
  <si>
    <t xml:space="preserve">(773)534-7843</t>
  </si>
  <si>
    <t xml:space="preserve">Lucille Marie Very</t>
  </si>
  <si>
    <t xml:space="preserve">10540 S Morgan St</t>
  </si>
  <si>
    <t xml:space="preserve">Mount Vernon Elem School</t>
  </si>
  <si>
    <t xml:space="preserve">150162990252362</t>
  </si>
  <si>
    <t xml:space="preserve">(773)535-2825</t>
  </si>
  <si>
    <t xml:space="preserve">(773)535-2827</t>
  </si>
  <si>
    <t xml:space="preserve">Dawn Miller Scarlett</t>
  </si>
  <si>
    <t xml:space="preserve">6751 W 63rd Pl</t>
  </si>
  <si>
    <t xml:space="preserve">150162990253761</t>
  </si>
  <si>
    <t xml:space="preserve">(773)535-2076</t>
  </si>
  <si>
    <t xml:space="preserve">(773)535-2362</t>
  </si>
  <si>
    <t xml:space="preserve">Karen Anne Bryar</t>
  </si>
  <si>
    <t xml:space="preserve">Mozart Elementary School</t>
  </si>
  <si>
    <t xml:space="preserve">2200 N Hamlin Ave</t>
  </si>
  <si>
    <t xml:space="preserve">Mozart Elem School</t>
  </si>
  <si>
    <t xml:space="preserve">150162990252363</t>
  </si>
  <si>
    <t xml:space="preserve">(773)534-4160</t>
  </si>
  <si>
    <t xml:space="preserve">(773)534-4588</t>
  </si>
  <si>
    <t xml:space="preserve">Sonia Caban</t>
  </si>
  <si>
    <t xml:space="preserve">Murphy Elementary School</t>
  </si>
  <si>
    <t xml:space="preserve">3539 W Grace St</t>
  </si>
  <si>
    <t xml:space="preserve">Murphy Elem School</t>
  </si>
  <si>
    <t xml:space="preserve">150162990252365</t>
  </si>
  <si>
    <t xml:space="preserve">(773)534-5223</t>
  </si>
  <si>
    <t xml:space="preserve">(773)534-5212</t>
  </si>
  <si>
    <t xml:space="preserve">Christine Dagny Zelenka</t>
  </si>
  <si>
    <t xml:space="preserve">5335 S Kenwood Ave</t>
  </si>
  <si>
    <t xml:space="preserve">Murray Elem Language Academy</t>
  </si>
  <si>
    <t xml:space="preserve">150162990252366</t>
  </si>
  <si>
    <t xml:space="preserve">(773)535-0585</t>
  </si>
  <si>
    <t xml:space="preserve">(773)535-0590</t>
  </si>
  <si>
    <t xml:space="preserve">Gregory Wesley Mason</t>
  </si>
  <si>
    <t xml:space="preserve">Brown, R Elementary Community Academy</t>
  </si>
  <si>
    <t xml:space="preserve">12607 S Union Ave</t>
  </si>
  <si>
    <t xml:space="preserve">Brown  R Elem Community Acad</t>
  </si>
  <si>
    <t xml:space="preserve">150162990252367</t>
  </si>
  <si>
    <t xml:space="preserve">(773)535-5385</t>
  </si>
  <si>
    <t xml:space="preserve">(773)535-5359</t>
  </si>
  <si>
    <t xml:space="preserve">Gale Baker</t>
  </si>
  <si>
    <t xml:space="preserve">Nash Elementary School</t>
  </si>
  <si>
    <t xml:space="preserve">4837 W Erie St</t>
  </si>
  <si>
    <t xml:space="preserve">Nash Elem School</t>
  </si>
  <si>
    <t xml:space="preserve">150162990252368</t>
  </si>
  <si>
    <t xml:space="preserve">(773)534-6125</t>
  </si>
  <si>
    <t xml:space="preserve">(773)534-6105</t>
  </si>
  <si>
    <t xml:space="preserve">Tresa Denise Dunbar</t>
  </si>
  <si>
    <t xml:space="preserve">Neil Elementary School</t>
  </si>
  <si>
    <t xml:space="preserve">8555 S Michigan Ave</t>
  </si>
  <si>
    <t xml:space="preserve">Neil Elem School</t>
  </si>
  <si>
    <t xml:space="preserve">150162990252369</t>
  </si>
  <si>
    <t xml:space="preserve">(773)535-3000</t>
  </si>
  <si>
    <t xml:space="preserve">(773)535-3010</t>
  </si>
  <si>
    <t xml:space="preserve">Helen Marla Wells</t>
  </si>
  <si>
    <t xml:space="preserve">Nettelhorst Elementary School</t>
  </si>
  <si>
    <t xml:space="preserve">3252 N Broadway St</t>
  </si>
  <si>
    <t xml:space="preserve">Nettelhorst Elem School</t>
  </si>
  <si>
    <t xml:space="preserve">150162990252370</t>
  </si>
  <si>
    <t xml:space="preserve">(773)534-5810</t>
  </si>
  <si>
    <t xml:space="preserve">(773)534-5776</t>
  </si>
  <si>
    <t xml:space="preserve">Cindy A Wulbert</t>
  </si>
  <si>
    <t xml:space="preserve">Newberry Elementary Math &amp; Science Academy</t>
  </si>
  <si>
    <t xml:space="preserve">700 W Willow St</t>
  </si>
  <si>
    <t xml:space="preserve">Newberry Elem Math &amp; Science Acad</t>
  </si>
  <si>
    <t xml:space="preserve">150162990252371</t>
  </si>
  <si>
    <t xml:space="preserve">(773)534-8000</t>
  </si>
  <si>
    <t xml:space="preserve">(773)534-8018</t>
  </si>
  <si>
    <t xml:space="preserve">Linda Sue Foley-Acevedo</t>
  </si>
  <si>
    <t xml:space="preserve">Nightingale Elementary School</t>
  </si>
  <si>
    <t xml:space="preserve">5250 S Rockwell St</t>
  </si>
  <si>
    <t xml:space="preserve">Nightingale Elem School</t>
  </si>
  <si>
    <t xml:space="preserve">150162990252373</t>
  </si>
  <si>
    <t xml:space="preserve">(773)535-9270</t>
  </si>
  <si>
    <t xml:space="preserve">(773)535-0430</t>
  </si>
  <si>
    <t xml:space="preserve">Margaret Ann Kouretsos</t>
  </si>
  <si>
    <t xml:space="preserve">Nixon Elementary School</t>
  </si>
  <si>
    <t xml:space="preserve">2121 N Keeler Ave</t>
  </si>
  <si>
    <t xml:space="preserve">Nixon Elem School</t>
  </si>
  <si>
    <t xml:space="preserve">150162990252374</t>
  </si>
  <si>
    <t xml:space="preserve">(773)534-4375</t>
  </si>
  <si>
    <t xml:space="preserve">(773)534-4539</t>
  </si>
  <si>
    <t xml:space="preserve">Herman Escobar</t>
  </si>
  <si>
    <t xml:space="preserve">Nobel Elementary School</t>
  </si>
  <si>
    <t xml:space="preserve">4127 W Hirsch St</t>
  </si>
  <si>
    <t xml:space="preserve">Nobel Elem School</t>
  </si>
  <si>
    <t xml:space="preserve">150162990252375</t>
  </si>
  <si>
    <t xml:space="preserve">(773)534-4365</t>
  </si>
  <si>
    <t xml:space="preserve">(773)534-4369</t>
  </si>
  <si>
    <t xml:space="preserve">Manuel O Adrianzen</t>
  </si>
  <si>
    <t xml:space="preserve">5900 N Nina Ave</t>
  </si>
  <si>
    <t xml:space="preserve">Norwood Park Elem School</t>
  </si>
  <si>
    <t xml:space="preserve">150162990252376</t>
  </si>
  <si>
    <t xml:space="preserve">(773)534-1198</t>
  </si>
  <si>
    <t xml:space="preserve">(773)534-1178</t>
  </si>
  <si>
    <t xml:space="preserve">Renee Blahuta</t>
  </si>
  <si>
    <t xml:space="preserve">1425 N Tripp Ave</t>
  </si>
  <si>
    <t xml:space="preserve">West Park Elem Academy</t>
  </si>
  <si>
    <t xml:space="preserve">150162990252908</t>
  </si>
  <si>
    <t xml:space="preserve">(773)534-4940</t>
  </si>
  <si>
    <t xml:space="preserve">(773)534-4945</t>
  </si>
  <si>
    <t xml:space="preserve">Saundra Delores Jones</t>
  </si>
  <si>
    <t xml:space="preserve">Ogden Elementary School</t>
  </si>
  <si>
    <t xml:space="preserve">24 W Walton St</t>
  </si>
  <si>
    <t xml:space="preserve">Ogden Elem School</t>
  </si>
  <si>
    <t xml:space="preserve">150162990252380</t>
  </si>
  <si>
    <t xml:space="preserve">(773)534-8110</t>
  </si>
  <si>
    <t xml:space="preserve">(773)534-8017</t>
  </si>
  <si>
    <t xml:space="preserve">42nd Ward</t>
  </si>
  <si>
    <t xml:space="preserve">Kenneth Michael Staral</t>
  </si>
  <si>
    <t xml:space="preserve">Oglesby Elementary School</t>
  </si>
  <si>
    <t xml:space="preserve">7646 S Green St</t>
  </si>
  <si>
    <t xml:space="preserve">Oglesby Elem School</t>
  </si>
  <si>
    <t xml:space="preserve">150162990252381</t>
  </si>
  <si>
    <t xml:space="preserve">(773)535-3060</t>
  </si>
  <si>
    <t xml:space="preserve">(773)535-3390</t>
  </si>
  <si>
    <t xml:space="preserve">Rolland Christopher Jasper</t>
  </si>
  <si>
    <t xml:space="preserve">O'Keefe Elementary School</t>
  </si>
  <si>
    <t xml:space="preserve">6940 S Merrill Ave</t>
  </si>
  <si>
    <t xml:space="preserve">O'Keeffe Elem School</t>
  </si>
  <si>
    <t xml:space="preserve">150162990252382</t>
  </si>
  <si>
    <t xml:space="preserve">(773)535-0600</t>
  </si>
  <si>
    <t xml:space="preserve">(773)535-0611</t>
  </si>
  <si>
    <t xml:space="preserve">Stephen Alan Parker</t>
  </si>
  <si>
    <t xml:space="preserve">Onahan Elementary School</t>
  </si>
  <si>
    <t xml:space="preserve">6634 W Raven St</t>
  </si>
  <si>
    <t xml:space="preserve">Onahan Elem School</t>
  </si>
  <si>
    <t xml:space="preserve">150162990252383</t>
  </si>
  <si>
    <t xml:space="preserve">(773)534-1180</t>
  </si>
  <si>
    <t xml:space="preserve">(773)534-1163</t>
  </si>
  <si>
    <t xml:space="preserve">Karen K Koegler</t>
  </si>
  <si>
    <t xml:space="preserve">5424 N Oketo Ave</t>
  </si>
  <si>
    <t xml:space="preserve">Oriole Park Elem School</t>
  </si>
  <si>
    <t xml:space="preserve">150162990252384</t>
  </si>
  <si>
    <t xml:space="preserve">(773)534-1201</t>
  </si>
  <si>
    <t xml:space="preserve">(773)534-1066</t>
  </si>
  <si>
    <t xml:space="preserve">Elias Estrada</t>
  </si>
  <si>
    <t xml:space="preserve">Piccolo Elementary Specialty School</t>
  </si>
  <si>
    <t xml:space="preserve">1040 N Keeler Ave</t>
  </si>
  <si>
    <t xml:space="preserve">Piccolo Elem Specialty School</t>
  </si>
  <si>
    <t xml:space="preserve">150162990252385</t>
  </si>
  <si>
    <t xml:space="preserve">(773)534-4425</t>
  </si>
  <si>
    <t xml:space="preserve">(773)534-4248</t>
  </si>
  <si>
    <t xml:space="preserve">Mrs.Tiffany Sherrese Brunson</t>
  </si>
  <si>
    <t xml:space="preserve">Otis Elementary School</t>
  </si>
  <si>
    <t xml:space="preserve">525 N Armour St</t>
  </si>
  <si>
    <t xml:space="preserve">Otis Elem School</t>
  </si>
  <si>
    <t xml:space="preserve">150162990252386</t>
  </si>
  <si>
    <t xml:space="preserve">(773)534-7665</t>
  </si>
  <si>
    <t xml:space="preserve">(773)534-7672</t>
  </si>
  <si>
    <t xml:space="preserve">Jaime Sanchez</t>
  </si>
  <si>
    <t xml:space="preserve">O'toole Elementary School</t>
  </si>
  <si>
    <t xml:space="preserve">6550 S Seeley Ave</t>
  </si>
  <si>
    <t xml:space="preserve">O'Toole Elem School</t>
  </si>
  <si>
    <t xml:space="preserve">150162990252387</t>
  </si>
  <si>
    <t xml:space="preserve">(773)535-9040</t>
  </si>
  <si>
    <t xml:space="preserve">(773)535-9093</t>
  </si>
  <si>
    <t xml:space="preserve">King N Hall</t>
  </si>
  <si>
    <t xml:space="preserve">Owen Elementary Scholastic Academy</t>
  </si>
  <si>
    <t xml:space="preserve">8247 S Christiana Ave</t>
  </si>
  <si>
    <t xml:space="preserve">Owen Elem Scholastic Academy</t>
  </si>
  <si>
    <t xml:space="preserve">150162990252389</t>
  </si>
  <si>
    <t xml:space="preserve">(773)535-9330</t>
  </si>
  <si>
    <t xml:space="preserve">(773)535-9496</t>
  </si>
  <si>
    <t xml:space="preserve">Stanley Louis Griggs</t>
  </si>
  <si>
    <t xml:space="preserve">Wells Preparatory Elem Academy</t>
  </si>
  <si>
    <t xml:space="preserve">150162990252902</t>
  </si>
  <si>
    <t xml:space="preserve">(773)535-1204</t>
  </si>
  <si>
    <t xml:space="preserve">(773)535-1009</t>
  </si>
  <si>
    <t xml:space="preserve">Euel Bradley Bunton</t>
  </si>
  <si>
    <t xml:space="preserve">PE,PK,K,1,2,3,4,5,6,7,8,9,11,20</t>
  </si>
  <si>
    <t xml:space="preserve">Palmer Elementary School</t>
  </si>
  <si>
    <t xml:space="preserve">5051 N Kenneth Ave</t>
  </si>
  <si>
    <t xml:space="preserve">Palmer Elem School</t>
  </si>
  <si>
    <t xml:space="preserve">150162990252391</t>
  </si>
  <si>
    <t xml:space="preserve">(773)534-3704</t>
  </si>
  <si>
    <t xml:space="preserve">(773)534-3771</t>
  </si>
  <si>
    <t xml:space="preserve">Donald Charles Anderson</t>
  </si>
  <si>
    <t xml:space="preserve">Parker Elem Community Academy</t>
  </si>
  <si>
    <t xml:space="preserve">150162990252392</t>
  </si>
  <si>
    <t xml:space="preserve">(773)535-3375</t>
  </si>
  <si>
    <t xml:space="preserve">(773)535-3336</t>
  </si>
  <si>
    <t xml:space="preserve">Rufina Danielle Brown</t>
  </si>
  <si>
    <t xml:space="preserve">Parkman Elementary School</t>
  </si>
  <si>
    <t xml:space="preserve">245 W 51st St</t>
  </si>
  <si>
    <t xml:space="preserve">Parkman Elem School</t>
  </si>
  <si>
    <t xml:space="preserve">150162990252393</t>
  </si>
  <si>
    <t xml:space="preserve">(773)535-1739</t>
  </si>
  <si>
    <t xml:space="preserve">(773)535-1742</t>
  </si>
  <si>
    <t xml:space="preserve">Sonja Lynette James</t>
  </si>
  <si>
    <t xml:space="preserve">7037 S Rhodes Ave</t>
  </si>
  <si>
    <t xml:space="preserve">Park Manor Elem School</t>
  </si>
  <si>
    <t xml:space="preserve">150162990252394</t>
  </si>
  <si>
    <t xml:space="preserve">(773)535-3070</t>
  </si>
  <si>
    <t xml:space="preserve">(773)535-3273</t>
  </si>
  <si>
    <t xml:space="preserve">William Eric Johnson</t>
  </si>
  <si>
    <t xml:space="preserve">6938 S East End Ave</t>
  </si>
  <si>
    <t xml:space="preserve">Parkside Elem Community Academy</t>
  </si>
  <si>
    <t xml:space="preserve">150162990252395</t>
  </si>
  <si>
    <t xml:space="preserve">(773)535-0940</t>
  </si>
  <si>
    <t xml:space="preserve">(773)535-0966</t>
  </si>
  <si>
    <t xml:space="preserve">Dorothy Jean Thompson</t>
  </si>
  <si>
    <t xml:space="preserve">Pasteur Elementary School</t>
  </si>
  <si>
    <t xml:space="preserve">5825 S Kostner Ave</t>
  </si>
  <si>
    <t xml:space="preserve">Pasteur Elem School</t>
  </si>
  <si>
    <t xml:space="preserve">150162990252396</t>
  </si>
  <si>
    <t xml:space="preserve">(773)535-2270</t>
  </si>
  <si>
    <t xml:space="preserve">(773)535-2235</t>
  </si>
  <si>
    <t xml:space="preserve">Julio Cesar Contreras</t>
  </si>
  <si>
    <t xml:space="preserve">Peabody Elementary School</t>
  </si>
  <si>
    <t xml:space="preserve">1444 W Augusta Blvd</t>
  </si>
  <si>
    <t xml:space="preserve">Peabody Elem School</t>
  </si>
  <si>
    <t xml:space="preserve">150162990252397</t>
  </si>
  <si>
    <t xml:space="preserve">(773)534-4170</t>
  </si>
  <si>
    <t xml:space="preserve">(773)534-4172</t>
  </si>
  <si>
    <t xml:space="preserve">Federico Flores</t>
  </si>
  <si>
    <t xml:space="preserve">Peck Elementary School</t>
  </si>
  <si>
    <t xml:space="preserve">3826 W 58th St</t>
  </si>
  <si>
    <t xml:space="preserve">Peck Elem School</t>
  </si>
  <si>
    <t xml:space="preserve">150162990252398</t>
  </si>
  <si>
    <t xml:space="preserve">(773)535-2450</t>
  </si>
  <si>
    <t xml:space="preserve">(773)535-2228</t>
  </si>
  <si>
    <t xml:space="preserve">Okab Taleb Hassan</t>
  </si>
  <si>
    <t xml:space="preserve">749 S Oakley Blvd</t>
  </si>
  <si>
    <t xml:space="preserve">Irving Elem School</t>
  </si>
  <si>
    <t xml:space="preserve">150162990252281</t>
  </si>
  <si>
    <t xml:space="preserve">(773)534-7295</t>
  </si>
  <si>
    <t xml:space="preserve">(773)534-7289</t>
  </si>
  <si>
    <t xml:space="preserve">Ms.Valeria Oneal Bryant</t>
  </si>
  <si>
    <t xml:space="preserve">Peirce Elementary International Studies School</t>
  </si>
  <si>
    <t xml:space="preserve">1423 W Bryn Mawr Ave</t>
  </si>
  <si>
    <t xml:space="preserve">Peirce Elem Intl Studies School</t>
  </si>
  <si>
    <t xml:space="preserve">150162990252399</t>
  </si>
  <si>
    <t xml:space="preserve">(773)534-2440</t>
  </si>
  <si>
    <t xml:space="preserve">(773)534-2577</t>
  </si>
  <si>
    <t xml:space="preserve">Nancy Mendez</t>
  </si>
  <si>
    <t xml:space="preserve">Penn Elem School</t>
  </si>
  <si>
    <t xml:space="preserve">150162990252400</t>
  </si>
  <si>
    <t xml:space="preserve">(773)534-1665</t>
  </si>
  <si>
    <t xml:space="preserve">(773)534-1673</t>
  </si>
  <si>
    <t xml:space="preserve">Sherryl Denise Moore-Ollie</t>
  </si>
  <si>
    <t xml:space="preserve">Washington, H Elementary School</t>
  </si>
  <si>
    <t xml:space="preserve">9130 S University Ave</t>
  </si>
  <si>
    <t xml:space="preserve">Washington  H Elem School</t>
  </si>
  <si>
    <t xml:space="preserve">150162990252401</t>
  </si>
  <si>
    <t xml:space="preserve">(773)535-6225</t>
  </si>
  <si>
    <t xml:space="preserve">(773)535-6277</t>
  </si>
  <si>
    <t xml:space="preserve">Sandra F Lewis</t>
  </si>
  <si>
    <t xml:space="preserve">Ruiz Elementary School</t>
  </si>
  <si>
    <t xml:space="preserve">2410 S Leavitt St</t>
  </si>
  <si>
    <t xml:space="preserve">Ruiz Elem School</t>
  </si>
  <si>
    <t xml:space="preserve">150162990252867</t>
  </si>
  <si>
    <t xml:space="preserve">(773)535-4825</t>
  </si>
  <si>
    <t xml:space="preserve">(773)535-7148</t>
  </si>
  <si>
    <t xml:space="preserve">Dana Andre Butler</t>
  </si>
  <si>
    <t xml:space="preserve">Pershing Elementary Humanities Magnet</t>
  </si>
  <si>
    <t xml:space="preserve">3113 S Rhodes Ave</t>
  </si>
  <si>
    <t xml:space="preserve">Pershing Elem Humanities Magnet</t>
  </si>
  <si>
    <t xml:space="preserve">150162990252402</t>
  </si>
  <si>
    <t xml:space="preserve">(773)534-9272</t>
  </si>
  <si>
    <t xml:space="preserve">(773)534-9277</t>
  </si>
  <si>
    <t xml:space="preserve">Antonia Lippitt Hill</t>
  </si>
  <si>
    <t xml:space="preserve">Peterson Elementary School</t>
  </si>
  <si>
    <t xml:space="preserve">5510 N Christiana Ave</t>
  </si>
  <si>
    <t xml:space="preserve">Peterson Elem School</t>
  </si>
  <si>
    <t xml:space="preserve">150162990252403</t>
  </si>
  <si>
    <t xml:space="preserve">(773)534-5070</t>
  </si>
  <si>
    <t xml:space="preserve">(773)534-5077</t>
  </si>
  <si>
    <t xml:space="preserve">Mr.Adam Douglas Parrott-Sheffer</t>
  </si>
  <si>
    <t xml:space="preserve">Garvey, M Elementary School</t>
  </si>
  <si>
    <t xml:space="preserve">10309 S Morgan St</t>
  </si>
  <si>
    <t xml:space="preserve">Garvey  M Elem School</t>
  </si>
  <si>
    <t xml:space="preserve">150162990252773</t>
  </si>
  <si>
    <t xml:space="preserve">(773)535-2763</t>
  </si>
  <si>
    <t xml:space="preserve">(773)535-2761</t>
  </si>
  <si>
    <t xml:space="preserve">Michelle Lynn Van Allen</t>
  </si>
  <si>
    <t xml:space="preserve">Pickard Elementary School</t>
  </si>
  <si>
    <t xml:space="preserve">2301 W 21st Pl</t>
  </si>
  <si>
    <t xml:space="preserve">Pickard Elem School</t>
  </si>
  <si>
    <t xml:space="preserve">150162990252404</t>
  </si>
  <si>
    <t xml:space="preserve">(773)535-7280</t>
  </si>
  <si>
    <t xml:space="preserve">(773)535-7199</t>
  </si>
  <si>
    <t xml:space="preserve">Rigo Hernandez</t>
  </si>
  <si>
    <t xml:space="preserve">Pirie Elementary Fine Arts &amp; Academic Center</t>
  </si>
  <si>
    <t xml:space="preserve">650 E 85th St</t>
  </si>
  <si>
    <t xml:space="preserve">Pirie Elem Fine Arts &amp; Academic C</t>
  </si>
  <si>
    <t xml:space="preserve">150162990252405</t>
  </si>
  <si>
    <t xml:space="preserve">(773)535-3435</t>
  </si>
  <si>
    <t xml:space="preserve">(773)535-3405</t>
  </si>
  <si>
    <t xml:space="preserve">Senalda Rochelle Grady</t>
  </si>
  <si>
    <t xml:space="preserve">Plamondon Elementary School</t>
  </si>
  <si>
    <t xml:space="preserve">2642 W 15th Pl</t>
  </si>
  <si>
    <t xml:space="preserve">Plamondon Elem School</t>
  </si>
  <si>
    <t xml:space="preserve">150162990252406</t>
  </si>
  <si>
    <t xml:space="preserve">(773)534-1789</t>
  </si>
  <si>
    <t xml:space="preserve">(773)534-1858</t>
  </si>
  <si>
    <t xml:space="preserve">Rene Canler</t>
  </si>
  <si>
    <t xml:space="preserve">Poe Elementary Classical School</t>
  </si>
  <si>
    <t xml:space="preserve">10538 S Langley Ave</t>
  </si>
  <si>
    <t xml:space="preserve">Poe Elem Classical School</t>
  </si>
  <si>
    <t xml:space="preserve">150162990252809</t>
  </si>
  <si>
    <t xml:space="preserve">(773)535-5525</t>
  </si>
  <si>
    <t xml:space="preserve">(773)535-5213</t>
  </si>
  <si>
    <t xml:space="preserve">Kelly Anne Moore</t>
  </si>
  <si>
    <t xml:space="preserve">Ward, L Elementary School</t>
  </si>
  <si>
    <t xml:space="preserve">410 N Monticello Ave</t>
  </si>
  <si>
    <t xml:space="preserve">Ward  L Elem School</t>
  </si>
  <si>
    <t xml:space="preserve">150162990252767</t>
  </si>
  <si>
    <t xml:space="preserve">(773)534-6440</t>
  </si>
  <si>
    <t xml:space="preserve">(773)534-6718</t>
  </si>
  <si>
    <t xml:space="preserve">Relanda Marguerita Hobbs</t>
  </si>
  <si>
    <t xml:space="preserve">Pope Elementary School</t>
  </si>
  <si>
    <t xml:space="preserve">1852 S Albany Ave</t>
  </si>
  <si>
    <t xml:space="preserve">Pope Elem School</t>
  </si>
  <si>
    <t xml:space="preserve">150162990252408</t>
  </si>
  <si>
    <t xml:space="preserve">(773)534-1795</t>
  </si>
  <si>
    <t xml:space="preserve">(773)534-1719</t>
  </si>
  <si>
    <t xml:space="preserve">Beverly P Jordan</t>
  </si>
  <si>
    <t xml:space="preserve">5330 W Berteau Ave</t>
  </si>
  <si>
    <t xml:space="preserve">Portage Park Elem School</t>
  </si>
  <si>
    <t xml:space="preserve">150162990252409</t>
  </si>
  <si>
    <t xml:space="preserve">(773)534-3576</t>
  </si>
  <si>
    <t xml:space="preserve">(773)534-3558</t>
  </si>
  <si>
    <t xml:space="preserve">Mark Paul Berman</t>
  </si>
  <si>
    <t xml:space="preserve">Prescott Elementary School</t>
  </si>
  <si>
    <t xml:space="preserve">1632 W Wrightwood Ave</t>
  </si>
  <si>
    <t xml:space="preserve">Prescott Elem School</t>
  </si>
  <si>
    <t xml:space="preserve">150162990252410</t>
  </si>
  <si>
    <t xml:space="preserve">(773)534-5505</t>
  </si>
  <si>
    <t xml:space="preserve">(773)534-5542</t>
  </si>
  <si>
    <t xml:space="preserve">Erin W Roche</t>
  </si>
  <si>
    <t xml:space="preserve">Prussing Elementary School</t>
  </si>
  <si>
    <t xml:space="preserve">4650 N Menard Ave</t>
  </si>
  <si>
    <t xml:space="preserve">Prussing Elem School</t>
  </si>
  <si>
    <t xml:space="preserve">150162990252412</t>
  </si>
  <si>
    <t xml:space="preserve">(773)534-3460</t>
  </si>
  <si>
    <t xml:space="preserve">(773)534-3530</t>
  </si>
  <si>
    <t xml:space="preserve">Lloyd Michael Ehrenberg</t>
  </si>
  <si>
    <t xml:space="preserve">Pulaski Elementary Fine Arts Academy</t>
  </si>
  <si>
    <t xml:space="preserve">2230 W McLean Ave</t>
  </si>
  <si>
    <t xml:space="preserve">Pulaski Elem Fine Arts Academy</t>
  </si>
  <si>
    <t xml:space="preserve">150162990252413</t>
  </si>
  <si>
    <t xml:space="preserve">(773)534-4391</t>
  </si>
  <si>
    <t xml:space="preserve">(773)534-4392</t>
  </si>
  <si>
    <t xml:space="preserve">Patrick H Baccellieri</t>
  </si>
  <si>
    <t xml:space="preserve">Pullman Elementary School</t>
  </si>
  <si>
    <t xml:space="preserve">11311 S Forrestville Ave</t>
  </si>
  <si>
    <t xml:space="preserve">Pullman Elem School</t>
  </si>
  <si>
    <t xml:space="preserve">150162990252414</t>
  </si>
  <si>
    <t xml:space="preserve">(773)535-5395</t>
  </si>
  <si>
    <t xml:space="preserve">(773)535-5393</t>
  </si>
  <si>
    <t xml:space="preserve">Mrs.Felicia Renee Sanders</t>
  </si>
  <si>
    <t xml:space="preserve">4332 N Paulina St</t>
  </si>
  <si>
    <t xml:space="preserve">Ravenswood Elem School</t>
  </si>
  <si>
    <t xml:space="preserve">150162990252416</t>
  </si>
  <si>
    <t xml:space="preserve">(773)534-5525</t>
  </si>
  <si>
    <t xml:space="preserve">(773)534-5775</t>
  </si>
  <si>
    <t xml:space="preserve">Heather Dawn Connolly</t>
  </si>
  <si>
    <t xml:space="preserve">Ray Elementary School</t>
  </si>
  <si>
    <t xml:space="preserve">5631 S Kimbark Ave</t>
  </si>
  <si>
    <t xml:space="preserve">Ray Elem School</t>
  </si>
  <si>
    <t xml:space="preserve">150162990252417</t>
  </si>
  <si>
    <t xml:space="preserve">(773)535-0970</t>
  </si>
  <si>
    <t xml:space="preserve">(773)535-0842</t>
  </si>
  <si>
    <t xml:space="preserve">Ms.Tatia L Beckwith</t>
  </si>
  <si>
    <t xml:space="preserve">Reavis Math &amp; Science Specialty Elementary School</t>
  </si>
  <si>
    <t xml:space="preserve">834 E 50th St</t>
  </si>
  <si>
    <t xml:space="preserve">Reavis Elem Math &amp; Sci Spec Schl</t>
  </si>
  <si>
    <t xml:space="preserve">150162990252419</t>
  </si>
  <si>
    <t xml:space="preserve">(773)535-1060</t>
  </si>
  <si>
    <t xml:space="preserve">(773)535-1032</t>
  </si>
  <si>
    <t xml:space="preserve">Michael Torris Johnson</t>
  </si>
  <si>
    <t xml:space="preserve">Reilly Elementary School</t>
  </si>
  <si>
    <t xml:space="preserve">3650 W School St</t>
  </si>
  <si>
    <t xml:space="preserve">Reilly Elem School</t>
  </si>
  <si>
    <t xml:space="preserve">150162990252421</t>
  </si>
  <si>
    <t xml:space="preserve">(773)534-5250</t>
  </si>
  <si>
    <t xml:space="preserve">(773)534-5169</t>
  </si>
  <si>
    <t xml:space="preserve">Maria Rodriguez O'Keefe</t>
  </si>
  <si>
    <t xml:space="preserve">Reinberg Elementary School</t>
  </si>
  <si>
    <t xml:space="preserve">3425 N Major Ave</t>
  </si>
  <si>
    <t xml:space="preserve">Reinberg Elem School</t>
  </si>
  <si>
    <t xml:space="preserve">150162990252422</t>
  </si>
  <si>
    <t xml:space="preserve">(773)534-3465</t>
  </si>
  <si>
    <t xml:space="preserve">(773)534-3798</t>
  </si>
  <si>
    <t xml:space="preserve">Edwin Howat Loch</t>
  </si>
  <si>
    <t xml:space="preserve">Revere Elementary School</t>
  </si>
  <si>
    <t xml:space="preserve">1010 E 72nd St</t>
  </si>
  <si>
    <t xml:space="preserve">Revere Elem School</t>
  </si>
  <si>
    <t xml:space="preserve">150162990252423</t>
  </si>
  <si>
    <t xml:space="preserve">(773)535-0618</t>
  </si>
  <si>
    <t xml:space="preserve">(773)535-0614</t>
  </si>
  <si>
    <t xml:space="preserve">Veronica Julia Thompson</t>
  </si>
  <si>
    <t xml:space="preserve">Rogers Elementary School</t>
  </si>
  <si>
    <t xml:space="preserve">7345 N Washtenaw Ave</t>
  </si>
  <si>
    <t xml:space="preserve">Rogers Elem School</t>
  </si>
  <si>
    <t xml:space="preserve">150162990252426</t>
  </si>
  <si>
    <t xml:space="preserve">(773)534-2125</t>
  </si>
  <si>
    <t xml:space="preserve">(773)534-2193</t>
  </si>
  <si>
    <t xml:space="preserve">Christine Jabbari</t>
  </si>
  <si>
    <t xml:space="preserve">Chavez Multicultural Academic Center Elementary</t>
  </si>
  <si>
    <t xml:space="preserve">4747 S Marshfield Ave</t>
  </si>
  <si>
    <t xml:space="preserve">Chavez Elem Multicultural Acad Ct</t>
  </si>
  <si>
    <t xml:space="preserve">150162990252886</t>
  </si>
  <si>
    <t xml:space="preserve">(773)535-4600</t>
  </si>
  <si>
    <t xml:space="preserve">(773)535-4603</t>
  </si>
  <si>
    <t xml:space="preserve">Barton Aubrey Dassinger</t>
  </si>
  <si>
    <t xml:space="preserve">Ross Elementary School</t>
  </si>
  <si>
    <t xml:space="preserve">6059 S Wabash Ave</t>
  </si>
  <si>
    <t xml:space="preserve">Ross Elem School</t>
  </si>
  <si>
    <t xml:space="preserve">150162990252427</t>
  </si>
  <si>
    <t xml:space="preserve">(773)535-0650</t>
  </si>
  <si>
    <t xml:space="preserve">(773)535-0649</t>
  </si>
  <si>
    <t xml:space="preserve">Mr.Rashid K. Shabazz</t>
  </si>
  <si>
    <t xml:space="preserve">Ruggles Elementary School</t>
  </si>
  <si>
    <t xml:space="preserve">7831 S Prairie Ave</t>
  </si>
  <si>
    <t xml:space="preserve">Ruggles Elem School</t>
  </si>
  <si>
    <t xml:space="preserve">150162990252428</t>
  </si>
  <si>
    <t xml:space="preserve">(773)535-3085</t>
  </si>
  <si>
    <t xml:space="preserve">(773)535-3129</t>
  </si>
  <si>
    <t xml:space="preserve">Ida Claire Patterson</t>
  </si>
  <si>
    <t xml:space="preserve">Ryder Math &amp; Science Specialty Elementary School</t>
  </si>
  <si>
    <t xml:space="preserve">8716 S Wallace St</t>
  </si>
  <si>
    <t xml:space="preserve">Ryder Elem Math &amp; Sci Spec School</t>
  </si>
  <si>
    <t xml:space="preserve">150162990252429</t>
  </si>
  <si>
    <t xml:space="preserve">(773)535-3843</t>
  </si>
  <si>
    <t xml:space="preserve">(773)535-3883</t>
  </si>
  <si>
    <t xml:space="preserve">Janice Preston</t>
  </si>
  <si>
    <t xml:space="preserve">Ryerson Elementary School</t>
  </si>
  <si>
    <t xml:space="preserve">646 N Lawndale Ave</t>
  </si>
  <si>
    <t xml:space="preserve">Ryerson Elem School</t>
  </si>
  <si>
    <t xml:space="preserve">150162990252432</t>
  </si>
  <si>
    <t xml:space="preserve">(773)534-6700</t>
  </si>
  <si>
    <t xml:space="preserve">(773)534-6708</t>
  </si>
  <si>
    <t xml:space="preserve">Conmeka Evette Madison</t>
  </si>
  <si>
    <t xml:space="preserve">6040 N Kilpatrick Ave</t>
  </si>
  <si>
    <t xml:space="preserve">Sauganash Elem School</t>
  </si>
  <si>
    <t xml:space="preserve">150162990252434</t>
  </si>
  <si>
    <t xml:space="preserve">(773)534-3470</t>
  </si>
  <si>
    <t xml:space="preserve">(773)534-3707</t>
  </si>
  <si>
    <t xml:space="preserve">Christine Dickinson Munns</t>
  </si>
  <si>
    <t xml:space="preserve">Armstrong, L Math &amp; Science Elementary School</t>
  </si>
  <si>
    <t xml:space="preserve">5345 W Congress Pkwy</t>
  </si>
  <si>
    <t xml:space="preserve">Armstrong  L Elem Math &amp; Sci</t>
  </si>
  <si>
    <t xml:space="preserve">150162990252188</t>
  </si>
  <si>
    <t xml:space="preserve">(773)534-6365</t>
  </si>
  <si>
    <t xml:space="preserve">(773)534-6027</t>
  </si>
  <si>
    <t xml:space="preserve">Demetrius Juanita Bunch</t>
  </si>
  <si>
    <t xml:space="preserve">Sawyer Elementary School</t>
  </si>
  <si>
    <t xml:space="preserve">5248 S Sawyer Ave</t>
  </si>
  <si>
    <t xml:space="preserve">Sawyer Elem School</t>
  </si>
  <si>
    <t xml:space="preserve">150162990252435</t>
  </si>
  <si>
    <t xml:space="preserve">(773)535-0440</t>
  </si>
  <si>
    <t xml:space="preserve">(773)535-0445</t>
  </si>
  <si>
    <t xml:space="preserve">Nelly Robles</t>
  </si>
  <si>
    <t xml:space="preserve">Sayre Elementary Language Academy</t>
  </si>
  <si>
    <t xml:space="preserve">1850 N Newland Ave</t>
  </si>
  <si>
    <t xml:space="preserve">Sayre Elem Language Academy</t>
  </si>
  <si>
    <t xml:space="preserve">150162990252436</t>
  </si>
  <si>
    <t xml:space="preserve">(773)534-3351</t>
  </si>
  <si>
    <t xml:space="preserve">(773)534-3394</t>
  </si>
  <si>
    <t xml:space="preserve">Suzana Ustabecir</t>
  </si>
  <si>
    <t xml:space="preserve">Jonathan Y. Scammon Elementary School</t>
  </si>
  <si>
    <t xml:space="preserve">4201 W Henderson St</t>
  </si>
  <si>
    <t xml:space="preserve">Scammon Elem School</t>
  </si>
  <si>
    <t xml:space="preserve">150162990252438</t>
  </si>
  <si>
    <t xml:space="preserve">(773)534-3475</t>
  </si>
  <si>
    <t xml:space="preserve">(773)534-3516</t>
  </si>
  <si>
    <t xml:space="preserve">Mary Therese Weaver</t>
  </si>
  <si>
    <t xml:space="preserve">11725 S Perry Ave</t>
  </si>
  <si>
    <t xml:space="preserve">Songhai Elem Learning Institute</t>
  </si>
  <si>
    <t xml:space="preserve">150162990252439</t>
  </si>
  <si>
    <t xml:space="preserve">(773)535-5547</t>
  </si>
  <si>
    <t xml:space="preserve">(773)535-5519</t>
  </si>
  <si>
    <t xml:space="preserve">Ms.Sherry Yvette Pirtle</t>
  </si>
  <si>
    <t xml:space="preserve">Bontemps Elementary School</t>
  </si>
  <si>
    <t xml:space="preserve">1241 W 58th St</t>
  </si>
  <si>
    <t xml:space="preserve">Bontemps Elem School</t>
  </si>
  <si>
    <t xml:space="preserve">150162990252771</t>
  </si>
  <si>
    <t xml:space="preserve">(773)535-9175</t>
  </si>
  <si>
    <t xml:space="preserve">(773)535-9569</t>
  </si>
  <si>
    <t xml:space="preserve">Allen Michael Mosley</t>
  </si>
  <si>
    <t xml:space="preserve">Stock Elementary School</t>
  </si>
  <si>
    <t xml:space="preserve">7507 W Birchwood Ave</t>
  </si>
  <si>
    <t xml:space="preserve">Stock Early Childhood Center</t>
  </si>
  <si>
    <t xml:space="preserve">150162990253762</t>
  </si>
  <si>
    <t xml:space="preserve">(773)534-1215</t>
  </si>
  <si>
    <t xml:space="preserve">(773)534-1221</t>
  </si>
  <si>
    <t xml:space="preserve">Ann Lorena Mcnally</t>
  </si>
  <si>
    <t xml:space="preserve">Schubert Elementary School</t>
  </si>
  <si>
    <t xml:space="preserve">2727 N Long Ave</t>
  </si>
  <si>
    <t xml:space="preserve">Schubert Elem School</t>
  </si>
  <si>
    <t xml:space="preserve">150162990252444</t>
  </si>
  <si>
    <t xml:space="preserve">(773)534-3080</t>
  </si>
  <si>
    <t xml:space="preserve">(773)534-3079</t>
  </si>
  <si>
    <t xml:space="preserve">Elba M Maisonet</t>
  </si>
  <si>
    <t xml:space="preserve">Seward Elementary Communication Arts Academy</t>
  </si>
  <si>
    <t xml:space="preserve">4600 S Hermitage Ave</t>
  </si>
  <si>
    <t xml:space="preserve">Seward Elem Communication Arts Ac</t>
  </si>
  <si>
    <t xml:space="preserve">150162990252446</t>
  </si>
  <si>
    <t xml:space="preserve">(773)535-4890</t>
  </si>
  <si>
    <t xml:space="preserve">(773)535-4884</t>
  </si>
  <si>
    <t xml:space="preserve">Nora Alicia Cadenas</t>
  </si>
  <si>
    <t xml:space="preserve">Sexton Elementary School</t>
  </si>
  <si>
    <t xml:space="preserve">6020 S Langley Ave</t>
  </si>
  <si>
    <t xml:space="preserve">Sexton Elem School</t>
  </si>
  <si>
    <t xml:space="preserve">150162990252447</t>
  </si>
  <si>
    <t xml:space="preserve">(773)535-0640</t>
  </si>
  <si>
    <t xml:space="preserve">(773)535-0712</t>
  </si>
  <si>
    <t xml:space="preserve">Ginger Vernette Bryant</t>
  </si>
  <si>
    <t xml:space="preserve">4520 S Kedzie Ave</t>
  </si>
  <si>
    <t xml:space="preserve">Columbia Explorers Elem Academy</t>
  </si>
  <si>
    <t xml:space="preserve">150162990252919</t>
  </si>
  <si>
    <t xml:space="preserve">(773)535-4050</t>
  </si>
  <si>
    <t xml:space="preserve">(773)535-4083</t>
  </si>
  <si>
    <t xml:space="preserve">Jose Barrera</t>
  </si>
  <si>
    <t xml:space="preserve">PK,K,1,2,3,4,5,6,7,8,20</t>
  </si>
  <si>
    <t xml:space="preserve">Mireles Elementary Academy</t>
  </si>
  <si>
    <t xml:space="preserve">9000 S Exchange Ave</t>
  </si>
  <si>
    <t xml:space="preserve">Mireles Elem Academy</t>
  </si>
  <si>
    <t xml:space="preserve">150162990252452</t>
  </si>
  <si>
    <t xml:space="preserve">(773)535-6360</t>
  </si>
  <si>
    <t xml:space="preserve">(773)535-6303</t>
  </si>
  <si>
    <t xml:space="preserve">Rosalydia Deleon Diaz</t>
  </si>
  <si>
    <t xml:space="preserve">Sherman Elementary School</t>
  </si>
  <si>
    <t xml:space="preserve">1000 W 52nd St</t>
  </si>
  <si>
    <t xml:space="preserve">Sherman Elem School</t>
  </si>
  <si>
    <t xml:space="preserve">150162990252453</t>
  </si>
  <si>
    <t xml:space="preserve">(773)535-1757</t>
  </si>
  <si>
    <t xml:space="preserve">(773)535-0343</t>
  </si>
  <si>
    <t xml:space="preserve">Mellodie L Brown</t>
  </si>
  <si>
    <t xml:space="preserve">Sherwood Elementary School</t>
  </si>
  <si>
    <t xml:space="preserve">245 W 57th St</t>
  </si>
  <si>
    <t xml:space="preserve">Sherwood Elem School</t>
  </si>
  <si>
    <t xml:space="preserve">150162990252454</t>
  </si>
  <si>
    <t xml:space="preserve">(773)535-0829</t>
  </si>
  <si>
    <t xml:space="preserve">(773)535-0872</t>
  </si>
  <si>
    <t xml:space="preserve">Alice Buzanis</t>
  </si>
  <si>
    <t xml:space="preserve">Shields Elementary School</t>
  </si>
  <si>
    <t xml:space="preserve">4250 S Rockwell St</t>
  </si>
  <si>
    <t xml:space="preserve">Shields Elem School</t>
  </si>
  <si>
    <t xml:space="preserve">150162990252455</t>
  </si>
  <si>
    <t xml:space="preserve">(773)535-7285</t>
  </si>
  <si>
    <t xml:space="preserve">(773)535-6829</t>
  </si>
  <si>
    <t xml:space="preserve">Philip Mark Salemi</t>
  </si>
  <si>
    <t xml:space="preserve">Shoesmith Elementary School</t>
  </si>
  <si>
    <t xml:space="preserve">1330 E 50th St</t>
  </si>
  <si>
    <t xml:space="preserve">Shoesmith Elem School</t>
  </si>
  <si>
    <t xml:space="preserve">150162990252456</t>
  </si>
  <si>
    <t xml:space="preserve">(773)535-1764</t>
  </si>
  <si>
    <t xml:space="preserve">(773)535-1877</t>
  </si>
  <si>
    <t xml:space="preserve">Sabrina Latrice Gates</t>
  </si>
  <si>
    <t xml:space="preserve">Shoop Math-Sci Technical Elementary Academy</t>
  </si>
  <si>
    <t xml:space="preserve">11140 S Bishop St</t>
  </si>
  <si>
    <t xml:space="preserve">Shoop Math-Sci Tech Elem Academy</t>
  </si>
  <si>
    <t xml:space="preserve">150162990252457</t>
  </si>
  <si>
    <t xml:space="preserve">(773)535-2715</t>
  </si>
  <si>
    <t xml:space="preserve">(773)535-2714</t>
  </si>
  <si>
    <t xml:space="preserve">Lisa Marie Moreno</t>
  </si>
  <si>
    <t xml:space="preserve">Skinner Elementary School</t>
  </si>
  <si>
    <t xml:space="preserve">1260 W Adams St</t>
  </si>
  <si>
    <t xml:space="preserve">Skinner Elem School</t>
  </si>
  <si>
    <t xml:space="preserve">150162990252458</t>
  </si>
  <si>
    <t xml:space="preserve">(773)534-7790</t>
  </si>
  <si>
    <t xml:space="preserve">(773)534-7879</t>
  </si>
  <si>
    <t xml:space="preserve">Deborah M Clark</t>
  </si>
  <si>
    <t xml:space="preserve">Schmid Elementary School</t>
  </si>
  <si>
    <t xml:space="preserve">9755 S Greenwood Ave</t>
  </si>
  <si>
    <t xml:space="preserve">Schmid Elem School</t>
  </si>
  <si>
    <t xml:space="preserve">150162990252442</t>
  </si>
  <si>
    <t xml:space="preserve">(773)535-6235</t>
  </si>
  <si>
    <t xml:space="preserve">(773)535-6092</t>
  </si>
  <si>
    <t xml:space="preserve">Rona S Simmons</t>
  </si>
  <si>
    <t xml:space="preserve">Smyser Elementary School</t>
  </si>
  <si>
    <t xml:space="preserve">4310 N Melvina Ave</t>
  </si>
  <si>
    <t xml:space="preserve">Smyser Elem School</t>
  </si>
  <si>
    <t xml:space="preserve">150162990252459</t>
  </si>
  <si>
    <t xml:space="preserve">(773)534-3711</t>
  </si>
  <si>
    <t xml:space="preserve">(773)534-3555</t>
  </si>
  <si>
    <t xml:space="preserve">Jerry Travlos</t>
  </si>
  <si>
    <t xml:space="preserve">Smyth, J Elementary School</t>
  </si>
  <si>
    <t xml:space="preserve">1059 W 13th St</t>
  </si>
  <si>
    <t xml:space="preserve">Smyth  J Elem School</t>
  </si>
  <si>
    <t xml:space="preserve">150162990252460</t>
  </si>
  <si>
    <t xml:space="preserve">(773)534-7180</t>
  </si>
  <si>
    <t xml:space="preserve">(773)534-7127</t>
  </si>
  <si>
    <t xml:space="preserve">Ronald Ray Whitmore</t>
  </si>
  <si>
    <t xml:space="preserve">Solomon Elementary School</t>
  </si>
  <si>
    <t xml:space="preserve">6206 N Hamlin Ave</t>
  </si>
  <si>
    <t xml:space="preserve">Solomon Elem School</t>
  </si>
  <si>
    <t xml:space="preserve">150162990252461</t>
  </si>
  <si>
    <t xml:space="preserve">(773)534-5226</t>
  </si>
  <si>
    <t xml:space="preserve">(773)534-5167</t>
  </si>
  <si>
    <t xml:space="preserve">Susan L Moy</t>
  </si>
  <si>
    <t xml:space="preserve">214 N Lavergne Ave</t>
  </si>
  <si>
    <t xml:space="preserve">Spencer Technology Acad Elem Sch</t>
  </si>
  <si>
    <t xml:space="preserve">150162990252462</t>
  </si>
  <si>
    <t xml:space="preserve">(773)534-6150</t>
  </si>
  <si>
    <t xml:space="preserve">(773)534-6239</t>
  </si>
  <si>
    <t xml:space="preserve">Shawn Lamont Jackson</t>
  </si>
  <si>
    <t xml:space="preserve">2400 S Marshall Blvd</t>
  </si>
  <si>
    <t xml:space="preserve">Spry Elem Community School</t>
  </si>
  <si>
    <t xml:space="preserve">150162990252469</t>
  </si>
  <si>
    <t xml:space="preserve">(773)534-1700</t>
  </si>
  <si>
    <t xml:space="preserve">(773)534-1688</t>
  </si>
  <si>
    <t xml:space="preserve">Nilda Esther Medina</t>
  </si>
  <si>
    <t xml:space="preserve">Stevenson Elementary School</t>
  </si>
  <si>
    <t xml:space="preserve">8010 S Kostner Ave</t>
  </si>
  <si>
    <t xml:space="preserve">Stevenson Elem School</t>
  </si>
  <si>
    <t xml:space="preserve">150162990252465</t>
  </si>
  <si>
    <t xml:space="preserve">(773)535-2280</t>
  </si>
  <si>
    <t xml:space="preserve">(773)535-2339</t>
  </si>
  <si>
    <t xml:space="preserve">Katherine Konopasek</t>
  </si>
  <si>
    <t xml:space="preserve">Stewart Elementary School</t>
  </si>
  <si>
    <t xml:space="preserve">4525 N Kenmore Ave</t>
  </si>
  <si>
    <t xml:space="preserve">Stewart Elem School</t>
  </si>
  <si>
    <t xml:space="preserve">150162990252466</t>
  </si>
  <si>
    <t xml:space="preserve">(773)534-2640</t>
  </si>
  <si>
    <t xml:space="preserve">(773)534-2576</t>
  </si>
  <si>
    <t xml:space="preserve">Juliet Rempa</t>
  </si>
  <si>
    <t xml:space="preserve">10845 S Union Ave</t>
  </si>
  <si>
    <t xml:space="preserve">Dunne Technology Acad Elem Sch</t>
  </si>
  <si>
    <t xml:space="preserve">150162990252177</t>
  </si>
  <si>
    <t xml:space="preserve">(773)535-5517</t>
  </si>
  <si>
    <t xml:space="preserve">(773)535-5018</t>
  </si>
  <si>
    <t xml:space="preserve">Chandra R Byrd-Wright</t>
  </si>
  <si>
    <t xml:space="preserve">Stockton Elementary School</t>
  </si>
  <si>
    <t xml:space="preserve">4420 N Beacon St</t>
  </si>
  <si>
    <t xml:space="preserve">Stockton Elem School</t>
  </si>
  <si>
    <t xml:space="preserve">150162990252470</t>
  </si>
  <si>
    <t xml:space="preserve">(773)534-2450</t>
  </si>
  <si>
    <t xml:space="preserve">(773)534-2458</t>
  </si>
  <si>
    <t xml:space="preserve">Jill Marie Besenjak</t>
  </si>
  <si>
    <t xml:space="preserve">6239 N Leavitt St</t>
  </si>
  <si>
    <t xml:space="preserve">Stone Elem Scholastic Academy</t>
  </si>
  <si>
    <t xml:space="preserve">150162990252468</t>
  </si>
  <si>
    <t xml:space="preserve">(773)534-2045</t>
  </si>
  <si>
    <t xml:space="preserve">(773)534-2092</t>
  </si>
  <si>
    <t xml:space="preserve">Barbara Louise Onofrio</t>
  </si>
  <si>
    <t xml:space="preserve">Stowe Elementary School</t>
  </si>
  <si>
    <t xml:space="preserve">3444 W Wabansia Ave</t>
  </si>
  <si>
    <t xml:space="preserve">Stowe Elem School</t>
  </si>
  <si>
    <t xml:space="preserve">150162990252472</t>
  </si>
  <si>
    <t xml:space="preserve">(773)534-4175</t>
  </si>
  <si>
    <t xml:space="preserve">(773)534-4167</t>
  </si>
  <si>
    <t xml:space="preserve">Charles L Kyle</t>
  </si>
  <si>
    <t xml:space="preserve">Sullivan Elementary School</t>
  </si>
  <si>
    <t xml:space="preserve">8331 S Mackinaw</t>
  </si>
  <si>
    <t xml:space="preserve">Sullivan Elem School</t>
  </si>
  <si>
    <t xml:space="preserve">150162990252474</t>
  </si>
  <si>
    <t xml:space="preserve">(773)535-6585</t>
  </si>
  <si>
    <t xml:space="preserve">(773)535-6561</t>
  </si>
  <si>
    <t xml:space="preserve">Kathy McCoy</t>
  </si>
  <si>
    <t xml:space="preserve">Sumner Elementary Math &amp; Science Community Academy</t>
  </si>
  <si>
    <t xml:space="preserve">4320 W 5th Ave</t>
  </si>
  <si>
    <t xml:space="preserve">Sumner Elem Math &amp; Sci Comm Acad</t>
  </si>
  <si>
    <t xml:space="preserve">150162990252475</t>
  </si>
  <si>
    <t xml:space="preserve">(773)534-6730</t>
  </si>
  <si>
    <t xml:space="preserve">(773)534-6736</t>
  </si>
  <si>
    <t xml:space="preserve">W Delores Robinson</t>
  </si>
  <si>
    <t xml:space="preserve">Sutherland Elementary School</t>
  </si>
  <si>
    <t xml:space="preserve">10015 S Leavitt St</t>
  </si>
  <si>
    <t xml:space="preserve">Sutherland Elem School</t>
  </si>
  <si>
    <t xml:space="preserve">150162990252476</t>
  </si>
  <si>
    <t xml:space="preserve">(773)535-2580</t>
  </si>
  <si>
    <t xml:space="preserve">(773)535-2621</t>
  </si>
  <si>
    <t xml:space="preserve">Catherine Anne Gannon</t>
  </si>
  <si>
    <t xml:space="preserve">Swift Elementary Specialty School</t>
  </si>
  <si>
    <t xml:space="preserve">5900 N Winthrop Ave</t>
  </si>
  <si>
    <t xml:space="preserve">Swift Elem Specialty School</t>
  </si>
  <si>
    <t xml:space="preserve">150162990252477</t>
  </si>
  <si>
    <t xml:space="preserve">(773)534-2695</t>
  </si>
  <si>
    <t xml:space="preserve">(773)534-2575</t>
  </si>
  <si>
    <t xml:space="preserve">Harlee Sue Till</t>
  </si>
  <si>
    <t xml:space="preserve">Talcott Elementary School</t>
  </si>
  <si>
    <t xml:space="preserve">1840 W Ohio St</t>
  </si>
  <si>
    <t xml:space="preserve">Talcott Elem School</t>
  </si>
  <si>
    <t xml:space="preserve">150162990252478</t>
  </si>
  <si>
    <t xml:space="preserve">(773)534-7130</t>
  </si>
  <si>
    <t xml:space="preserve">(773)534-7126</t>
  </si>
  <si>
    <t xml:space="preserve">Olimpia Bahena</t>
  </si>
  <si>
    <t xml:space="preserve">Taylor Elementary School</t>
  </si>
  <si>
    <t xml:space="preserve">9912 S Avenue H</t>
  </si>
  <si>
    <t xml:space="preserve">Taylor Elem School</t>
  </si>
  <si>
    <t xml:space="preserve">150162990252480</t>
  </si>
  <si>
    <t xml:space="preserve">(773)535-6240</t>
  </si>
  <si>
    <t xml:space="preserve">(773)535-6232</t>
  </si>
  <si>
    <t xml:space="preserve">William Thomas Truesdale</t>
  </si>
  <si>
    <t xml:space="preserve">Colemon, J Elementary Academy</t>
  </si>
  <si>
    <t xml:space="preserve">1441 W 119th St</t>
  </si>
  <si>
    <t xml:space="preserve">Colemon  J Elem Academy</t>
  </si>
  <si>
    <t xml:space="preserve">150162990252918</t>
  </si>
  <si>
    <t xml:space="preserve">(773)535-3975</t>
  </si>
  <si>
    <t xml:space="preserve">(773)535-3979</t>
  </si>
  <si>
    <t xml:space="preserve">Paulette Theresa Williams</t>
  </si>
  <si>
    <t xml:space="preserve">Thorp  J N Elem School</t>
  </si>
  <si>
    <t xml:space="preserve">150162990252484</t>
  </si>
  <si>
    <t xml:space="preserve">(773)535-6250</t>
  </si>
  <si>
    <t xml:space="preserve">(773)535-6582</t>
  </si>
  <si>
    <t xml:space="preserve">Tony Lewis Fisher</t>
  </si>
  <si>
    <t xml:space="preserve">Thorp, O A Elementary Scholastic Academy</t>
  </si>
  <si>
    <t xml:space="preserve">6024 W Warwick Ave</t>
  </si>
  <si>
    <t xml:space="preserve">Thorp  O A Elem Scholastic Acad</t>
  </si>
  <si>
    <t xml:space="preserve">150162990252486</t>
  </si>
  <si>
    <t xml:space="preserve">(773)534-3640</t>
  </si>
  <si>
    <t xml:space="preserve">(773)534-3639</t>
  </si>
  <si>
    <t xml:space="preserve">Kathleen P Bandolik</t>
  </si>
  <si>
    <t xml:space="preserve">Tilton Elem School</t>
  </si>
  <si>
    <t xml:space="preserve">150162990252487</t>
  </si>
  <si>
    <t xml:space="preserve">(773)534-6746</t>
  </si>
  <si>
    <t xml:space="preserve">(773)826-1915</t>
  </si>
  <si>
    <t xml:space="preserve">Sean Willie Clayton</t>
  </si>
  <si>
    <t xml:space="preserve">Tonti Elementary School</t>
  </si>
  <si>
    <t xml:space="preserve">5815 S Homan Ave</t>
  </si>
  <si>
    <t xml:space="preserve">Tonti Elem School</t>
  </si>
  <si>
    <t xml:space="preserve">150162990252488</t>
  </si>
  <si>
    <t xml:space="preserve">(773)535-9280</t>
  </si>
  <si>
    <t xml:space="preserve">(773)535-0470</t>
  </si>
  <si>
    <t xml:space="preserve">Gerardo Arriaga</t>
  </si>
  <si>
    <t xml:space="preserve">Trumbull Elementary School</t>
  </si>
  <si>
    <t xml:space="preserve">5200 N Ashland Ave</t>
  </si>
  <si>
    <t xml:space="preserve">Trumbull Elem School</t>
  </si>
  <si>
    <t xml:space="preserve">150162990252489</t>
  </si>
  <si>
    <t xml:space="preserve">(773)534-2430</t>
  </si>
  <si>
    <t xml:space="preserve">(773)534-2401</t>
  </si>
  <si>
    <t xml:space="preserve">Ms.Venus E Shannon</t>
  </si>
  <si>
    <t xml:space="preserve">5134 S Lotus Ave</t>
  </si>
  <si>
    <t xml:space="preserve">Twain Elem School</t>
  </si>
  <si>
    <t xml:space="preserve">150162990252490</t>
  </si>
  <si>
    <t xml:space="preserve">(773)535-2290</t>
  </si>
  <si>
    <t xml:space="preserve">(773)535-2248</t>
  </si>
  <si>
    <t xml:space="preserve">Sandra Marie James</t>
  </si>
  <si>
    <t xml:space="preserve">Vanderpoel Elementary Magnet School</t>
  </si>
  <si>
    <t xml:space="preserve">9510 S Prospect Ave</t>
  </si>
  <si>
    <t xml:space="preserve">Vanderpoel Elem Magnet School</t>
  </si>
  <si>
    <t xml:space="preserve">150162990252491</t>
  </si>
  <si>
    <t xml:space="preserve">(773)535-2690</t>
  </si>
  <si>
    <t xml:space="preserve">(773)535-2677</t>
  </si>
  <si>
    <t xml:space="preserve">Antoinette A McClellan-Brown</t>
  </si>
  <si>
    <t xml:space="preserve">Lavizzo Elementary School</t>
  </si>
  <si>
    <t xml:space="preserve">138 W 109th St</t>
  </si>
  <si>
    <t xml:space="preserve">Lavizzo Elem School</t>
  </si>
  <si>
    <t xml:space="preserve">150162990252492</t>
  </si>
  <si>
    <t xml:space="preserve">(773)535-5300</t>
  </si>
  <si>
    <t xml:space="preserve">(773)535-5313</t>
  </si>
  <si>
    <t xml:space="preserve">Tracey Delora Stelly</t>
  </si>
  <si>
    <t xml:space="preserve">Volta Elementary School</t>
  </si>
  <si>
    <t xml:space="preserve">4950 N Avers Ave</t>
  </si>
  <si>
    <t xml:space="preserve">Volta Elem School</t>
  </si>
  <si>
    <t xml:space="preserve">150162990252494</t>
  </si>
  <si>
    <t xml:space="preserve">(773)534-5080</t>
  </si>
  <si>
    <t xml:space="preserve">(773)534-5280</t>
  </si>
  <si>
    <t xml:space="preserve">Roger Theodore Johnson</t>
  </si>
  <si>
    <t xml:space="preserve">Von Humboldt Elementary School</t>
  </si>
  <si>
    <t xml:space="preserve">2620 W Hirsch St</t>
  </si>
  <si>
    <t xml:space="preserve">Von Humboldt Elem School</t>
  </si>
  <si>
    <t xml:space="preserve">150162990252495</t>
  </si>
  <si>
    <t xml:space="preserve">(773)534-4480</t>
  </si>
  <si>
    <t xml:space="preserve">(773)534-4476</t>
  </si>
  <si>
    <t xml:space="preserve">Alexandra Sophia Guilamo</t>
  </si>
  <si>
    <t xml:space="preserve">Albany Park Multicultural Elem</t>
  </si>
  <si>
    <t xml:space="preserve">150162990252850</t>
  </si>
  <si>
    <t xml:space="preserve">(773)534-5108</t>
  </si>
  <si>
    <t xml:space="preserve">(773)534-5178</t>
  </si>
  <si>
    <t xml:space="preserve">Eileen Ann Otoole</t>
  </si>
  <si>
    <t xml:space="preserve">Wadsworth Elem School</t>
  </si>
  <si>
    <t xml:space="preserve">150162990252498</t>
  </si>
  <si>
    <t xml:space="preserve">(773)535-0730</t>
  </si>
  <si>
    <t xml:space="preserve">(773)535-0743</t>
  </si>
  <si>
    <t xml:space="preserve">Velma Elese Cooksey</t>
  </si>
  <si>
    <t xml:space="preserve">Madero Middle School</t>
  </si>
  <si>
    <t xml:space="preserve">3202 W 28th St</t>
  </si>
  <si>
    <t xml:space="preserve">150162990252838</t>
  </si>
  <si>
    <t xml:space="preserve">(773)535-4466</t>
  </si>
  <si>
    <t xml:space="preserve">(773)535-4469</t>
  </si>
  <si>
    <t xml:space="preserve">Jose Luis Illanes</t>
  </si>
  <si>
    <t xml:space="preserve">Walsh Elementary School</t>
  </si>
  <si>
    <t xml:space="preserve">2015 S Peoria St</t>
  </si>
  <si>
    <t xml:space="preserve">Walsh Elem School</t>
  </si>
  <si>
    <t xml:space="preserve">150162990252500</t>
  </si>
  <si>
    <t xml:space="preserve">(773)534-7950</t>
  </si>
  <si>
    <t xml:space="preserve">(773)534-7168</t>
  </si>
  <si>
    <t xml:space="preserve">Krish S Mohip</t>
  </si>
  <si>
    <t xml:space="preserve">Ward, J Elementary School</t>
  </si>
  <si>
    <t xml:space="preserve">2701 S Shields Ave</t>
  </si>
  <si>
    <t xml:space="preserve">Ward  J Elem School</t>
  </si>
  <si>
    <t xml:space="preserve">150162990252501</t>
  </si>
  <si>
    <t xml:space="preserve">(773)534-9050</t>
  </si>
  <si>
    <t xml:space="preserve">(773)534-9044</t>
  </si>
  <si>
    <t xml:space="preserve">Karen Denise Anderson</t>
  </si>
  <si>
    <t xml:space="preserve">Warren Elementary School</t>
  </si>
  <si>
    <t xml:space="preserve">9239 S Jeffery Ave</t>
  </si>
  <si>
    <t xml:space="preserve">Warren Elem School</t>
  </si>
  <si>
    <t xml:space="preserve">150162990252502</t>
  </si>
  <si>
    <t xml:space="preserve">(773)535-6625</t>
  </si>
  <si>
    <t xml:space="preserve">(773)535-6698</t>
  </si>
  <si>
    <t xml:space="preserve">Margaret Faye Snyder</t>
  </si>
  <si>
    <t xml:space="preserve">Washington, G Elementary School</t>
  </si>
  <si>
    <t xml:space="preserve">3611 E 114th St</t>
  </si>
  <si>
    <t xml:space="preserve">Washington  G Elem School</t>
  </si>
  <si>
    <t xml:space="preserve">150162990252503</t>
  </si>
  <si>
    <t xml:space="preserve">(773)535-5010</t>
  </si>
  <si>
    <t xml:space="preserve">(773)535-5124</t>
  </si>
  <si>
    <t xml:space="preserve">Armando Rodriguez</t>
  </si>
  <si>
    <t xml:space="preserve">Waters Elementary School</t>
  </si>
  <si>
    <t xml:space="preserve">4540 N Campbell Ave</t>
  </si>
  <si>
    <t xml:space="preserve">Waters Elem School</t>
  </si>
  <si>
    <t xml:space="preserve">150162990252504</t>
  </si>
  <si>
    <t xml:space="preserve">(773)534-5090</t>
  </si>
  <si>
    <t xml:space="preserve">(773)534-5087</t>
  </si>
  <si>
    <t xml:space="preserve">Mrs.Titia Margareth Crespo</t>
  </si>
  <si>
    <t xml:space="preserve">Webster Elementary School</t>
  </si>
  <si>
    <t xml:space="preserve">4055 W Arthington St</t>
  </si>
  <si>
    <t xml:space="preserve">Webster Elem School</t>
  </si>
  <si>
    <t xml:space="preserve">150162990252505</t>
  </si>
  <si>
    <t xml:space="preserve">(773)534-6925</t>
  </si>
  <si>
    <t xml:space="preserve">(773)534-6949</t>
  </si>
  <si>
    <t xml:space="preserve">Princetta E Preston</t>
  </si>
  <si>
    <t xml:space="preserve">Wentworth Elementary School</t>
  </si>
  <si>
    <t xml:space="preserve">6950 S Sangamon St</t>
  </si>
  <si>
    <t xml:space="preserve">Wentworth Elem School</t>
  </si>
  <si>
    <t xml:space="preserve">150162990252506</t>
  </si>
  <si>
    <t xml:space="preserve">(773)535-3394</t>
  </si>
  <si>
    <t xml:space="preserve">(773)535-3434</t>
  </si>
  <si>
    <t xml:space="preserve">Dina Linne Everage</t>
  </si>
  <si>
    <t xml:space="preserve">11941 S Parnell Ave</t>
  </si>
  <si>
    <t xml:space="preserve">West Pullman Elem School</t>
  </si>
  <si>
    <t xml:space="preserve">150162990252509</t>
  </si>
  <si>
    <t xml:space="preserve">(773)535-5500</t>
  </si>
  <si>
    <t xml:space="preserve">(773)535-5781</t>
  </si>
  <si>
    <t xml:space="preserve">Darlene Denise Reynolds</t>
  </si>
  <si>
    <t xml:space="preserve">Whistler Elementary School</t>
  </si>
  <si>
    <t xml:space="preserve">11533 S Ada St</t>
  </si>
  <si>
    <t xml:space="preserve">Whistler Elem School</t>
  </si>
  <si>
    <t xml:space="preserve">150162990252512</t>
  </si>
  <si>
    <t xml:space="preserve">(773)535-5560</t>
  </si>
  <si>
    <t xml:space="preserve">(773)535-5589</t>
  </si>
  <si>
    <t xml:space="preserve">Cara L Diggs</t>
  </si>
  <si>
    <t xml:space="preserve">Sandoval Elementary School</t>
  </si>
  <si>
    <t xml:space="preserve">5534 S Saint Louis Ave</t>
  </si>
  <si>
    <t xml:space="preserve">Sandoval Elem School</t>
  </si>
  <si>
    <t xml:space="preserve">150162990252914</t>
  </si>
  <si>
    <t xml:space="preserve">(773)535-0457</t>
  </si>
  <si>
    <t xml:space="preserve">(773)535-0467</t>
  </si>
  <si>
    <t xml:space="preserve">Ana Maria Espinoza</t>
  </si>
  <si>
    <t xml:space="preserve">PE,PK,K,1,2,3,4,5,20</t>
  </si>
  <si>
    <t xml:space="preserve">Whitney Elementary School</t>
  </si>
  <si>
    <t xml:space="preserve">2815 S Komensky Ave</t>
  </si>
  <si>
    <t xml:space="preserve">Whitney Elem School</t>
  </si>
  <si>
    <t xml:space="preserve">150162990252513</t>
  </si>
  <si>
    <t xml:space="preserve">(773)534-1560</t>
  </si>
  <si>
    <t xml:space="preserve">(773)534-1567</t>
  </si>
  <si>
    <t xml:space="preserve">Jorge A Ruiz</t>
  </si>
  <si>
    <t xml:space="preserve">Whittier Elementary School</t>
  </si>
  <si>
    <t xml:space="preserve">1900 W 23rd St</t>
  </si>
  <si>
    <t xml:space="preserve">Whittier Elem School</t>
  </si>
  <si>
    <t xml:space="preserve">150162990252514</t>
  </si>
  <si>
    <t xml:space="preserve">(773)535-4590</t>
  </si>
  <si>
    <t xml:space="preserve">(773)535-4818</t>
  </si>
  <si>
    <t xml:space="preserve">Zoila Garcia</t>
  </si>
  <si>
    <t xml:space="preserve">Pritzker Elementary School</t>
  </si>
  <si>
    <t xml:space="preserve">2009 W Schiller St</t>
  </si>
  <si>
    <t xml:space="preserve">Pritzker Elem School</t>
  </si>
  <si>
    <t xml:space="preserve">150162990252510</t>
  </si>
  <si>
    <t xml:space="preserve">(773)534-4415</t>
  </si>
  <si>
    <t xml:space="preserve">(773)534-4634</t>
  </si>
  <si>
    <t xml:space="preserve">Joenile Stevente Albert-Reese</t>
  </si>
  <si>
    <t xml:space="preserve">6950 N Hiawatha Ave</t>
  </si>
  <si>
    <t xml:space="preserve">Wildwood Elem School</t>
  </si>
  <si>
    <t xml:space="preserve">150162990252516</t>
  </si>
  <si>
    <t xml:space="preserve">(773)534-1188</t>
  </si>
  <si>
    <t xml:space="preserve">(773)534-1144</t>
  </si>
  <si>
    <t xml:space="preserve">Mary Beth Cunat</t>
  </si>
  <si>
    <t xml:space="preserve">55 W Cermak Rd</t>
  </si>
  <si>
    <t xml:space="preserve">National Teachers Elem Academy</t>
  </si>
  <si>
    <t xml:space="preserve">150162990252924</t>
  </si>
  <si>
    <t xml:space="preserve">(773)534-9970</t>
  </si>
  <si>
    <t xml:space="preserve">(773)534-9971</t>
  </si>
  <si>
    <t xml:space="preserve">Amy G Rome</t>
  </si>
  <si>
    <t xml:space="preserve">Williams Multiplex Elem School</t>
  </si>
  <si>
    <t xml:space="preserve">150162990252928</t>
  </si>
  <si>
    <t xml:space="preserve">(773)534-9245</t>
  </si>
  <si>
    <t xml:space="preserve">(773)534-9226</t>
  </si>
  <si>
    <t xml:space="preserve">Lashonn Graham</t>
  </si>
  <si>
    <t xml:space="preserve">Yale Elementary School</t>
  </si>
  <si>
    <t xml:space="preserve">7025 S Princeton Ave</t>
  </si>
  <si>
    <t xml:space="preserve">Yale Elem School</t>
  </si>
  <si>
    <t xml:space="preserve">150162990252522</t>
  </si>
  <si>
    <t xml:space="preserve">(773)535-3190</t>
  </si>
  <si>
    <t xml:space="preserve">(773)535-3181</t>
  </si>
  <si>
    <t xml:space="preserve">Denise Michelle Gamble</t>
  </si>
  <si>
    <t xml:space="preserve">Yates Elementary School</t>
  </si>
  <si>
    <t xml:space="preserve">1839 N Richmond St</t>
  </si>
  <si>
    <t xml:space="preserve">Yates Elem School</t>
  </si>
  <si>
    <t xml:space="preserve">150162990252542</t>
  </si>
  <si>
    <t xml:space="preserve">(773)534-4550</t>
  </si>
  <si>
    <t xml:space="preserve">(773)534-4517</t>
  </si>
  <si>
    <t xml:space="preserve">Harry Randell</t>
  </si>
  <si>
    <t xml:space="preserve">Young Elementary School</t>
  </si>
  <si>
    <t xml:space="preserve">1434 N Parkside Ave</t>
  </si>
  <si>
    <t xml:space="preserve">Young Elem School</t>
  </si>
  <si>
    <t xml:space="preserve">150162990252525</t>
  </si>
  <si>
    <t xml:space="preserve">(773)534-6200</t>
  </si>
  <si>
    <t xml:space="preserve">(773)534-6203</t>
  </si>
  <si>
    <t xml:space="preserve">Crystal Annette Bell</t>
  </si>
  <si>
    <t xml:space="preserve">Beethoven Elementary School</t>
  </si>
  <si>
    <t xml:space="preserve">25 W 47th St</t>
  </si>
  <si>
    <t xml:space="preserve">Beethoven Elem School</t>
  </si>
  <si>
    <t xml:space="preserve">150162990252079</t>
  </si>
  <si>
    <t xml:space="preserve">(773)535-1480</t>
  </si>
  <si>
    <t xml:space="preserve">(773)535-1478</t>
  </si>
  <si>
    <t xml:space="preserve">Dyrice Garner</t>
  </si>
  <si>
    <t xml:space="preserve">Bond Elementary School</t>
  </si>
  <si>
    <t xml:space="preserve">7050 S May St</t>
  </si>
  <si>
    <t xml:space="preserve">Bond Elem School</t>
  </si>
  <si>
    <t xml:space="preserve">150162990252088</t>
  </si>
  <si>
    <t xml:space="preserve">(773)535-3480</t>
  </si>
  <si>
    <t xml:space="preserve">(773)535-3433</t>
  </si>
  <si>
    <t xml:space="preserve">Valesta Cobbs</t>
  </si>
  <si>
    <t xml:space="preserve">Daley Elementary Academy</t>
  </si>
  <si>
    <t xml:space="preserve">5024 S Wolcott Ave</t>
  </si>
  <si>
    <t xml:space="preserve">Daley Elem Academy</t>
  </si>
  <si>
    <t xml:space="preserve">150162990252837</t>
  </si>
  <si>
    <t xml:space="preserve">(773)535-9091</t>
  </si>
  <si>
    <t xml:space="preserve">(773)535-0407</t>
  </si>
  <si>
    <t xml:space="preserve">Rhonda Genise Hoskins</t>
  </si>
  <si>
    <t xml:space="preserve">Henson Elementary School</t>
  </si>
  <si>
    <t xml:space="preserve">1326 S Avers Ave</t>
  </si>
  <si>
    <t xml:space="preserve">Henson Elem School</t>
  </si>
  <si>
    <t xml:space="preserve">150162990252261</t>
  </si>
  <si>
    <t xml:space="preserve">(773)534-1804</t>
  </si>
  <si>
    <t xml:space="preserve">(773)534-1819</t>
  </si>
  <si>
    <t xml:space="preserve">Demetrius D Hobson</t>
  </si>
  <si>
    <t xml:space="preserve">Marconi Elementary Community Academy</t>
  </si>
  <si>
    <t xml:space="preserve">230 N Kolmar Ave</t>
  </si>
  <si>
    <t xml:space="preserve">Marconi Elem Community Academy</t>
  </si>
  <si>
    <t xml:space="preserve">150162990252329</t>
  </si>
  <si>
    <t xml:space="preserve">(773)534-6210</t>
  </si>
  <si>
    <t xml:space="preserve">(773)534-6093</t>
  </si>
  <si>
    <t xml:space="preserve">Carolyn Dolores Epps</t>
  </si>
  <si>
    <t xml:space="preserve">Brennemann Elementary School</t>
  </si>
  <si>
    <t xml:space="preserve">4251 N Clarendon Ave</t>
  </si>
  <si>
    <t xml:space="preserve">Brennemann Elem School</t>
  </si>
  <si>
    <t xml:space="preserve">150162990252093</t>
  </si>
  <si>
    <t xml:space="preserve">(773)534-5766</t>
  </si>
  <si>
    <t xml:space="preserve">(773)534-5787</t>
  </si>
  <si>
    <t xml:space="preserve">Sarah D Abedelal</t>
  </si>
  <si>
    <t xml:space="preserve">Calhoun North Elementary School</t>
  </si>
  <si>
    <t xml:space="preserve">2833 W Adams St</t>
  </si>
  <si>
    <t xml:space="preserve">Calhoun North Elem School</t>
  </si>
  <si>
    <t xml:space="preserve">150162990252114</t>
  </si>
  <si>
    <t xml:space="preserve">(773)534-6940</t>
  </si>
  <si>
    <t xml:space="preserve">(773)534-6952</t>
  </si>
  <si>
    <t xml:space="preserve">Cynthia Maria Hughes-Hannah</t>
  </si>
  <si>
    <t xml:space="preserve">Clark Academic Preparatory Magnet High School</t>
  </si>
  <si>
    <t xml:space="preserve">5101 W Harrison St</t>
  </si>
  <si>
    <t xml:space="preserve">Clark Acad Prep Magnet High Schl</t>
  </si>
  <si>
    <t xml:space="preserve">150162990250827</t>
  </si>
  <si>
    <t xml:space="preserve">(773)534-6250</t>
  </si>
  <si>
    <t xml:space="preserve">(773)534-6292</t>
  </si>
  <si>
    <t xml:space="preserve">Beulah A Mcloyd</t>
  </si>
  <si>
    <t xml:space="preserve">Douglass Academy High School</t>
  </si>
  <si>
    <t xml:space="preserve">543 N Waller Ave</t>
  </si>
  <si>
    <t xml:space="preserve">150162990250831</t>
  </si>
  <si>
    <t xml:space="preserve">(773)534-6176</t>
  </si>
  <si>
    <t xml:space="preserve">(773)534-6172</t>
  </si>
  <si>
    <t xml:space="preserve">Debra Denice Crump</t>
  </si>
  <si>
    <t xml:space="preserve">Beasley Elementary Magnet Academic Center</t>
  </si>
  <si>
    <t xml:space="preserve">5255 S State St</t>
  </si>
  <si>
    <t xml:space="preserve">Beasley Elem Magnet Academic Ctr</t>
  </si>
  <si>
    <t xml:space="preserve">150162990252800</t>
  </si>
  <si>
    <t xml:space="preserve">(773)535-1230</t>
  </si>
  <si>
    <t xml:space="preserve">(773)535-1248</t>
  </si>
  <si>
    <t xml:space="preserve">Kim Brasfield</t>
  </si>
  <si>
    <t xml:space="preserve">Chicago Academy School @ Wright College</t>
  </si>
  <si>
    <t xml:space="preserve">3400 N Austin Ave</t>
  </si>
  <si>
    <t xml:space="preserve">Chicago Academy Elem School</t>
  </si>
  <si>
    <t xml:space="preserve">150162990252920</t>
  </si>
  <si>
    <t xml:space="preserve">(773)534-0146</t>
  </si>
  <si>
    <t xml:space="preserve">(773)534-0109</t>
  </si>
  <si>
    <t xml:space="preserve">5450 S Talman Ave</t>
  </si>
  <si>
    <t xml:space="preserve">Talman Elem School</t>
  </si>
  <si>
    <t xml:space="preserve">150162990252926</t>
  </si>
  <si>
    <t xml:space="preserve">(773)535-7850</t>
  </si>
  <si>
    <t xml:space="preserve">(773)535-7857</t>
  </si>
  <si>
    <t xml:space="preserve">Jacqueline Medina</t>
  </si>
  <si>
    <t xml:space="preserve">Salazar Elementary Bilingual Center</t>
  </si>
  <si>
    <t xml:space="preserve">160 W Wendell St</t>
  </si>
  <si>
    <t xml:space="preserve">Salazar Elem Bilingual Center</t>
  </si>
  <si>
    <t xml:space="preserve">150162990252706</t>
  </si>
  <si>
    <t xml:space="preserve">(773)534-8310</t>
  </si>
  <si>
    <t xml:space="preserve">(773)534-8313</t>
  </si>
  <si>
    <t xml:space="preserve">Lourdes Jimenez</t>
  </si>
  <si>
    <t xml:space="preserve">Cather Elementary School</t>
  </si>
  <si>
    <t xml:space="preserve">2908 W Washington Blvd</t>
  </si>
  <si>
    <t xml:space="preserve">Cather Elem School</t>
  </si>
  <si>
    <t xml:space="preserve">150162990252127</t>
  </si>
  <si>
    <t xml:space="preserve">(773)534-6780</t>
  </si>
  <si>
    <t xml:space="preserve">(773)534-6727</t>
  </si>
  <si>
    <t xml:space="preserve">Hattie B King</t>
  </si>
  <si>
    <t xml:space="preserve">Dett Elementary School</t>
  </si>
  <si>
    <t xml:space="preserve">2306 W Maypole Ave</t>
  </si>
  <si>
    <t xml:space="preserve">Dett Elem School</t>
  </si>
  <si>
    <t xml:space="preserve">150162990252154</t>
  </si>
  <si>
    <t xml:space="preserve">(773)534-7160</t>
  </si>
  <si>
    <t xml:space="preserve">(773)534-7291</t>
  </si>
  <si>
    <t xml:space="preserve">Deborah Patricia Bonner</t>
  </si>
  <si>
    <t xml:space="preserve">Lathrop Elementary School</t>
  </si>
  <si>
    <t xml:space="preserve">1440 S Christiana Ave</t>
  </si>
  <si>
    <t xml:space="preserve">Lathrop Elem School</t>
  </si>
  <si>
    <t xml:space="preserve">150162990252307</t>
  </si>
  <si>
    <t xml:space="preserve">(773)534-1812</t>
  </si>
  <si>
    <t xml:space="preserve">(773)534-1814</t>
  </si>
  <si>
    <t xml:space="preserve">Rhonda Delise Larkin</t>
  </si>
  <si>
    <t xml:space="preserve">3615 W 16th St</t>
  </si>
  <si>
    <t xml:space="preserve">Dvorak Technology Acad Elem Sch</t>
  </si>
  <si>
    <t xml:space="preserve">150162990252179</t>
  </si>
  <si>
    <t xml:space="preserve">(773)534-1690</t>
  </si>
  <si>
    <t xml:space="preserve">(773)534-1676</t>
  </si>
  <si>
    <t xml:space="preserve">Alma Jean Thompson</t>
  </si>
  <si>
    <t xml:space="preserve">Robinson Elementary School</t>
  </si>
  <si>
    <t xml:space="preserve">4225 S Lake Park Ave</t>
  </si>
  <si>
    <t xml:space="preserve">Robinson Elem School</t>
  </si>
  <si>
    <t xml:space="preserve">150162990252724</t>
  </si>
  <si>
    <t xml:space="preserve">(773)535-1777</t>
  </si>
  <si>
    <t xml:space="preserve">(773)535-1727</t>
  </si>
  <si>
    <t xml:space="preserve">Sonja Renee Spiller</t>
  </si>
  <si>
    <t xml:space="preserve">Morton Elementary Career Academy</t>
  </si>
  <si>
    <t xml:space="preserve">431 N Troy St</t>
  </si>
  <si>
    <t xml:space="preserve">Morton Elem Career Academy</t>
  </si>
  <si>
    <t xml:space="preserve">150162990252844</t>
  </si>
  <si>
    <t xml:space="preserve">(773)534-6791</t>
  </si>
  <si>
    <t xml:space="preserve">(773)534-6790</t>
  </si>
  <si>
    <t xml:space="preserve">Angel Lashea Turner</t>
  </si>
  <si>
    <t xml:space="preserve">State PreK Demo Center</t>
  </si>
  <si>
    <t xml:space="preserve">4351 S Drexel Blvd</t>
  </si>
  <si>
    <t xml:space="preserve">Price Lit &amp; Writing Elem School</t>
  </si>
  <si>
    <t xml:space="preserve">150162990252411</t>
  </si>
  <si>
    <t xml:space="preserve">(773)535-1300</t>
  </si>
  <si>
    <t xml:space="preserve">(773)535-1324</t>
  </si>
  <si>
    <t xml:space="preserve">Justin Lawrence Moore</t>
  </si>
  <si>
    <t xml:space="preserve">Dulles Elementary School</t>
  </si>
  <si>
    <t xml:space="preserve">6311 S Calumet Ave</t>
  </si>
  <si>
    <t xml:space="preserve">Dulles Elem School</t>
  </si>
  <si>
    <t xml:space="preserve">150162990252175</t>
  </si>
  <si>
    <t xml:space="preserve">(773)535-0690</t>
  </si>
  <si>
    <t xml:space="preserve">(773)535-0689</t>
  </si>
  <si>
    <t xml:space="preserve">Mrs.Pamela Talbott Creed</t>
  </si>
  <si>
    <t xml:space="preserve">Reed Elem School</t>
  </si>
  <si>
    <t xml:space="preserve">150162990252420</t>
  </si>
  <si>
    <t xml:space="preserve">(773)535-3075</t>
  </si>
  <si>
    <t xml:space="preserve">(773)535-3232</t>
  </si>
  <si>
    <t xml:space="preserve">Shirrie Tilisa Jackson</t>
  </si>
  <si>
    <t xml:space="preserve">Banneker Elementary School</t>
  </si>
  <si>
    <t xml:space="preserve">6656 S Normal Blvd</t>
  </si>
  <si>
    <t xml:space="preserve">Banneker Elem School</t>
  </si>
  <si>
    <t xml:space="preserve">150162990252065</t>
  </si>
  <si>
    <t xml:space="preserve">(773)535-3020</t>
  </si>
  <si>
    <t xml:space="preserve">(773)535-3272</t>
  </si>
  <si>
    <t xml:space="preserve">Verona S Portis</t>
  </si>
  <si>
    <t xml:space="preserve">6650 S Ellis Ave</t>
  </si>
  <si>
    <t xml:space="preserve">Dumas Technology Acad Elem Sch</t>
  </si>
  <si>
    <t xml:space="preserve">150162990252176</t>
  </si>
  <si>
    <t xml:space="preserve">(773)535-0750</t>
  </si>
  <si>
    <t xml:space="preserve">(773)535-0767</t>
  </si>
  <si>
    <t xml:space="preserve">Macquline Shreese King</t>
  </si>
  <si>
    <t xml:space="preserve">Ashe Elementary School</t>
  </si>
  <si>
    <t xml:space="preserve">8505 S Ingleside Ave</t>
  </si>
  <si>
    <t xml:space="preserve">Ashe Elem School</t>
  </si>
  <si>
    <t xml:space="preserve">150162990252437</t>
  </si>
  <si>
    <t xml:space="preserve">(773)535-3550</t>
  </si>
  <si>
    <t xml:space="preserve">(773)535-3362</t>
  </si>
  <si>
    <t xml:space="preserve">Richadine Elizabeth Murry Heard</t>
  </si>
  <si>
    <t xml:space="preserve">McCutcheon Elementary School</t>
  </si>
  <si>
    <t xml:space="preserve">4865 N Sheridan Rd</t>
  </si>
  <si>
    <t xml:space="preserve">Mccutcheon Elem School</t>
  </si>
  <si>
    <t xml:space="preserve">150162990252344</t>
  </si>
  <si>
    <t xml:space="preserve">(773)534-2680</t>
  </si>
  <si>
    <t xml:space="preserve">(773)534-2578</t>
  </si>
  <si>
    <t xml:space="preserve">Dr.Carol Ann Lang</t>
  </si>
  <si>
    <t xml:space="preserve">3030 W Harrison St</t>
  </si>
  <si>
    <t xml:space="preserve">Jensen Elem Scholastic Academy</t>
  </si>
  <si>
    <t xml:space="preserve">150162990252288</t>
  </si>
  <si>
    <t xml:space="preserve">(773)534-6840</t>
  </si>
  <si>
    <t xml:space="preserve">(773)534-6722</t>
  </si>
  <si>
    <t xml:space="preserve">Catherine Frances Jernigan</t>
  </si>
  <si>
    <t xml:space="preserve">Paderewski Elementary Learning Academy</t>
  </si>
  <si>
    <t xml:space="preserve">2221 S Lawndale Ave</t>
  </si>
  <si>
    <t xml:space="preserve">Paderewski Elem Learning Academy</t>
  </si>
  <si>
    <t xml:space="preserve">150162990252390</t>
  </si>
  <si>
    <t xml:space="preserve">(773)534-1821</t>
  </si>
  <si>
    <t xml:space="preserve">(773)534-1974</t>
  </si>
  <si>
    <t xml:space="preserve">Joann Dean Roberts</t>
  </si>
  <si>
    <t xml:space="preserve">Johnson Elementary School</t>
  </si>
  <si>
    <t xml:space="preserve">1420 S Albany Ave</t>
  </si>
  <si>
    <t xml:space="preserve">Johnson Elem School</t>
  </si>
  <si>
    <t xml:space="preserve">150162990252290</t>
  </si>
  <si>
    <t xml:space="preserve">(773)534-1829</t>
  </si>
  <si>
    <t xml:space="preserve">(773)534-1355</t>
  </si>
  <si>
    <t xml:space="preserve">Ms.Alice Felice Henry</t>
  </si>
  <si>
    <t xml:space="preserve">Mollison Elementary School</t>
  </si>
  <si>
    <t xml:space="preserve">4415 S Dr Martin L King Jr Dr</t>
  </si>
  <si>
    <t xml:space="preserve">Mollison Elem School</t>
  </si>
  <si>
    <t xml:space="preserve">150162990252354</t>
  </si>
  <si>
    <t xml:space="preserve">(773)535-1804</t>
  </si>
  <si>
    <t xml:space="preserve">(773)535-1803</t>
  </si>
  <si>
    <t xml:space="preserve">Wilhelmina Manuella Kenan</t>
  </si>
  <si>
    <t xml:space="preserve">Overton Elementary School</t>
  </si>
  <si>
    <t xml:space="preserve">221 E 49th St</t>
  </si>
  <si>
    <t xml:space="preserve">Overton Elem School</t>
  </si>
  <si>
    <t xml:space="preserve">150162990252388</t>
  </si>
  <si>
    <t xml:space="preserve">(773)535-1430</t>
  </si>
  <si>
    <t xml:space="preserve">(773)535-1007</t>
  </si>
  <si>
    <t xml:space="preserve">Brandi L Barrett</t>
  </si>
  <si>
    <t xml:space="preserve">Tanner Elementary School</t>
  </si>
  <si>
    <t xml:space="preserve">7350 S Evans Ave</t>
  </si>
  <si>
    <t xml:space="preserve">Tanner Elem School</t>
  </si>
  <si>
    <t xml:space="preserve">150162990252479</t>
  </si>
  <si>
    <t xml:space="preserve">(773)535-3870</t>
  </si>
  <si>
    <t xml:space="preserve">(773)535-3874</t>
  </si>
  <si>
    <t xml:space="preserve">Kenndell L Smith</t>
  </si>
  <si>
    <t xml:space="preserve">Buckingham Special Education Center</t>
  </si>
  <si>
    <t xml:space="preserve">9207 S Phillips Ave</t>
  </si>
  <si>
    <t xml:space="preserve">Buckingham Special Education Ctr</t>
  </si>
  <si>
    <t xml:space="preserve">150162990253758</t>
  </si>
  <si>
    <t xml:space="preserve">(773)535-6422</t>
  </si>
  <si>
    <t xml:space="preserve">(773)535-6421</t>
  </si>
  <si>
    <t xml:space="preserve">Otis Cedric Taylor</t>
  </si>
  <si>
    <t xml:space="preserve">Adam Clayton Powell Academy Elementary School</t>
  </si>
  <si>
    <t xml:space="preserve">7511 S South Shore Dr</t>
  </si>
  <si>
    <t xml:space="preserve">Powell Elem Paideia Comm Academy</t>
  </si>
  <si>
    <t xml:space="preserve">150162990252785</t>
  </si>
  <si>
    <t xml:space="preserve">(773)535-6650</t>
  </si>
  <si>
    <t xml:space="preserve">(773)535-6602</t>
  </si>
  <si>
    <t xml:space="preserve">Derek Wilbert Jordan</t>
  </si>
  <si>
    <t xml:space="preserve">McNair Elementary School</t>
  </si>
  <si>
    <t xml:space="preserve">4820 W Walton St</t>
  </si>
  <si>
    <t xml:space="preserve">Mcnair Elem School</t>
  </si>
  <si>
    <t xml:space="preserve">150162990252634</t>
  </si>
  <si>
    <t xml:space="preserve">(773)534-8980</t>
  </si>
  <si>
    <t xml:space="preserve">(773)534-0668</t>
  </si>
  <si>
    <t xml:space="preserve">Shirley Ann Dillard</t>
  </si>
  <si>
    <t xml:space="preserve">Guggenheim Elementary School</t>
  </si>
  <si>
    <t xml:space="preserve">7141 S Morgan St</t>
  </si>
  <si>
    <t xml:space="preserve">Guggenheim Elem School</t>
  </si>
  <si>
    <t xml:space="preserve">150162990252233</t>
  </si>
  <si>
    <t xml:space="preserve">(773)535-3587</t>
  </si>
  <si>
    <t xml:space="preserve">(773)535-3466</t>
  </si>
  <si>
    <t xml:space="preserve">1707 W Morse Ave</t>
  </si>
  <si>
    <t xml:space="preserve">New Field Elem School</t>
  </si>
  <si>
    <t xml:space="preserve">150162990252930</t>
  </si>
  <si>
    <t xml:space="preserve">(773)534-2760</t>
  </si>
  <si>
    <t xml:space="preserve">(773)534-2773</t>
  </si>
  <si>
    <t xml:space="preserve">Susan Margaret Kilbane</t>
  </si>
  <si>
    <t xml:space="preserve">Woods Elementary Math &amp; Science Academy</t>
  </si>
  <si>
    <t xml:space="preserve">6206 S Racine Ave</t>
  </si>
  <si>
    <t xml:space="preserve">Woods Elem Math &amp; Science Academy</t>
  </si>
  <si>
    <t xml:space="preserve">150162990252216</t>
  </si>
  <si>
    <t xml:space="preserve">(773)535-9250</t>
  </si>
  <si>
    <t xml:space="preserve">(773)535-9208</t>
  </si>
  <si>
    <t xml:space="preserve">Roslyn Jamerson Armour</t>
  </si>
  <si>
    <t xml:space="preserve">8300 S Saint Louis Ave</t>
  </si>
  <si>
    <t xml:space="preserve">Ashburn Community Elem School</t>
  </si>
  <si>
    <t xml:space="preserve">150162990252922</t>
  </si>
  <si>
    <t xml:space="preserve">(773)535-7860</t>
  </si>
  <si>
    <t xml:space="preserve">(773)535-7867</t>
  </si>
  <si>
    <t xml:space="preserve">Jewel Ann Diaz</t>
  </si>
  <si>
    <t xml:space="preserve">Mays Elementary Academy</t>
  </si>
  <si>
    <t xml:space="preserve">838 W Marquette Rd</t>
  </si>
  <si>
    <t xml:space="preserve">Mays Elem Academy</t>
  </si>
  <si>
    <t xml:space="preserve">150162990252802</t>
  </si>
  <si>
    <t xml:space="preserve">(773)535-3892</t>
  </si>
  <si>
    <t xml:space="preserve">(773)535-3895</t>
  </si>
  <si>
    <t xml:space="preserve">Patricia Davis McCann</t>
  </si>
  <si>
    <t xml:space="preserve">Lee Elementary School</t>
  </si>
  <si>
    <t xml:space="preserve">6448 S Tripp Ave</t>
  </si>
  <si>
    <t xml:space="preserve">Lee Elem School</t>
  </si>
  <si>
    <t xml:space="preserve">150162990252703</t>
  </si>
  <si>
    <t xml:space="preserve">(773)535-2255</t>
  </si>
  <si>
    <t xml:space="preserve">(773)535-2287</t>
  </si>
  <si>
    <t xml:space="preserve">Christine Arroyo</t>
  </si>
  <si>
    <t xml:space="preserve">Melody Elementary School</t>
  </si>
  <si>
    <t xml:space="preserve">412 S Keeler Ave</t>
  </si>
  <si>
    <t xml:space="preserve">Melody Elem School</t>
  </si>
  <si>
    <t xml:space="preserve">150162990252352</t>
  </si>
  <si>
    <t xml:space="preserve">(773)534-6850</t>
  </si>
  <si>
    <t xml:space="preserve">(773)534-6839</t>
  </si>
  <si>
    <t xml:space="preserve">Ms.Nancy Septa Hanks</t>
  </si>
  <si>
    <t xml:space="preserve">Higgins Elementary Community Academy</t>
  </si>
  <si>
    <t xml:space="preserve">11710 S Morgan St</t>
  </si>
  <si>
    <t xml:space="preserve">Higgins Elem Community Academy</t>
  </si>
  <si>
    <t xml:space="preserve">150162990252266</t>
  </si>
  <si>
    <t xml:space="preserve">(773)535-5625</t>
  </si>
  <si>
    <t xml:space="preserve">(773)535-5623</t>
  </si>
  <si>
    <t xml:space="preserve">Mable Alice Alfred</t>
  </si>
  <si>
    <t xml:space="preserve">South Shore Multiplex Facility 2</t>
  </si>
  <si>
    <t xml:space="preserve">7627 S Constance Ave</t>
  </si>
  <si>
    <t xml:space="preserve">School of Leadership High School</t>
  </si>
  <si>
    <t xml:space="preserve">150162990250806</t>
  </si>
  <si>
    <t xml:space="preserve">(773)535-6190</t>
  </si>
  <si>
    <t xml:space="preserve">(773)535-6960</t>
  </si>
  <si>
    <t xml:space="preserve">Mrs.Noreen Lynn Harris</t>
  </si>
  <si>
    <t xml:space="preserve">8101 S LaSalle St</t>
  </si>
  <si>
    <t xml:space="preserve">Lenart Elem Regional Gifted Ctr</t>
  </si>
  <si>
    <t xml:space="preserve">150162990252856</t>
  </si>
  <si>
    <t xml:space="preserve">(773)535-0040</t>
  </si>
  <si>
    <t xml:space="preserve">(773)535-0048</t>
  </si>
  <si>
    <t xml:space="preserve">Joanna Darcella Theodore</t>
  </si>
  <si>
    <t xml:space="preserve">Hinton Elementary School</t>
  </si>
  <si>
    <t xml:space="preserve">644 W 71st St</t>
  </si>
  <si>
    <t xml:space="preserve">Hinton Elem School</t>
  </si>
  <si>
    <t xml:space="preserve">150162990252267</t>
  </si>
  <si>
    <t xml:space="preserve">(773)535-3875</t>
  </si>
  <si>
    <t xml:space="preserve">(773)535-3885</t>
  </si>
  <si>
    <t xml:space="preserve">Pamela K Brunson-Allen</t>
  </si>
  <si>
    <t xml:space="preserve">Westcott Elementary School</t>
  </si>
  <si>
    <t xml:space="preserve">409 W 80th St</t>
  </si>
  <si>
    <t xml:space="preserve">Westcott Elem School</t>
  </si>
  <si>
    <t xml:space="preserve">150162990252507</t>
  </si>
  <si>
    <t xml:space="preserve">(773)535-3090</t>
  </si>
  <si>
    <t xml:space="preserve">(773)535-3099</t>
  </si>
  <si>
    <t xml:space="preserve">Monique Nicol Dockery</t>
  </si>
  <si>
    <t xml:space="preserve">145 S Campbell Ave</t>
  </si>
  <si>
    <t xml:space="preserve">Phoenix Military Academy HS</t>
  </si>
  <si>
    <t xml:space="preserve">150162990250803</t>
  </si>
  <si>
    <t xml:space="preserve">(773)534-7275</t>
  </si>
  <si>
    <t xml:space="preserve">(773)534-7273</t>
  </si>
  <si>
    <t xml:space="preserve">Ferdinand Wipachit</t>
  </si>
  <si>
    <t xml:space="preserve">Leland Elementary School</t>
  </si>
  <si>
    <t xml:space="preserve">5221 W Congress Pkwy</t>
  </si>
  <si>
    <t xml:space="preserve">Leland Elem School</t>
  </si>
  <si>
    <t xml:space="preserve">150162990252714</t>
  </si>
  <si>
    <t xml:space="preserve">(773)534-6340</t>
  </si>
  <si>
    <t xml:space="preserve">(773)534-6040</t>
  </si>
  <si>
    <t xml:space="preserve">Loretta Brown-Lawrence</t>
  </si>
  <si>
    <t xml:space="preserve">Rudolph Elementary Learning Center</t>
  </si>
  <si>
    <t xml:space="preserve">110 N Paulina St</t>
  </si>
  <si>
    <t xml:space="preserve">Rudolph Elem Learning Center</t>
  </si>
  <si>
    <t xml:space="preserve">150162990253735</t>
  </si>
  <si>
    <t xml:space="preserve">(773)534-7460</t>
  </si>
  <si>
    <t xml:space="preserve">(773)534-7466</t>
  </si>
  <si>
    <t xml:space="preserve">Eliot Jamieson Konz</t>
  </si>
  <si>
    <t xml:space="preserve">McDowell Elementary School</t>
  </si>
  <si>
    <t xml:space="preserve">1419 E 89th St</t>
  </si>
  <si>
    <t xml:space="preserve">Mcdowell Elem School</t>
  </si>
  <si>
    <t xml:space="preserve">150162990252737</t>
  </si>
  <si>
    <t xml:space="preserve">(773)535-6404</t>
  </si>
  <si>
    <t xml:space="preserve">(773)535-6434</t>
  </si>
  <si>
    <t xml:space="preserve">Jo La Tanya Easterling-Hood</t>
  </si>
  <si>
    <t xml:space="preserve">De Diego Elementary Community Academy</t>
  </si>
  <si>
    <t xml:space="preserve">1313 N Claremont Ave</t>
  </si>
  <si>
    <t xml:space="preserve">De Diego Elem Community Academy</t>
  </si>
  <si>
    <t xml:space="preserve">150162990252825</t>
  </si>
  <si>
    <t xml:space="preserve">(773)534-4451</t>
  </si>
  <si>
    <t xml:space="preserve">(773)534-4696</t>
  </si>
  <si>
    <t xml:space="preserve">Alice Marie Vera</t>
  </si>
  <si>
    <t xml:space="preserve">White Elementary Career Academy</t>
  </si>
  <si>
    <t xml:space="preserve">1136 W 122nd St</t>
  </si>
  <si>
    <t xml:space="preserve">White Elem Career Academy</t>
  </si>
  <si>
    <t xml:space="preserve">150162990252729</t>
  </si>
  <si>
    <t xml:space="preserve">(773)535-5672</t>
  </si>
  <si>
    <t xml:space="preserve">(773)535-5644</t>
  </si>
  <si>
    <t xml:space="preserve">Maya A Sadder</t>
  </si>
  <si>
    <t xml:space="preserve">Earhart Options For Knowledge Elementary School</t>
  </si>
  <si>
    <t xml:space="preserve">1710 E 93rd St</t>
  </si>
  <si>
    <t xml:space="preserve">Earhart Elem Opt for Knowl School</t>
  </si>
  <si>
    <t xml:space="preserve">150162990252743</t>
  </si>
  <si>
    <t xml:space="preserve">(773)535-6416</t>
  </si>
  <si>
    <t xml:space="preserve">(773)535-6077</t>
  </si>
  <si>
    <t xml:space="preserve">Dr.Brenda J DeMar-Williams</t>
  </si>
  <si>
    <t xml:space="preserve">3825 S Washtenaw Ave</t>
  </si>
  <si>
    <t xml:space="preserve">Brighton Park Elem School</t>
  </si>
  <si>
    <t xml:space="preserve">150162990252870</t>
  </si>
  <si>
    <t xml:space="preserve">(773)535-7237</t>
  </si>
  <si>
    <t xml:space="preserve">(773)535-7198</t>
  </si>
  <si>
    <t xml:space="preserve">Glenda Johnson</t>
  </si>
  <si>
    <t xml:space="preserve">3537 S Paulina St</t>
  </si>
  <si>
    <t xml:space="preserve">Evergreen Academy Elem School</t>
  </si>
  <si>
    <t xml:space="preserve">150162990252873</t>
  </si>
  <si>
    <t xml:space="preserve">(773)535-4836</t>
  </si>
  <si>
    <t xml:space="preserve">(773)535-4853</t>
  </si>
  <si>
    <t xml:space="preserve">Marian Laura Strok</t>
  </si>
  <si>
    <t xml:space="preserve">Roque De Duprey Elem School</t>
  </si>
  <si>
    <t xml:space="preserve">150162990252869</t>
  </si>
  <si>
    <t xml:space="preserve">(773)534-4230</t>
  </si>
  <si>
    <t xml:space="preserve">(773)534-4239</t>
  </si>
  <si>
    <t xml:space="preserve">Gloria Roman</t>
  </si>
  <si>
    <t xml:space="preserve">Marshall Middle School</t>
  </si>
  <si>
    <t xml:space="preserve">3900 N Lawndale Ave</t>
  </si>
  <si>
    <t xml:space="preserve">150162990252882</t>
  </si>
  <si>
    <t xml:space="preserve">(773)534-5200</t>
  </si>
  <si>
    <t xml:space="preserve">(773)534-5292</t>
  </si>
  <si>
    <t xml:space="preserve">Mr.Paul J. Flaherty</t>
  </si>
  <si>
    <t xml:space="preserve">Bowen Multiplex Facility</t>
  </si>
  <si>
    <t xml:space="preserve">2710 E 89th St</t>
  </si>
  <si>
    <t xml:space="preserve">New Millenium Health High School</t>
  </si>
  <si>
    <t xml:space="preserve">150162990250824</t>
  </si>
  <si>
    <t xml:space="preserve">(773)535-7650</t>
  </si>
  <si>
    <t xml:space="preserve">(773)535-6489</t>
  </si>
  <si>
    <t xml:space="preserve">Ms.Jennifer L. Kirmes</t>
  </si>
  <si>
    <t xml:space="preserve">3212 W George St</t>
  </si>
  <si>
    <t xml:space="preserve">150162990252881</t>
  </si>
  <si>
    <t xml:space="preserve">(773)534-5350</t>
  </si>
  <si>
    <t xml:space="preserve">(773)534-5349</t>
  </si>
  <si>
    <t xml:space="preserve">Evelyn Roman</t>
  </si>
  <si>
    <t xml:space="preserve">1940 W 18th St</t>
  </si>
  <si>
    <t xml:space="preserve">Orozco Elem Fine Arts &amp; Sciences</t>
  </si>
  <si>
    <t xml:space="preserve">150162990252842</t>
  </si>
  <si>
    <t xml:space="preserve">(773)534-7215</t>
  </si>
  <si>
    <t xml:space="preserve">(773)534-7329</t>
  </si>
  <si>
    <t xml:space="preserve">Coralia Barraza</t>
  </si>
  <si>
    <t xml:space="preserve">Raby High School</t>
  </si>
  <si>
    <t xml:space="preserve">3545 W Fulton Blvd</t>
  </si>
  <si>
    <t xml:space="preserve">150162990250826</t>
  </si>
  <si>
    <t xml:space="preserve">(773)534-6755</t>
  </si>
  <si>
    <t xml:space="preserve">(773)534-6938</t>
  </si>
  <si>
    <t xml:space="preserve">James Theder Schwartz</t>
  </si>
  <si>
    <t xml:space="preserve">Williams Middle Prep Academy</t>
  </si>
  <si>
    <t xml:space="preserve">150162990252932</t>
  </si>
  <si>
    <t xml:space="preserve">(773)534-9235</t>
  </si>
  <si>
    <t xml:space="preserve">(773)534-9236</t>
  </si>
  <si>
    <t xml:space="preserve">Theresa Vivian Rhea</t>
  </si>
  <si>
    <t xml:space="preserve">Stagg Elementary School</t>
  </si>
  <si>
    <t xml:space="preserve">7424 S Morgan St</t>
  </si>
  <si>
    <t xml:space="preserve">Stagg Elem School</t>
  </si>
  <si>
    <t xml:space="preserve">150162990252464</t>
  </si>
  <si>
    <t xml:space="preserve">(773)535-3565</t>
  </si>
  <si>
    <t xml:space="preserve">(773)535-3564</t>
  </si>
  <si>
    <t xml:space="preserve">Ruth Allene Miller</t>
  </si>
  <si>
    <t xml:space="preserve">150162990250820</t>
  </si>
  <si>
    <t xml:space="preserve">(773)534-0192</t>
  </si>
  <si>
    <t xml:space="preserve">Mrs.Erin A Galfer</t>
  </si>
  <si>
    <t xml:space="preserve">Sabin Elementary Magnet School</t>
  </si>
  <si>
    <t xml:space="preserve">2216 W Hirsch St</t>
  </si>
  <si>
    <t xml:space="preserve">Sabin Elem Magnet School</t>
  </si>
  <si>
    <t xml:space="preserve">150162990252828</t>
  </si>
  <si>
    <t xml:space="preserve">(773)534-4491</t>
  </si>
  <si>
    <t xml:space="preserve">(773)534-4511</t>
  </si>
  <si>
    <t xml:space="preserve">Gwen Ann Kasper-Couty</t>
  </si>
  <si>
    <t xml:space="preserve">Woodson South School</t>
  </si>
  <si>
    <t xml:space="preserve">4414 S Evans</t>
  </si>
  <si>
    <t xml:space="preserve">Woodson South Elem School</t>
  </si>
  <si>
    <t xml:space="preserve">150162990252521</t>
  </si>
  <si>
    <t xml:space="preserve">(773)535-1280</t>
  </si>
  <si>
    <t xml:space="preserve">(773)535-1390</t>
  </si>
  <si>
    <t xml:space="preserve">Tamara Nakia Littlejohn</t>
  </si>
  <si>
    <t xml:space="preserve">2300 W 64th St</t>
  </si>
  <si>
    <t xml:space="preserve">Claremont Academy Elem School</t>
  </si>
  <si>
    <t xml:space="preserve">150162990252936</t>
  </si>
  <si>
    <t xml:space="preserve">(773)535-8110</t>
  </si>
  <si>
    <t xml:space="preserve">(773)535-8108</t>
  </si>
  <si>
    <t xml:space="preserve">Rebecca Lynn Stinson</t>
  </si>
  <si>
    <t xml:space="preserve">Goldblatt Elementary School</t>
  </si>
  <si>
    <t xml:space="preserve">4257 W Adams St</t>
  </si>
  <si>
    <t xml:space="preserve">Goldblatt Elem School</t>
  </si>
  <si>
    <t xml:space="preserve">150162990252221</t>
  </si>
  <si>
    <t xml:space="preserve">(773)534-6860</t>
  </si>
  <si>
    <t xml:space="preserve">(773)534-6847</t>
  </si>
  <si>
    <t xml:space="preserve">Yvette Renee Curington</t>
  </si>
  <si>
    <t xml:space="preserve">Black Magnet Elementary School</t>
  </si>
  <si>
    <t xml:space="preserve">9101 S Euclid Ave</t>
  </si>
  <si>
    <t xml:space="preserve">Black Magnet Elem School</t>
  </si>
  <si>
    <t xml:space="preserve">150162990252086</t>
  </si>
  <si>
    <t xml:space="preserve">(773)535-6390</t>
  </si>
  <si>
    <t xml:space="preserve">(773)535-6047</t>
  </si>
  <si>
    <t xml:space="preserve">Thomas Little</t>
  </si>
  <si>
    <t xml:space="preserve">8445 S Kolin Ave</t>
  </si>
  <si>
    <t xml:space="preserve">Durkin Park Elem School</t>
  </si>
  <si>
    <t xml:space="preserve">150162990252933</t>
  </si>
  <si>
    <t xml:space="preserve">(773)535-2322</t>
  </si>
  <si>
    <t xml:space="preserve">(773)535-2299</t>
  </si>
  <si>
    <t xml:space="preserve">Daniel Joseph Redmond</t>
  </si>
  <si>
    <t xml:space="preserve">Brighton Park</t>
  </si>
  <si>
    <t xml:space="preserve">3456 W 38th St</t>
  </si>
  <si>
    <t xml:space="preserve">Calmeca Acad Elem School</t>
  </si>
  <si>
    <t xml:space="preserve">150162990252934</t>
  </si>
  <si>
    <t xml:space="preserve">(773)535-7000</t>
  </si>
  <si>
    <t xml:space="preserve">(773)535-7010</t>
  </si>
  <si>
    <t xml:space="preserve">Frances Garcia</t>
  </si>
  <si>
    <t xml:space="preserve">4416 N Troy St</t>
  </si>
  <si>
    <t xml:space="preserve">North River Elem School</t>
  </si>
  <si>
    <t xml:space="preserve">150162990252935</t>
  </si>
  <si>
    <t xml:space="preserve">(773)534-0590</t>
  </si>
  <si>
    <t xml:space="preserve">(773)534-0597</t>
  </si>
  <si>
    <t xml:space="preserve">Gilberto Sanchez</t>
  </si>
  <si>
    <t xml:space="preserve">Courtenay Elementary Language Arts Center</t>
  </si>
  <si>
    <t xml:space="preserve">1726 W Berteau Ave</t>
  </si>
  <si>
    <t xml:space="preserve">Courtenay Elem Language Arts Ctr</t>
  </si>
  <si>
    <t xml:space="preserve">150162990252921</t>
  </si>
  <si>
    <t xml:space="preserve">(773)534-5790</t>
  </si>
  <si>
    <t xml:space="preserve">(773)534-5799</t>
  </si>
  <si>
    <t xml:space="preserve">Joann M Percel</t>
  </si>
  <si>
    <t xml:space="preserve">150162990250818</t>
  </si>
  <si>
    <t xml:space="preserve">(773)534-1997</t>
  </si>
  <si>
    <t xml:space="preserve">(773)534-0354</t>
  </si>
  <si>
    <t xml:space="preserve">Francisco Albert Borras</t>
  </si>
  <si>
    <t xml:space="preserve">2,3,9,10,11,12,20</t>
  </si>
  <si>
    <t xml:space="preserve">Evers Elementary School</t>
  </si>
  <si>
    <t xml:space="preserve">9811 S Lowe Ave</t>
  </si>
  <si>
    <t xml:space="preserve">Evers Elem School</t>
  </si>
  <si>
    <t xml:space="preserve">150162990252193</t>
  </si>
  <si>
    <t xml:space="preserve">(773)535-2565</t>
  </si>
  <si>
    <t xml:space="preserve">(773)535-2570</t>
  </si>
  <si>
    <t xml:space="preserve">Kathleen King Singleton</t>
  </si>
  <si>
    <t xml:space="preserve">4140 N Marine Dr</t>
  </si>
  <si>
    <t xml:space="preserve">Disney Elem Magnet School</t>
  </si>
  <si>
    <t xml:space="preserve">150162990252160</t>
  </si>
  <si>
    <t xml:space="preserve">(773)534-5840</t>
  </si>
  <si>
    <t xml:space="preserve">(773)534-5714</t>
  </si>
  <si>
    <t xml:space="preserve">Kathleen Hagstrom</t>
  </si>
  <si>
    <t xml:space="preserve">Dubois Elementary School</t>
  </si>
  <si>
    <t xml:space="preserve">330 E 133rd St</t>
  </si>
  <si>
    <t xml:space="preserve">Dubois Elem School</t>
  </si>
  <si>
    <t xml:space="preserve">150162990252173</t>
  </si>
  <si>
    <t xml:space="preserve">(773)535-5582</t>
  </si>
  <si>
    <t xml:space="preserve">(773)535-5587</t>
  </si>
  <si>
    <t xml:space="preserve">Vanessa Ann Williams-Johnson</t>
  </si>
  <si>
    <t xml:space="preserve">Bethune Elementary School</t>
  </si>
  <si>
    <t xml:space="preserve">3030 W Arthington St</t>
  </si>
  <si>
    <t xml:space="preserve">Bethune Elem School</t>
  </si>
  <si>
    <t xml:space="preserve">150162990252084</t>
  </si>
  <si>
    <t xml:space="preserve">(773)534-6890</t>
  </si>
  <si>
    <t xml:space="preserve">(773)534-6889</t>
  </si>
  <si>
    <t xml:space="preserve">Zipporah Kay Hightower</t>
  </si>
  <si>
    <t xml:space="preserve">Wacker Elementary School</t>
  </si>
  <si>
    <t xml:space="preserve">9746 S Morgan St</t>
  </si>
  <si>
    <t xml:space="preserve">Wacker Elem School</t>
  </si>
  <si>
    <t xml:space="preserve">150162990252497</t>
  </si>
  <si>
    <t xml:space="preserve">(773)535-2821</t>
  </si>
  <si>
    <t xml:space="preserve">(773)535-2829</t>
  </si>
  <si>
    <t xml:space="preserve">Daniel Perry</t>
  </si>
  <si>
    <t xml:space="preserve">Depriest Elementary School</t>
  </si>
  <si>
    <t xml:space="preserve">139 S Parkside Ave</t>
  </si>
  <si>
    <t xml:space="preserve">Depriest Elem School</t>
  </si>
  <si>
    <t xml:space="preserve">150162990252605</t>
  </si>
  <si>
    <t xml:space="preserve">(773)534-6800</t>
  </si>
  <si>
    <t xml:space="preserve">(773)534-6799</t>
  </si>
  <si>
    <t xml:space="preserve">Minnie Lee Watson</t>
  </si>
  <si>
    <t xml:space="preserve">240 W 104th St</t>
  </si>
  <si>
    <t xml:space="preserve">Hughes L Elem School</t>
  </si>
  <si>
    <t xml:space="preserve">150162990252620</t>
  </si>
  <si>
    <t xml:space="preserve">(773)535-5075</t>
  </si>
  <si>
    <t xml:space="preserve">(773)535-6520</t>
  </si>
  <si>
    <t xml:space="preserve">Anita Fransheryl Muse</t>
  </si>
  <si>
    <t xml:space="preserve">Jackson, M Elementary School</t>
  </si>
  <si>
    <t xml:space="preserve">917 W 88th St</t>
  </si>
  <si>
    <t xml:space="preserve">Jackson  M Elem School</t>
  </si>
  <si>
    <t xml:space="preserve">150162990252046</t>
  </si>
  <si>
    <t xml:space="preserve">(773)535-3341</t>
  </si>
  <si>
    <t xml:space="preserve">(773)535-3453</t>
  </si>
  <si>
    <t xml:space="preserve">Flavia Hernandez</t>
  </si>
  <si>
    <t xml:space="preserve">Robeson Achievement Academy HS</t>
  </si>
  <si>
    <t xml:space="preserve">150162990250810</t>
  </si>
  <si>
    <t xml:space="preserve">Tilden Achievement Academy HS</t>
  </si>
  <si>
    <t xml:space="preserve">150162990250811</t>
  </si>
  <si>
    <t xml:space="preserve">Crane Achievement Academy HS</t>
  </si>
  <si>
    <t xml:space="preserve">150162990250815</t>
  </si>
  <si>
    <t xml:space="preserve">(773)534-7066</t>
  </si>
  <si>
    <t xml:space="preserve">9,10,11,20</t>
  </si>
  <si>
    <t xml:space="preserve">Williams Medical Prep High Sch</t>
  </si>
  <si>
    <t xml:space="preserve">150162990250856</t>
  </si>
  <si>
    <t xml:space="preserve">(773)535-1120</t>
  </si>
  <si>
    <t xml:space="preserve">(773)535-1023</t>
  </si>
  <si>
    <t xml:space="preserve">Diann Nikole Weston</t>
  </si>
  <si>
    <t xml:space="preserve">Bronzeville Scholastic HS</t>
  </si>
  <si>
    <t xml:space="preserve">150162990250834</t>
  </si>
  <si>
    <t xml:space="preserve">(773)535-1150</t>
  </si>
  <si>
    <t xml:space="preserve">(773)535-1228</t>
  </si>
  <si>
    <t xml:space="preserve">Latunja Ollie Williams</t>
  </si>
  <si>
    <t xml:space="preserve">3120 S Kostner Ave</t>
  </si>
  <si>
    <t xml:space="preserve">School of Social Justice HS</t>
  </si>
  <si>
    <t xml:space="preserve">150162990250835</t>
  </si>
  <si>
    <t xml:space="preserve">(773)535-4300</t>
  </si>
  <si>
    <t xml:space="preserve">(773)535-4271</t>
  </si>
  <si>
    <t xml:space="preserve">Kathy Farr</t>
  </si>
  <si>
    <t xml:space="preserve">Infinity Math  Science &amp; Tech HS</t>
  </si>
  <si>
    <t xml:space="preserve">150162990250837</t>
  </si>
  <si>
    <t xml:space="preserve">(773)535-4225</t>
  </si>
  <si>
    <t xml:space="preserve">(773)535-4270</t>
  </si>
  <si>
    <t xml:space="preserve">Patricia Barrera Brekke</t>
  </si>
  <si>
    <t xml:space="preserve">7,9,10,11,12,20</t>
  </si>
  <si>
    <t xml:space="preserve">Multicultural Acad of Scholarshp HS</t>
  </si>
  <si>
    <t xml:space="preserve">150162990250836</t>
  </si>
  <si>
    <t xml:space="preserve">(773)535-4242</t>
  </si>
  <si>
    <t xml:space="preserve">(773)535-4273</t>
  </si>
  <si>
    <t xml:space="preserve">Patricia Gonzalez</t>
  </si>
  <si>
    <t xml:space="preserve">Big Picture High School -Back Of The Yards</t>
  </si>
  <si>
    <t xml:space="preserve">4946 S Paulina St</t>
  </si>
  <si>
    <t xml:space="preserve">Peace And Education Coalition HS</t>
  </si>
  <si>
    <t xml:space="preserve">150162990253784</t>
  </si>
  <si>
    <t xml:space="preserve">(773)535-9023</t>
  </si>
  <si>
    <t xml:space="preserve">(773)535-9477</t>
  </si>
  <si>
    <t xml:space="preserve">Brigitte Lee Swenson</t>
  </si>
  <si>
    <t xml:space="preserve">Orr Mulitplex Facility</t>
  </si>
  <si>
    <t xml:space="preserve">730 N Pulaski Rd</t>
  </si>
  <si>
    <t xml:space="preserve">150162990250847</t>
  </si>
  <si>
    <t xml:space="preserve">(773)534-6500</t>
  </si>
  <si>
    <t xml:space="preserve">(773)534-6504</t>
  </si>
  <si>
    <t xml:space="preserve">Tyese T Sims</t>
  </si>
  <si>
    <t xml:space="preserve">1,2,3,4,5,6,7,8,9,10,11,12,20</t>
  </si>
  <si>
    <t xml:space="preserve">Rickover Naval Academy High Schl</t>
  </si>
  <si>
    <t xml:space="preserve">150162990250828</t>
  </si>
  <si>
    <t xml:space="preserve">(773)534-2890</t>
  </si>
  <si>
    <t xml:space="preserve">(773)534-2895</t>
  </si>
  <si>
    <t xml:space="preserve">Michael Jerome Biela</t>
  </si>
  <si>
    <t xml:space="preserve">Lindblom Multiplex Facility</t>
  </si>
  <si>
    <t xml:space="preserve">6130 S Wolcott Ave</t>
  </si>
  <si>
    <t xml:space="preserve">Lindblom Math &amp; Science Acad HS</t>
  </si>
  <si>
    <t xml:space="preserve">150162990250833</t>
  </si>
  <si>
    <t xml:space="preserve">(773)535-9300</t>
  </si>
  <si>
    <t xml:space="preserve">(773)535-9314</t>
  </si>
  <si>
    <t xml:space="preserve">Alan Wesley Mather</t>
  </si>
  <si>
    <t xml:space="preserve">World Language High School</t>
  </si>
  <si>
    <t xml:space="preserve">150162990250830</t>
  </si>
  <si>
    <t xml:space="preserve">(773)535-4334</t>
  </si>
  <si>
    <t xml:space="preserve">(773)254-8470</t>
  </si>
  <si>
    <t xml:space="preserve">Stephen Joseph Ngo</t>
  </si>
  <si>
    <t xml:space="preserve">Arai International CPS Scholars Middle School</t>
  </si>
  <si>
    <t xml:space="preserve">900 W Wilson Ave</t>
  </si>
  <si>
    <t xml:space="preserve">150162990250829</t>
  </si>
  <si>
    <t xml:space="preserve">(773)534-2875</t>
  </si>
  <si>
    <t xml:space="preserve">(773)534-2876</t>
  </si>
  <si>
    <t xml:space="preserve">Stephanie Yvette Moore</t>
  </si>
  <si>
    <t xml:space="preserve">3200 S Calumet Ave</t>
  </si>
  <si>
    <t xml:space="preserve">Pershing West Elem Magnet School</t>
  </si>
  <si>
    <t xml:space="preserve">150162990252940</t>
  </si>
  <si>
    <t xml:space="preserve">(773)534-9240</t>
  </si>
  <si>
    <t xml:space="preserve">(773)534-9249</t>
  </si>
  <si>
    <t xml:space="preserve">Cheryl Denise Watkins</t>
  </si>
  <si>
    <t xml:space="preserve">3330 W 71st St</t>
  </si>
  <si>
    <t xml:space="preserve">Tarkington Elem School</t>
  </si>
  <si>
    <t xml:space="preserve">150162990252943</t>
  </si>
  <si>
    <t xml:space="preserve">(773)535-4700</t>
  </si>
  <si>
    <t xml:space="preserve">(773)535-4713</t>
  </si>
  <si>
    <t xml:space="preserve">Vincent M Iturralde</t>
  </si>
  <si>
    <t xml:space="preserve">Clemente Achievement Academy HS</t>
  </si>
  <si>
    <t xml:space="preserve">150162990250838</t>
  </si>
  <si>
    <t xml:space="preserve">(773)534-4286</t>
  </si>
  <si>
    <t xml:space="preserve">(773)534-4066</t>
  </si>
  <si>
    <t xml:space="preserve">DeVry Advantage Academy HS</t>
  </si>
  <si>
    <t xml:space="preserve">3300 N Campbell</t>
  </si>
  <si>
    <t xml:space="preserve">Devry Advantage Academy High Schl</t>
  </si>
  <si>
    <t xml:space="preserve">150162990250832</t>
  </si>
  <si>
    <t xml:space="preserve">(773)697-2216</t>
  </si>
  <si>
    <t xml:space="preserve">(773)327-4262</t>
  </si>
  <si>
    <t xml:space="preserve">Arlana Dee Bedard</t>
  </si>
  <si>
    <t xml:space="preserve">2022 W Washington Blvd</t>
  </si>
  <si>
    <t xml:space="preserve">Suder Montessori Elem Magnet Schl</t>
  </si>
  <si>
    <t xml:space="preserve">150162990252941</t>
  </si>
  <si>
    <t xml:space="preserve">(773)534-7685</t>
  </si>
  <si>
    <t xml:space="preserve">(773)534-7933</t>
  </si>
  <si>
    <t xml:space="preserve">Annette D Dowd</t>
  </si>
  <si>
    <t xml:space="preserve">NULL</t>
  </si>
  <si>
    <t xml:space="preserve">locates its office in</t>
  </si>
  <si>
    <t xml:space="preserve">CPS Central Office Headquarters</t>
  </si>
  <si>
    <t xml:space="preserve">125 S Clark St</t>
  </si>
  <si>
    <t xml:space="preserve">150162990250841</t>
  </si>
  <si>
    <t xml:space="preserve">(773)534-1840</t>
  </si>
  <si>
    <t xml:space="preserve">(773)542-6471</t>
  </si>
  <si>
    <t xml:space="preserve">Andre C Cowling</t>
  </si>
  <si>
    <t xml:space="preserve">Austin Polytechnical Academy HS</t>
  </si>
  <si>
    <t xml:space="preserve">150162990250840</t>
  </si>
  <si>
    <t xml:space="preserve">(773)534-6300</t>
  </si>
  <si>
    <t xml:space="preserve">(773)534-6046</t>
  </si>
  <si>
    <t xml:space="preserve">La Tonya Austin Austin</t>
  </si>
  <si>
    <t xml:space="preserve">Marine Military Academy HS</t>
  </si>
  <si>
    <t xml:space="preserve">150162990250842</t>
  </si>
  <si>
    <t xml:space="preserve">(773)534-7818</t>
  </si>
  <si>
    <t xml:space="preserve">(773)534-0877</t>
  </si>
  <si>
    <t xml:space="preserve">Leonard Harris</t>
  </si>
  <si>
    <t xml:space="preserve">Frazier Intl Magnet Elem School</t>
  </si>
  <si>
    <t xml:space="preserve">150162990252945</t>
  </si>
  <si>
    <t xml:space="preserve">(773)534-6880</t>
  </si>
  <si>
    <t xml:space="preserve">(773)534-6616</t>
  </si>
  <si>
    <t xml:space="preserve">Mrs.Colette Unger Unger-Teasley</t>
  </si>
  <si>
    <t xml:space="preserve">Thomas Early Childhood - Greene Satellite</t>
  </si>
  <si>
    <t xml:space="preserve">3625 S Hoyne Ave</t>
  </si>
  <si>
    <t xml:space="preserve">Thomas Early Childhood Center</t>
  </si>
  <si>
    <t xml:space="preserve">150162990253787</t>
  </si>
  <si>
    <t xml:space="preserve">(773)535-4088</t>
  </si>
  <si>
    <t xml:space="preserve">(773)535-4085</t>
  </si>
  <si>
    <t xml:space="preserve">Elizabeth Louise Najera</t>
  </si>
  <si>
    <t xml:space="preserve">Team Englewood Comm Acad HS</t>
  </si>
  <si>
    <t xml:space="preserve">150162990250843</t>
  </si>
  <si>
    <t xml:space="preserve">(773)535-3530</t>
  </si>
  <si>
    <t xml:space="preserve">(773)535-3586</t>
  </si>
  <si>
    <t xml:space="preserve">Ms.Peggy Ann Korellis-Byrd</t>
  </si>
  <si>
    <t xml:space="preserve">Abbott Elementary School</t>
  </si>
  <si>
    <t xml:space="preserve">3630 S Wells St</t>
  </si>
  <si>
    <t xml:space="preserve">Air Force Acad High School</t>
  </si>
  <si>
    <t xml:space="preserve">150162990250848</t>
  </si>
  <si>
    <t xml:space="preserve">(773)535-1590</t>
  </si>
  <si>
    <t xml:space="preserve">(773)535-1847</t>
  </si>
  <si>
    <t xml:space="preserve">Mrs.Yashika N Tippett-Eggleston</t>
  </si>
  <si>
    <t xml:space="preserve">Irving Park Middle School</t>
  </si>
  <si>
    <t xml:space="preserve">3815 N Kedvale Ave</t>
  </si>
  <si>
    <t xml:space="preserve">Disney II Elem Schools</t>
  </si>
  <si>
    <t xml:space="preserve">150162990252949</t>
  </si>
  <si>
    <t xml:space="preserve">(773)534-3750</t>
  </si>
  <si>
    <t xml:space="preserve">(773)534-3757</t>
  </si>
  <si>
    <t xml:space="preserve">Bogdana Gueorgieva Chkoumbova</t>
  </si>
  <si>
    <t xml:space="preserve">150162990250844</t>
  </si>
  <si>
    <t xml:space="preserve">(773)534-0660</t>
  </si>
  <si>
    <t xml:space="preserve">(773)534-0667</t>
  </si>
  <si>
    <t xml:space="preserve">Todd Richard Yarch</t>
  </si>
  <si>
    <t xml:space="preserve">Andersen, H C Elementary Community Academy</t>
  </si>
  <si>
    <t xml:space="preserve">1148 N Honore St</t>
  </si>
  <si>
    <t xml:space="preserve">LaSalle II Lang Acad Elem School</t>
  </si>
  <si>
    <t xml:space="preserve">150162990252955</t>
  </si>
  <si>
    <t xml:space="preserve">(773)534-0490</t>
  </si>
  <si>
    <t xml:space="preserve">(773)534-0491</t>
  </si>
  <si>
    <t xml:space="preserve">Suzanne Velasquez</t>
  </si>
  <si>
    <t xml:space="preserve">Miles Davis Magnet Academy</t>
  </si>
  <si>
    <t xml:space="preserve">6740 S Paulina St</t>
  </si>
  <si>
    <t xml:space="preserve">Davis, M Magnet Elem School</t>
  </si>
  <si>
    <t xml:space="preserve">150162990252954</t>
  </si>
  <si>
    <t xml:space="preserve">(773)535-9120</t>
  </si>
  <si>
    <t xml:space="preserve">(773)535-9129</t>
  </si>
  <si>
    <t xml:space="preserve">Cheryl Elaine Armstrong-Belt</t>
  </si>
  <si>
    <t xml:space="preserve">150162990250000</t>
  </si>
  <si>
    <t xml:space="preserve">Edison Regional Gifted Center Elementary School</t>
  </si>
  <si>
    <t xml:space="preserve">6220 N Olcott Ave</t>
  </si>
  <si>
    <t xml:space="preserve">Edison Park Elem School</t>
  </si>
  <si>
    <t xml:space="preserve">150162990252953</t>
  </si>
  <si>
    <t xml:space="preserve">(773)534-0960</t>
  </si>
  <si>
    <t xml:space="preserve">(773)534-0969</t>
  </si>
  <si>
    <t xml:space="preserve">Peter Conrad Zimmerman</t>
  </si>
  <si>
    <t xml:space="preserve">Schneider Elementary School</t>
  </si>
  <si>
    <t xml:space="preserve">2957 N Hoyne Ave</t>
  </si>
  <si>
    <t xml:space="preserve">Alcott Humanities High School</t>
  </si>
  <si>
    <t xml:space="preserve">150162990250849</t>
  </si>
  <si>
    <t xml:space="preserve">(773)534-5979</t>
  </si>
  <si>
    <t xml:space="preserve">David J. Domovic</t>
  </si>
  <si>
    <t xml:space="preserve">Carpenter Elementary School</t>
  </si>
  <si>
    <t xml:space="preserve">1250 W Erie St</t>
  </si>
  <si>
    <t xml:space="preserve">Ogden Int High School</t>
  </si>
  <si>
    <t xml:space="preserve">150162990250855</t>
  </si>
  <si>
    <t xml:space="preserve">(773)534-0866</t>
  </si>
  <si>
    <t xml:space="preserve">(773)534-0869</t>
  </si>
  <si>
    <t xml:space="preserve">Kenneth M. Staral</t>
  </si>
  <si>
    <t xml:space="preserve">South Shore Fine Arts Elem Sch</t>
  </si>
  <si>
    <t xml:space="preserve">150162990252960</t>
  </si>
  <si>
    <t xml:space="preserve">(773)535-8340</t>
  </si>
  <si>
    <t xml:space="preserve">(773)535-8341</t>
  </si>
  <si>
    <t xml:space="preserve">Melissa Mister</t>
  </si>
  <si>
    <t xml:space="preserve">PE,PK,K,1,2,3,4,5,6,7,8,10</t>
  </si>
  <si>
    <t xml:space="preserve">Irene C. Hernandez Middle School for the Advancement of Science</t>
  </si>
  <si>
    <t xml:space="preserve">3510 W 55th St</t>
  </si>
  <si>
    <t xml:space="preserve">Hernandez Middle School</t>
  </si>
  <si>
    <t xml:space="preserve">150162990252597</t>
  </si>
  <si>
    <t xml:space="preserve">(773)535-8850</t>
  </si>
  <si>
    <t xml:space="preserve">(773)535-8851</t>
  </si>
  <si>
    <t xml:space="preserve">Silvia Saucedo</t>
  </si>
  <si>
    <t xml:space="preserve">2231 N Central Ave</t>
  </si>
  <si>
    <t xml:space="preserve">Prieto Math-Science Elem Sch</t>
  </si>
  <si>
    <t xml:space="preserve">150162990252958</t>
  </si>
  <si>
    <t xml:space="preserve">(773)534-0210</t>
  </si>
  <si>
    <t xml:space="preserve">(773)534-0211</t>
  </si>
  <si>
    <t xml:space="preserve">Mariel N Laureano</t>
  </si>
  <si>
    <t xml:space="preserve">640 W Scott St</t>
  </si>
  <si>
    <t xml:space="preserve">Skinner North Elem Sch</t>
  </si>
  <si>
    <t xml:space="preserve">150162990252959</t>
  </si>
  <si>
    <t xml:space="preserve">(773)534-8500</t>
  </si>
  <si>
    <t xml:space="preserve">(773)534-8502</t>
  </si>
  <si>
    <t xml:space="preserve">Ethan James Netterstrom</t>
  </si>
  <si>
    <t xml:space="preserve">150162990250858</t>
  </si>
  <si>
    <t xml:space="preserve">7,9,10,11,20</t>
  </si>
  <si>
    <t xml:space="preserve">3000 N Mango Ave</t>
  </si>
  <si>
    <t xml:space="preserve">Camras Elementary School</t>
  </si>
  <si>
    <t xml:space="preserve">150162990252963</t>
  </si>
  <si>
    <t xml:space="preserve">(773)534-2960</t>
  </si>
  <si>
    <t xml:space="preserve">(773)534-2963</t>
  </si>
  <si>
    <t xml:space="preserve">Leonor Emilia Karl</t>
  </si>
  <si>
    <t xml:space="preserve">Federico Garcia Locrrca Elementary School</t>
  </si>
  <si>
    <t xml:space="preserve">3231 N Springfield Ave</t>
  </si>
  <si>
    <t xml:space="preserve">Garcia Lorca Elementary School</t>
  </si>
  <si>
    <t xml:space="preserve">150162990252964</t>
  </si>
  <si>
    <t xml:space="preserve">(773)534-0950</t>
  </si>
  <si>
    <t xml:space="preserve">(773)534-0953</t>
  </si>
  <si>
    <t xml:space="preserve">Erleah July Cyrwus</t>
  </si>
  <si>
    <t xml:space="preserve">6700 N Whipple St</t>
  </si>
  <si>
    <t xml:space="preserve">150162990252965</t>
  </si>
  <si>
    <t xml:space="preserve">(773)534-8250</t>
  </si>
  <si>
    <t xml:space="preserve">(773)534-8251</t>
  </si>
  <si>
    <t xml:space="preserve">Mrs.Antigoni Xanthipi Lambrinides-Sofios</t>
  </si>
  <si>
    <t xml:space="preserve">Ignacio Zaragoza High School</t>
  </si>
  <si>
    <t xml:space="preserve">5400 S St Louis Ave</t>
  </si>
  <si>
    <t xml:space="preserve">Zaragoza High School</t>
  </si>
  <si>
    <t xml:space="preserve">150162990250859</t>
  </si>
  <si>
    <t xml:space="preserve">(773)535-9070</t>
  </si>
  <si>
    <t xml:space="preserve">(773)535-9073</t>
  </si>
  <si>
    <t xml:space="preserve">Victor Iturralde</t>
  </si>
  <si>
    <t xml:space="preserve">4707 W Marquette Rd</t>
  </si>
  <si>
    <t xml:space="preserve">Azuela Elementary School</t>
  </si>
  <si>
    <t xml:space="preserve">150162990252966</t>
  </si>
  <si>
    <t xml:space="preserve">(773)535-7395</t>
  </si>
  <si>
    <t xml:space="preserve">(773)535-7397</t>
  </si>
  <si>
    <t xml:space="preserve">Carmen Navarro</t>
  </si>
  <si>
    <t xml:space="preserve">1955 East 75th St</t>
  </si>
  <si>
    <t xml:space="preserve">South Shore Intl Col Prep HS</t>
  </si>
  <si>
    <t xml:space="preserve">150162990250860</t>
  </si>
  <si>
    <t xml:space="preserve">(773)535-8351</t>
  </si>
  <si>
    <t xml:space="preserve">Former Jefferson School</t>
  </si>
  <si>
    <t xml:space="preserve">1522 W Fillmore St</t>
  </si>
  <si>
    <t xml:space="preserve">STEM Magnet Academy Elem</t>
  </si>
  <si>
    <t xml:space="preserve">150162990252967</t>
  </si>
  <si>
    <t xml:space="preserve">(773)534-7300</t>
  </si>
  <si>
    <t xml:space="preserve">(773)534-7302</t>
  </si>
  <si>
    <t xml:space="preserve">Ms.Maria J McManus</t>
  </si>
  <si>
    <t xml:space="preserve">Banner North</t>
  </si>
  <si>
    <t xml:space="preserve">2755 N Marshfield Ave</t>
  </si>
  <si>
    <t xml:space="preserve">Banner North Alt Schools</t>
  </si>
  <si>
    <t xml:space="preserve">150162990253789</t>
  </si>
  <si>
    <t xml:space="preserve">(773)549-8070</t>
  </si>
  <si>
    <t xml:space="preserve">(773)549-5546</t>
  </si>
  <si>
    <t xml:space="preserve">Byron Stingily</t>
  </si>
  <si>
    <t xml:space="preserve">Room Block</t>
  </si>
  <si>
    <t xml:space="preserve">Milburn Middle School</t>
  </si>
  <si>
    <t xml:space="preserve">321 E 84th St</t>
  </si>
  <si>
    <t xml:space="preserve">Milburn Alternative School</t>
  </si>
  <si>
    <t xml:space="preserve">150162990253790</t>
  </si>
  <si>
    <t xml:space="preserve">(312)924-7647</t>
  </si>
  <si>
    <t xml:space="preserve">(312)491-9480</t>
  </si>
  <si>
    <t xml:space="preserve">Calista Winford</t>
  </si>
  <si>
    <t xml:space="preserve">Vivian E Summers Alternative Elementary School</t>
  </si>
  <si>
    <t xml:space="preserve">30 E 112th Pl</t>
  </si>
  <si>
    <t xml:space="preserve">Summers Alternative School</t>
  </si>
  <si>
    <t xml:space="preserve">150162990253791</t>
  </si>
  <si>
    <t xml:space="preserve">(773)468-2908</t>
  </si>
  <si>
    <t xml:space="preserve">(773)468-3052</t>
  </si>
  <si>
    <t xml:space="preserve">Sean Smith</t>
  </si>
  <si>
    <t xml:space="preserve">Vivian E Summers Alternative High School</t>
  </si>
  <si>
    <t xml:space="preserve">ALOP - Banner West High School</t>
  </si>
  <si>
    <t xml:space="preserve">5035 W North Ave</t>
  </si>
  <si>
    <t xml:space="preserve">Banner West Academy HS</t>
  </si>
  <si>
    <t xml:space="preserve">150162990253793</t>
  </si>
  <si>
    <t xml:space="preserve">(773)622-6954</t>
  </si>
  <si>
    <t xml:space="preserve">(773)622-6909</t>
  </si>
  <si>
    <t xml:space="preserve">Pamela Smith</t>
  </si>
  <si>
    <t xml:space="preserve">Banner South</t>
  </si>
  <si>
    <t xml:space="preserve">2330 E 99th St</t>
  </si>
  <si>
    <t xml:space="preserve">Banner South Academy HS</t>
  </si>
  <si>
    <t xml:space="preserve">150162990253792</t>
  </si>
  <si>
    <t xml:space="preserve">(773)356-9988</t>
  </si>
  <si>
    <t xml:space="preserve">(773)356-9987</t>
  </si>
  <si>
    <t xml:space="preserve">Tara Lawrence</t>
  </si>
  <si>
    <t xml:space="preserve">3270 W 87th St</t>
  </si>
  <si>
    <t xml:space="preserve">Pathways in Education HS</t>
  </si>
  <si>
    <t xml:space="preserve">150162990253794</t>
  </si>
  <si>
    <t xml:space="preserve">(773)434-6300</t>
  </si>
  <si>
    <t xml:space="preserve">(773)434-6301</t>
  </si>
  <si>
    <t xml:space="preserve">Brett Craycraft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</si>
</sst>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0"/>
    <numFmt numFmtId="167" formatCode="0.0"/>
    <numFmt numFmtId="168" formatCode="@"/>
    <numFmt numFmtId="169" formatCode="General"/>
    <numFmt numFmtId="170" formatCode="_(* #,##0_);_(* \(#,##0\);_(* \-??_);_(@_)"/>
    <numFmt numFmtId="171" formatCode="_(* #,##0.00_);_(* \(#,##0.00\);_(* \-??_);_(@_)"/>
    <numFmt numFmtId="172" formatCode="0.00"/>
  </numFmts>
  <fonts count="6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sz val="14"/>
      <name val="Calibri"/>
      <family val="2"/>
      <charset val="1"/>
    </font>
    <font>
      <b val="true"/>
      <i val="true"/>
      <sz val="22"/>
      <color rgb="FFFFFFFF"/>
      <name val="Calibri"/>
      <family val="2"/>
      <charset val="1"/>
    </font>
    <font>
      <b val="true"/>
      <sz val="20"/>
      <name val="Calibri"/>
      <family val="2"/>
      <charset val="1"/>
    </font>
    <font>
      <b val="true"/>
      <i val="true"/>
      <sz val="18"/>
      <color rgb="FFFFFFFF"/>
      <name val="Calibri"/>
      <family val="2"/>
      <charset val="1"/>
    </font>
    <font>
      <b val="true"/>
      <sz val="18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953735"/>
      <name val="Calibri"/>
      <family val="2"/>
      <charset val="1"/>
    </font>
    <font>
      <sz val="8"/>
      <name val="Calibri"/>
      <family val="2"/>
      <charset val="1"/>
    </font>
    <font>
      <sz val="8"/>
      <color rgb="FFC0C0C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4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sz val="10"/>
      <color rgb="FFF2F2F2"/>
      <name val="Calibri"/>
      <family val="2"/>
      <charset val="1"/>
    </font>
    <font>
      <b val="true"/>
      <sz val="16"/>
      <color rgb="FFFFFFFF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sz val="10"/>
      <color rgb="FFC0504D"/>
      <name val="Calibri"/>
      <family val="2"/>
      <charset val="1"/>
    </font>
    <font>
      <sz val="14"/>
      <color rgb="FFC0504D"/>
      <name val="Calibri"/>
      <family val="2"/>
      <charset val="1"/>
    </font>
    <font>
      <b val="true"/>
      <sz val="12"/>
      <color rgb="FF17375E"/>
      <name val="Calibri"/>
      <family val="2"/>
      <charset val="1"/>
    </font>
    <font>
      <b val="true"/>
      <sz val="12"/>
      <color rgb="FF1F497D"/>
      <name val="Calibri"/>
      <family val="2"/>
      <charset val="1"/>
    </font>
    <font>
      <b val="true"/>
      <sz val="12"/>
      <color rgb="FF558ED5"/>
      <name val="Calibri"/>
      <family val="2"/>
      <charset val="1"/>
    </font>
    <font>
      <b val="true"/>
      <sz val="12"/>
      <color rgb="FF8EB4E3"/>
      <name val="Calibri"/>
      <family val="2"/>
      <charset val="1"/>
    </font>
    <font>
      <b val="true"/>
      <sz val="12"/>
      <color rgb="FF00B050"/>
      <name val="Calibri"/>
      <family val="2"/>
      <charset val="1"/>
    </font>
    <font>
      <b val="true"/>
      <sz val="12"/>
      <color rgb="FF92D050"/>
      <name val="Calibri"/>
      <family val="2"/>
      <charset val="1"/>
    </font>
    <font>
      <b val="true"/>
      <sz val="12"/>
      <color rgb="FFFFC000"/>
      <name val="Calibri"/>
      <family val="2"/>
      <charset val="1"/>
    </font>
    <font>
      <b val="true"/>
      <sz val="12"/>
      <color rgb="FFE46C0A"/>
      <name val="Calibri"/>
      <family val="2"/>
      <charset val="1"/>
    </font>
    <font>
      <b val="true"/>
      <sz val="12"/>
      <color rgb="FFC0504D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2"/>
      <color rgb="FF40404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 val="true"/>
      <sz val="14"/>
      <color rgb="FFC0C0C0"/>
      <name val="Calibri"/>
      <family val="2"/>
      <charset val="1"/>
    </font>
    <font>
      <b val="true"/>
      <sz val="14"/>
      <color rgb="FF1F497D"/>
      <name val="Calibri"/>
      <family val="2"/>
      <charset val="1"/>
    </font>
    <font>
      <b val="true"/>
      <sz val="14"/>
      <color rgb="FF558ED5"/>
      <name val="Calibri"/>
      <family val="2"/>
      <charset val="1"/>
    </font>
    <font>
      <b val="true"/>
      <sz val="14"/>
      <color rgb="FFFFC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4"/>
      <color rgb="FF40404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name val="Calibri"/>
      <family val="2"/>
      <charset val="1"/>
    </font>
    <font>
      <b val="true"/>
      <sz val="12"/>
      <color rgb="FFBFBFBF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6"/>
      <color rgb="FFC0C0C0"/>
      <name val="Calibri"/>
      <family val="2"/>
      <charset val="1"/>
    </font>
    <font>
      <u val="single"/>
      <sz val="10"/>
      <name val="Calibri"/>
      <family val="2"/>
      <charset val="1"/>
    </font>
    <font>
      <b val="true"/>
      <sz val="12"/>
      <color rgb="FF000000"/>
      <name val="Calibri"/>
      <family val="0"/>
    </font>
    <font>
      <b val="true"/>
      <sz val="11"/>
      <color rgb="FF000000"/>
      <name val="Calibri"/>
      <family val="0"/>
    </font>
    <font>
      <b val="true"/>
      <sz val="14"/>
      <color rgb="FF404040"/>
      <name val="Calibri"/>
      <family val="0"/>
    </font>
  </fonts>
  <fills count="21">
    <fill>
      <patternFill patternType="none"/>
    </fill>
    <fill>
      <patternFill patternType="gray125"/>
    </fill>
    <fill>
      <patternFill patternType="solid">
        <fgColor rgb="FF17375E"/>
        <bgColor rgb="FF1F497D"/>
      </patternFill>
    </fill>
    <fill>
      <patternFill patternType="solid">
        <fgColor rgb="FFFDEADA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2DCDB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rgb="FF404040"/>
        <bgColor rgb="FF333300"/>
      </patternFill>
    </fill>
    <fill>
      <patternFill patternType="solid">
        <fgColor rgb="FFF2F2F2"/>
        <bgColor rgb="FFFDEADA"/>
      </patternFill>
    </fill>
    <fill>
      <patternFill patternType="solid">
        <fgColor rgb="FFD9D9D9"/>
        <bgColor rgb="FFE6E0EC"/>
      </patternFill>
    </fill>
    <fill>
      <patternFill patternType="solid">
        <fgColor rgb="FF1F497D"/>
        <bgColor rgb="FF17375E"/>
      </patternFill>
    </fill>
    <fill>
      <patternFill patternType="solid">
        <fgColor rgb="FF8EB4E3"/>
        <bgColor rgb="FF9999FF"/>
      </patternFill>
    </fill>
    <fill>
      <patternFill patternType="solid">
        <fgColor rgb="FF92D050"/>
        <bgColor rgb="FFC3D69B"/>
      </patternFill>
    </fill>
    <fill>
      <patternFill patternType="solid">
        <fgColor rgb="FFFFC000"/>
        <bgColor rgb="FFF79646"/>
      </patternFill>
    </fill>
    <fill>
      <patternFill patternType="solid">
        <fgColor rgb="FFFF0000"/>
        <bgColor rgb="FFC00000"/>
      </patternFill>
    </fill>
    <fill>
      <patternFill patternType="solid">
        <fgColor rgb="FFA6A6A6"/>
        <bgColor rgb="FFBFBFBF"/>
      </patternFill>
    </fill>
    <fill>
      <patternFill patternType="solid">
        <fgColor rgb="FFDCE6F2"/>
        <bgColor rgb="FFDBEEF4"/>
      </patternFill>
    </fill>
    <fill>
      <patternFill patternType="solid">
        <fgColor rgb="FFD99694"/>
        <bgColor rgb="FFF79646"/>
      </patternFill>
    </fill>
    <fill>
      <patternFill patternType="solid">
        <fgColor rgb="FFC3D69B"/>
        <bgColor rgb="FFC0C0C0"/>
      </patternFill>
    </fill>
    <fill>
      <patternFill patternType="solid">
        <fgColor rgb="FFF79646"/>
        <bgColor rgb="FFD99694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/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/>
      <top style="thin">
        <color rgb="FFFFFFFF"/>
      </top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 style="thin">
        <color rgb="FFFFFFFF"/>
      </left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/>
      <diagonal/>
    </border>
    <border diagonalUp="false" diagonalDown="false">
      <left/>
      <right/>
      <top style="thin">
        <color rgb="FFFFFFFF"/>
      </top>
      <bottom/>
      <diagonal/>
    </border>
    <border diagonalUp="false" diagonalDown="false">
      <left style="medium">
        <color rgb="FFFFFFFF"/>
      </left>
      <right style="medium">
        <color rgb="FFFFFFFF"/>
      </right>
      <top style="thin">
        <color rgb="FFFFFFFF"/>
      </top>
      <bottom style="medium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6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6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8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7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7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7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8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3" fillId="7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8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8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7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8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5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9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9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9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9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5" fillId="1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8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9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8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1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17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2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9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9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3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1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4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5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9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8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1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3" fillId="7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11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6" fillId="7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7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12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14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15" borderId="1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10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1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1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4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1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8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39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0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1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2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3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4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5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6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7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8" fillId="0" borderId="19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48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39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0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4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7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8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34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5" fillId="8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7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1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1" borderId="2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39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0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4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7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4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0" fillId="12" borderId="2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1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7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6" fillId="1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1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1" fillId="7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2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3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4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5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6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1" fillId="7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52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3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4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55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1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10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7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4" fillId="7" borderId="0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16" borderId="1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7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37" fillId="10" borderId="2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7" fillId="1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9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0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0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9" fillId="0" borderId="0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8" fillId="7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7" borderId="0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8" fillId="7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7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8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61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7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17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18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19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20" borderId="0" xfId="0" applyFont="true" applyBorder="false" applyAlignment="true" applyProtection="false">
      <alignment horizontal="right" vertical="bottom" textRotation="9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top" textRotation="9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ercent 2" xfId="21"/>
  </cellStyles>
  <dxfs count="172">
    <dxf>
      <fill>
        <patternFill>
          <bgColor rgb="00FFFFFF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8EB4E3"/>
        </patternFill>
      </fill>
    </dxf>
    <dxf>
      <fill>
        <patternFill>
          <bgColor rgb="FF8EB4E3"/>
        </patternFill>
      </fill>
    </dxf>
    <dxf>
      <font>
        <color rgb="FFFFFFFF"/>
      </font>
      <fill>
        <patternFill>
          <bgColor rgb="FF17375E"/>
        </patternFill>
      </fill>
    </dxf>
    <dxf>
      <font>
        <color rgb="FFFFFFFF"/>
      </font>
      <fill>
        <patternFill>
          <bgColor rgb="FF17375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b val="1"/>
        <i val="0"/>
        <color rgb="FFFFFFFF"/>
      </font>
      <fill>
        <patternFill>
          <bgColor rgb="FF1F497D"/>
        </patternFill>
      </fill>
    </dxf>
    <dxf>
      <font>
        <b val="1"/>
        <i val="0"/>
        <color rgb="FFFFFFFF"/>
      </font>
      <fill>
        <patternFill>
          <bgColor rgb="FF8EB4E3"/>
        </patternFill>
      </fill>
    </dxf>
    <dxf>
      <font>
        <b val="1"/>
        <i val="0"/>
        <color rgb="FFFFFFFF"/>
      </font>
      <fill>
        <patternFill>
          <bgColor rgb="FF92D050"/>
        </patternFill>
      </fill>
    </dxf>
    <dxf>
      <font>
        <b val="1"/>
        <i val="0"/>
        <color rgb="FFFFFFFF"/>
      </font>
      <fill>
        <patternFill>
          <bgColor rgb="FFFFC00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color rgb="FFFFFFFF"/>
      </font>
    </dxf>
    <dxf>
      <font>
        <b val="1"/>
        <i val="0"/>
        <color rgb="FFFFFFFF"/>
      </font>
      <fill>
        <patternFill>
          <bgColor rgb="FF1F497D"/>
        </patternFill>
      </fill>
    </dxf>
    <dxf>
      <font>
        <b val="1"/>
        <i val="0"/>
        <color rgb="FFFFFFFF"/>
      </font>
      <fill>
        <patternFill>
          <bgColor rgb="FF8EB4E3"/>
        </patternFill>
      </fill>
    </dxf>
    <dxf>
      <font>
        <b val="1"/>
        <i val="0"/>
        <color rgb="FFFFFFFF"/>
      </font>
      <fill>
        <patternFill>
          <bgColor rgb="FF92D050"/>
        </patternFill>
      </fill>
    </dxf>
    <dxf>
      <font>
        <b val="1"/>
        <i val="0"/>
        <color rgb="FFFFFFFF"/>
      </font>
      <fill>
        <patternFill>
          <bgColor rgb="FFFF0000"/>
        </patternFill>
      </fill>
    </dxf>
    <dxf>
      <font>
        <b val="1"/>
        <i val="0"/>
        <color rgb="FFFFFFFF"/>
      </font>
      <fill>
        <patternFill>
          <bgColor rgb="FFFFC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10243E"/>
      </font>
      <fill>
        <patternFill>
          <bgColor rgb="FF10243E"/>
        </patternFill>
      </fill>
    </dxf>
    <dxf>
      <font>
        <color rgb="FF10243E"/>
      </font>
      <fill>
        <patternFill>
          <bgColor rgb="FF10243E"/>
        </patternFill>
      </fill>
    </dxf>
    <dxf>
      <font>
        <color rgb="FF10243E"/>
      </font>
      <fill>
        <patternFill>
          <bgColor rgb="FF10243E"/>
        </patternFill>
      </fill>
    </dxf>
    <dxf>
      <font>
        <color rgb="FF10243E"/>
      </font>
      <fill>
        <patternFill>
          <bgColor rgb="FF10243E"/>
        </patternFill>
      </fill>
    </dxf>
    <dxf>
      <font>
        <color rgb="FF10243E"/>
      </font>
      <fill>
        <patternFill>
          <bgColor rgb="FF10243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7F7F7F"/>
      </font>
      <fill>
        <patternFill>
          <bgColor rgb="FF7F7F7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17375E"/>
      </font>
      <fill>
        <patternFill>
          <bgColor rgb="FF17375E"/>
        </patternFill>
      </fill>
    </dxf>
    <dxf>
      <font>
        <color rgb="FF1F497D"/>
      </font>
      <fill>
        <patternFill>
          <bgColor rgb="FF1F497D"/>
        </patternFill>
      </fill>
    </dxf>
    <dxf>
      <font>
        <color rgb="FF558ED5"/>
      </font>
      <fill>
        <patternFill>
          <bgColor rgb="FF558ED5"/>
        </patternFill>
      </fill>
    </dxf>
    <dxf>
      <font>
        <color rgb="FF8EB4E3"/>
      </font>
      <fill>
        <patternFill>
          <bgColor rgb="FF8EB4E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E46C0A"/>
      </font>
      <fill>
        <patternFill>
          <bgColor rgb="FFE46C0A"/>
        </patternFill>
      </fill>
    </dxf>
    <dxf>
      <font>
        <color rgb="FFC0504D"/>
      </font>
      <fill>
        <patternFill>
          <bgColor rgb="FFC0504D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53735"/>
      <rgbColor rgb="FFFDEADA"/>
      <rgbColor rgb="FFDBEEF4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F2F2F2"/>
      <rgbColor rgb="FFE6E0EC"/>
      <rgbColor rgb="FF8EB4E3"/>
      <rgbColor rgb="FFC3D69B"/>
      <rgbColor rgb="FFBFBFBF"/>
      <rgbColor rgb="FFF2DCDB"/>
      <rgbColor rgb="FF3366FF"/>
      <rgbColor rgb="FF33CCCC"/>
      <rgbColor rgb="FF92D050"/>
      <rgbColor rgb="FFFFC000"/>
      <rgbColor rgb="FFF79646"/>
      <rgbColor rgb="FFE46C0A"/>
      <rgbColor rgb="FF558ED5"/>
      <rgbColor rgb="FFA6A6A6"/>
      <rgbColor rgb="FF17375E"/>
      <rgbColor rgb="FF00B050"/>
      <rgbColor rgb="FF10243E"/>
      <rgbColor rgb="FF333300"/>
      <rgbColor rgb="FF993300"/>
      <rgbColor rgb="FFC0504D"/>
      <rgbColor rgb="FF1F497D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100</xdr:col>
      <xdr:colOff>47520</xdr:colOff>
      <xdr:row>25</xdr:row>
      <xdr:rowOff>47520</xdr:rowOff>
    </xdr:from>
    <xdr:to>
      <xdr:col>105</xdr:col>
      <xdr:colOff>18720</xdr:colOff>
      <xdr:row>27</xdr:row>
      <xdr:rowOff>199440</xdr:rowOff>
    </xdr:to>
    <xdr:sp>
      <xdr:nvSpPr>
        <xdr:cNvPr id="0" name="CustomShape 1"/>
        <xdr:cNvSpPr/>
      </xdr:nvSpPr>
      <xdr:spPr>
        <a:xfrm>
          <a:off x="12066120" y="5410080"/>
          <a:ext cx="374400" cy="675720"/>
        </a:xfrm>
        <a:prstGeom prst="upDownArrow">
          <a:avLst>
            <a:gd name="adj1" fmla="val 50000"/>
            <a:gd name="adj2" fmla="val 50000"/>
          </a:avLst>
        </a:prstGeom>
        <a:gradFill rotWithShape="0">
          <a:gsLst>
            <a:gs pos="0">
              <a:srgbClr val="17375e"/>
            </a:gs>
            <a:gs pos="100000">
              <a:srgbClr val="92d050"/>
            </a:gs>
          </a:gsLst>
          <a:lin ang="54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</xdr:col>
      <xdr:colOff>250200</xdr:colOff>
      <xdr:row>8</xdr:row>
      <xdr:rowOff>59760</xdr:rowOff>
    </xdr:from>
    <xdr:to>
      <xdr:col>53</xdr:col>
      <xdr:colOff>14760</xdr:colOff>
      <xdr:row>11</xdr:row>
      <xdr:rowOff>18360</xdr:rowOff>
    </xdr:to>
    <xdr:pic>
      <xdr:nvPicPr>
        <xdr:cNvPr id="1" name="Picture 26" descr=""/>
        <xdr:cNvPicPr/>
      </xdr:nvPicPr>
      <xdr:blipFill>
        <a:blip r:embed="rId1"/>
        <a:stretch/>
      </xdr:blipFill>
      <xdr:spPr>
        <a:xfrm>
          <a:off x="1932840" y="1821600"/>
          <a:ext cx="5312520" cy="644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455040</xdr:colOff>
      <xdr:row>6</xdr:row>
      <xdr:rowOff>71280</xdr:rowOff>
    </xdr:from>
    <xdr:to>
      <xdr:col>37</xdr:col>
      <xdr:colOff>83880</xdr:colOff>
      <xdr:row>7</xdr:row>
      <xdr:rowOff>81000</xdr:rowOff>
    </xdr:to>
    <xdr:sp>
      <xdr:nvSpPr>
        <xdr:cNvPr id="2" name="CustomShape 1"/>
        <xdr:cNvSpPr/>
      </xdr:nvSpPr>
      <xdr:spPr>
        <a:xfrm>
          <a:off x="2137680" y="1375920"/>
          <a:ext cx="3723840" cy="23832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Calibri"/>
            </a:rPr>
            <a:t>Scale Color Codes (e.g. dark blue = "Completely")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32</xdr:col>
      <xdr:colOff>82440</xdr:colOff>
      <xdr:row>8</xdr:row>
      <xdr:rowOff>136080</xdr:rowOff>
    </xdr:from>
    <xdr:to>
      <xdr:col>35</xdr:col>
      <xdr:colOff>69480</xdr:colOff>
      <xdr:row>11</xdr:row>
      <xdr:rowOff>177480</xdr:rowOff>
    </xdr:to>
    <xdr:sp>
      <xdr:nvSpPr>
        <xdr:cNvPr id="3" name="CustomShape 1"/>
        <xdr:cNvSpPr/>
      </xdr:nvSpPr>
      <xdr:spPr>
        <a:xfrm flipH="1" rot="5400000">
          <a:off x="5639760" y="1404360"/>
          <a:ext cx="259560" cy="727200"/>
        </a:xfrm>
        <a:prstGeom prst="rightBrace">
          <a:avLst>
            <a:gd name="adj1" fmla="val 8333"/>
            <a:gd name="adj2" fmla="val 50000"/>
          </a:avLst>
        </a:prstGeom>
        <a:noFill/>
        <a:ln w="2844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38</xdr:col>
      <xdr:colOff>33840</xdr:colOff>
      <xdr:row>6</xdr:row>
      <xdr:rowOff>61920</xdr:rowOff>
    </xdr:from>
    <xdr:to>
      <xdr:col>57</xdr:col>
      <xdr:colOff>52200</xdr:colOff>
      <xdr:row>7</xdr:row>
      <xdr:rowOff>92880</xdr:rowOff>
    </xdr:to>
    <xdr:sp>
      <xdr:nvSpPr>
        <xdr:cNvPr id="4" name="CustomShape 1"/>
        <xdr:cNvSpPr/>
      </xdr:nvSpPr>
      <xdr:spPr>
        <a:xfrm>
          <a:off x="5902200" y="1366560"/>
          <a:ext cx="1753200" cy="25956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Calibri"/>
            </a:rPr>
            <a:t>Each unit approx 5%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49</xdr:col>
      <xdr:colOff>20880</xdr:colOff>
      <xdr:row>8</xdr:row>
      <xdr:rowOff>127080</xdr:rowOff>
    </xdr:from>
    <xdr:to>
      <xdr:col>52</xdr:col>
      <xdr:colOff>7920</xdr:colOff>
      <xdr:row>8</xdr:row>
      <xdr:rowOff>199440</xdr:rowOff>
    </xdr:to>
    <xdr:sp>
      <xdr:nvSpPr>
        <xdr:cNvPr id="5" name="CustomShape 1"/>
        <xdr:cNvSpPr/>
      </xdr:nvSpPr>
      <xdr:spPr>
        <a:xfrm flipH="1" rot="5400000">
          <a:off x="6794640" y="1722960"/>
          <a:ext cx="259560" cy="72360"/>
        </a:xfrm>
        <a:prstGeom prst="rightBrace">
          <a:avLst>
            <a:gd name="adj1" fmla="val 8333"/>
            <a:gd name="adj2" fmla="val 50000"/>
          </a:avLst>
        </a:prstGeom>
        <a:noFill/>
        <a:ln w="2844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16</xdr:col>
      <xdr:colOff>0</xdr:colOff>
      <xdr:row>11</xdr:row>
      <xdr:rowOff>57600</xdr:rowOff>
    </xdr:from>
    <xdr:to>
      <xdr:col>57</xdr:col>
      <xdr:colOff>18720</xdr:colOff>
      <xdr:row>12</xdr:row>
      <xdr:rowOff>105480</xdr:rowOff>
    </xdr:to>
    <xdr:sp>
      <xdr:nvSpPr>
        <xdr:cNvPr id="6" name="CustomShape 1"/>
        <xdr:cNvSpPr/>
      </xdr:nvSpPr>
      <xdr:spPr>
        <a:xfrm>
          <a:off x="3870720" y="2505240"/>
          <a:ext cx="3751200" cy="27648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Calibri"/>
            </a:rPr>
            <a:t>% of each response category </a:t>
          </a:r>
          <a:r>
            <a:rPr b="1" lang="en-US" sz="1100" spc="-1" strike="noStrike">
              <a:solidFill>
                <a:srgbClr val="000000"/>
              </a:solidFill>
              <a:latin typeface="Calibri"/>
            </a:rPr>
            <a:t>(e.g.  46% "Completely")</a:t>
          </a:r>
          <a:endParaRPr b="0" lang="en-US" sz="1100" spc="-1" strike="noStrike">
            <a:latin typeface="Times New Roman"/>
          </a:endParaRPr>
        </a:p>
      </xdr:txBody>
    </xdr:sp>
    <xdr:clientData/>
  </xdr:twoCellAnchor>
  <xdr:twoCellAnchor editAs="absolute">
    <xdr:from>
      <xdr:col>49</xdr:col>
      <xdr:colOff>45360</xdr:colOff>
      <xdr:row>10</xdr:row>
      <xdr:rowOff>38160</xdr:rowOff>
    </xdr:from>
    <xdr:to>
      <xdr:col>52</xdr:col>
      <xdr:colOff>29880</xdr:colOff>
      <xdr:row>17</xdr:row>
      <xdr:rowOff>6840</xdr:rowOff>
    </xdr:to>
    <xdr:sp>
      <xdr:nvSpPr>
        <xdr:cNvPr id="7" name="CustomShape 1"/>
        <xdr:cNvSpPr/>
      </xdr:nvSpPr>
      <xdr:spPr>
        <a:xfrm rot="5400000">
          <a:off x="6051960" y="1653480"/>
          <a:ext cx="257040" cy="1464120"/>
        </a:xfrm>
        <a:prstGeom prst="rightBrace">
          <a:avLst>
            <a:gd name="adj1" fmla="val 8333"/>
            <a:gd name="adj2" fmla="val 50000"/>
          </a:avLst>
        </a:prstGeom>
        <a:noFill/>
        <a:ln w="2844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2</xdr:col>
      <xdr:colOff>515160</xdr:colOff>
      <xdr:row>11</xdr:row>
      <xdr:rowOff>59040</xdr:rowOff>
    </xdr:from>
    <xdr:to>
      <xdr:col>14</xdr:col>
      <xdr:colOff>68040</xdr:colOff>
      <xdr:row>12</xdr:row>
      <xdr:rowOff>71640</xdr:rowOff>
    </xdr:to>
    <xdr:sp>
      <xdr:nvSpPr>
        <xdr:cNvPr id="8" name="CustomShape 1"/>
        <xdr:cNvSpPr/>
      </xdr:nvSpPr>
      <xdr:spPr>
        <a:xfrm>
          <a:off x="2197800" y="2506680"/>
          <a:ext cx="1559520" cy="241200"/>
        </a:xfrm>
        <a:prstGeom prst="rect">
          <a:avLst/>
        </a:prstGeom>
        <a:solidFill>
          <a:schemeClr val="lt1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Calibri"/>
            </a:rPr>
            <a:t>Survey Item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30</xdr:col>
      <xdr:colOff>34560</xdr:colOff>
      <xdr:row>10</xdr:row>
      <xdr:rowOff>55440</xdr:rowOff>
    </xdr:from>
    <xdr:to>
      <xdr:col>33</xdr:col>
      <xdr:colOff>66240</xdr:colOff>
      <xdr:row>25</xdr:row>
      <xdr:rowOff>147960</xdr:rowOff>
    </xdr:to>
    <xdr:sp>
      <xdr:nvSpPr>
        <xdr:cNvPr id="9" name="CustomShape 1"/>
        <xdr:cNvSpPr/>
      </xdr:nvSpPr>
      <xdr:spPr>
        <a:xfrm rot="5400000">
          <a:off x="3406320" y="808200"/>
          <a:ext cx="304200" cy="3236040"/>
        </a:xfrm>
        <a:prstGeom prst="rightBrace">
          <a:avLst>
            <a:gd name="adj1" fmla="val 8333"/>
            <a:gd name="adj2" fmla="val 50000"/>
          </a:avLst>
        </a:prstGeom>
        <a:noFill/>
        <a:ln w="2844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46</xdr:col>
      <xdr:colOff>66600</xdr:colOff>
      <xdr:row>9</xdr:row>
      <xdr:rowOff>152280</xdr:rowOff>
    </xdr:from>
    <xdr:to>
      <xdr:col>48</xdr:col>
      <xdr:colOff>75600</xdr:colOff>
      <xdr:row>10</xdr:row>
      <xdr:rowOff>151920</xdr:rowOff>
    </xdr:to>
    <xdr:sp>
      <xdr:nvSpPr>
        <xdr:cNvPr id="10" name="CustomShape 1"/>
        <xdr:cNvSpPr/>
      </xdr:nvSpPr>
      <xdr:spPr>
        <a:xfrm>
          <a:off x="6661440" y="2142720"/>
          <a:ext cx="190800" cy="2282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en-US" sz="1400" spc="-1" strike="noStrike">
              <a:solidFill>
                <a:srgbClr val="404040"/>
              </a:solidFill>
              <a:latin typeface="Calibri"/>
            </a:rPr>
            <a:t>0</a:t>
          </a:r>
          <a:endParaRPr b="0" lang="en-US" sz="1400" spc="-1" strike="noStrike">
            <a:latin typeface="Times New Roman"/>
          </a:endParaRPr>
        </a:p>
      </xdr:txBody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sgkempner/My%20Documents/Downloads/parent_survey_results_2012_FINAL3_UNPROTECTED.xlsm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asures and Items"/>
      <sheetName val="SCHOOL DATA FILE"/>
      <sheetName val="Parent Survey Report Generator"/>
      <sheetName val="Survey_data_2012"/>
    </sheetNames>
    <sheetDataSet>
      <sheetData sheetId="0"/>
      <sheetData sheetId="1"/>
      <sheetData sheetId="2"/>
      <sheetData sheetId="3"/>
    </sheetDataSet>
  </externalBook>
</externalLink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ColWidth="8.55078125" defaultRowHeight="15" zeroHeight="false" outlineLevelRow="0" outlineLevelCol="0"/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false" outlineLevel="0" collapsed="false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customFormat="false" ht="15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</row>
    <row r="6" customFormat="false" ht="15" hidden="false" customHeight="false" outlineLevel="0" collapsed="false">
      <c r="A6" s="7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</row>
    <row r="7" customFormat="false" ht="15" hidden="false" customHeight="false" outlineLevel="0" collapsed="false">
      <c r="A7" s="7"/>
      <c r="B7" s="8" t="s">
        <v>5</v>
      </c>
      <c r="C7" s="8"/>
      <c r="D7" s="8"/>
      <c r="E7" s="8"/>
      <c r="F7" s="8"/>
      <c r="G7" s="8"/>
      <c r="H7" s="8"/>
      <c r="I7" s="8"/>
      <c r="J7" s="8"/>
      <c r="K7" s="8"/>
    </row>
    <row r="8" customFormat="false" ht="15" hidden="false" customHeight="false" outlineLevel="0" collapsed="false">
      <c r="A8" s="7"/>
      <c r="B8" s="8" t="s">
        <v>6</v>
      </c>
      <c r="C8" s="8"/>
      <c r="D8" s="8"/>
      <c r="E8" s="8"/>
      <c r="F8" s="8"/>
      <c r="G8" s="8"/>
      <c r="H8" s="8"/>
      <c r="I8" s="8"/>
      <c r="J8" s="8"/>
      <c r="K8" s="8"/>
    </row>
    <row r="9" customFormat="false" ht="15" hidden="false" customHeight="false" outlineLevel="0" collapsed="false">
      <c r="A9" s="7"/>
      <c r="B9" s="8" t="s">
        <v>7</v>
      </c>
      <c r="C9" s="8"/>
      <c r="D9" s="8"/>
      <c r="E9" s="8"/>
      <c r="F9" s="8"/>
      <c r="G9" s="8"/>
      <c r="H9" s="8"/>
      <c r="I9" s="8"/>
      <c r="J9" s="8"/>
      <c r="K9" s="8"/>
    </row>
    <row r="10" customFormat="false" ht="15" hidden="false" customHeight="false" outlineLevel="0" collapsed="false">
      <c r="A10" s="7"/>
      <c r="B10" s="8" t="s">
        <v>8</v>
      </c>
      <c r="C10" s="8"/>
      <c r="D10" s="8"/>
      <c r="E10" s="8"/>
      <c r="F10" s="8"/>
      <c r="G10" s="8"/>
      <c r="H10" s="8"/>
      <c r="I10" s="8"/>
      <c r="J10" s="8"/>
      <c r="K10" s="8"/>
    </row>
    <row r="11" customFormat="false" ht="15" hidden="false" customHeight="false" outlineLevel="0" collapsed="false">
      <c r="A11" s="2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customFormat="false" ht="15" hidden="false" customHeight="false" outlineLevel="0" collapsed="false">
      <c r="A12" s="9" t="s">
        <v>9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</row>
    <row r="13" customFormat="false" ht="15" hidden="false" customHeight="false" outlineLevel="0" collapsed="false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customFormat="false" ht="15" hidden="false" customHeight="false" outlineLevel="0" collapsed="false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Format="false" ht="15" hidden="false" customHeight="false" outlineLevel="0" collapsed="false">
      <c r="A15" s="13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</row>
    <row r="16" customFormat="false" ht="15" hidden="false" customHeight="false" outlineLevel="0" collapsed="false">
      <c r="A16" s="13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</row>
    <row r="17" customFormat="false" ht="15" hidden="false" customHeight="false" outlineLevel="0" collapsed="false">
      <c r="A17" s="13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</row>
    <row r="18" customFormat="false" ht="15" hidden="false" customHeight="false" outlineLevel="0" collapsed="false">
      <c r="A18" s="13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</row>
    <row r="19" customFormat="false" ht="15" hidden="false" customHeight="false" outlineLevel="0" collapsed="false">
      <c r="A19" s="13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</row>
    <row r="20" customFormat="false" ht="15" hidden="false" customHeight="false" outlineLevel="0" collapsed="false">
      <c r="A20" s="13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</row>
    <row r="21" customFormat="false" ht="15" hidden="false" customHeight="false" outlineLevel="0" collapsed="false">
      <c r="A21" s="13"/>
      <c r="B21" s="14" t="s">
        <v>18</v>
      </c>
      <c r="C21" s="14"/>
      <c r="D21" s="14"/>
      <c r="E21" s="14"/>
      <c r="F21" s="14"/>
      <c r="G21" s="14"/>
      <c r="H21" s="14"/>
      <c r="I21" s="14"/>
      <c r="J21" s="14"/>
      <c r="K21" s="14"/>
    </row>
    <row r="22" customFormat="false" ht="15" hidden="false" customHeight="false" outlineLevel="0" collapsed="false">
      <c r="A22" s="13"/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</row>
    <row r="23" customFormat="false" ht="15" hidden="false" customHeight="false" outlineLevel="0" collapsed="false">
      <c r="A23" s="2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customFormat="false" ht="15" hidden="false" customHeight="false" outlineLevel="0" collapsed="false">
      <c r="A24" s="15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customFormat="false" ht="15" hidden="false" customHeight="false" outlineLevel="0" collapsed="false">
      <c r="A25" s="16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customFormat="false" ht="15" hidden="false" customHeight="false" outlineLevel="0" collapsed="false">
      <c r="A26" s="17"/>
      <c r="B26" s="18" t="s">
        <v>22</v>
      </c>
      <c r="C26" s="18"/>
      <c r="D26" s="18"/>
      <c r="E26" s="18"/>
      <c r="F26" s="18"/>
      <c r="G26" s="18"/>
      <c r="H26" s="18"/>
      <c r="I26" s="18"/>
      <c r="J26" s="18"/>
      <c r="K26" s="18"/>
    </row>
    <row r="27" customFormat="false" ht="15" hidden="false" customHeight="false" outlineLevel="0" collapsed="false">
      <c r="A27" s="17"/>
      <c r="B27" s="18" t="s">
        <v>23</v>
      </c>
      <c r="C27" s="18"/>
      <c r="D27" s="18"/>
      <c r="E27" s="18"/>
      <c r="F27" s="18"/>
      <c r="G27" s="18"/>
      <c r="H27" s="18"/>
      <c r="I27" s="18"/>
      <c r="J27" s="18"/>
      <c r="K27" s="18"/>
    </row>
    <row r="28" customFormat="false" ht="15" hidden="false" customHeight="false" outlineLevel="0" collapsed="false">
      <c r="A28" s="17"/>
      <c r="B28" s="18" t="s">
        <v>24</v>
      </c>
      <c r="C28" s="18"/>
      <c r="D28" s="18"/>
      <c r="E28" s="18"/>
      <c r="F28" s="18"/>
      <c r="G28" s="18"/>
      <c r="H28" s="18"/>
      <c r="I28" s="18"/>
      <c r="J28" s="18"/>
      <c r="K28" s="18"/>
    </row>
    <row r="29" customFormat="false" ht="15" hidden="false" customHeight="false" outlineLevel="0" collapsed="false">
      <c r="A29" s="17"/>
      <c r="B29" s="18" t="s">
        <v>25</v>
      </c>
      <c r="C29" s="18"/>
      <c r="D29" s="18"/>
      <c r="E29" s="18"/>
      <c r="F29" s="18"/>
      <c r="G29" s="18"/>
      <c r="H29" s="18"/>
      <c r="I29" s="18"/>
      <c r="J29" s="18"/>
      <c r="K29" s="18"/>
    </row>
    <row r="30" customFormat="false" ht="15" hidden="false" customHeight="false" outlineLevel="0" collapsed="false">
      <c r="A30" s="17"/>
      <c r="B30" s="18" t="s">
        <v>26</v>
      </c>
      <c r="C30" s="18"/>
      <c r="D30" s="18"/>
      <c r="E30" s="18"/>
      <c r="F30" s="18"/>
      <c r="G30" s="18"/>
      <c r="H30" s="18"/>
      <c r="I30" s="18"/>
      <c r="J30" s="18"/>
      <c r="K30" s="18"/>
    </row>
    <row r="31" customFormat="false" ht="15" hidden="false" customHeight="false" outlineLevel="0" collapsed="false">
      <c r="A31" s="17"/>
      <c r="B31" s="18" t="s">
        <v>27</v>
      </c>
      <c r="C31" s="18"/>
      <c r="D31" s="18"/>
      <c r="E31" s="18"/>
      <c r="F31" s="18"/>
      <c r="G31" s="18"/>
      <c r="H31" s="18"/>
      <c r="I31" s="18"/>
      <c r="J31" s="18"/>
      <c r="K31" s="18"/>
    </row>
    <row r="32" customFormat="false" ht="15" hidden="false" customHeight="false" outlineLevel="0" collapsed="false">
      <c r="A32" s="2"/>
      <c r="B32" s="3"/>
      <c r="C32" s="3"/>
      <c r="D32" s="3"/>
      <c r="E32" s="3"/>
      <c r="F32" s="3"/>
      <c r="G32" s="3"/>
      <c r="H32" s="3"/>
      <c r="I32" s="3"/>
      <c r="J32" s="3"/>
      <c r="K32" s="4"/>
    </row>
    <row r="33" customFormat="false" ht="15" hidden="false" customHeight="false" outlineLevel="0" collapsed="false">
      <c r="A33" s="19" t="s">
        <v>28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customFormat="false" ht="15" hidden="false" customHeight="false" outlineLevel="0" collapsed="false">
      <c r="A34" s="20"/>
      <c r="B34" s="21" t="s">
        <v>29</v>
      </c>
      <c r="C34" s="21"/>
      <c r="D34" s="21"/>
      <c r="E34" s="21"/>
      <c r="F34" s="21"/>
      <c r="G34" s="21"/>
      <c r="H34" s="21"/>
      <c r="I34" s="21"/>
      <c r="J34" s="21"/>
      <c r="K34" s="21"/>
    </row>
    <row r="35" customFormat="false" ht="15" hidden="false" customHeight="false" outlineLevel="0" collapsed="false">
      <c r="A35" s="22"/>
      <c r="B35" s="23" t="s">
        <v>30</v>
      </c>
      <c r="C35" s="23"/>
      <c r="D35" s="23"/>
      <c r="E35" s="23"/>
      <c r="F35" s="23"/>
      <c r="G35" s="23"/>
      <c r="H35" s="23"/>
      <c r="I35" s="23"/>
      <c r="J35" s="23"/>
      <c r="K35" s="23"/>
    </row>
  </sheetData>
  <sheetProtection sheet="true" password="c64e" objects="true" scenarios="true"/>
  <mergeCells count="30">
    <mergeCell ref="A1:K1"/>
    <mergeCell ref="A3:K3"/>
    <mergeCell ref="A4:K4"/>
    <mergeCell ref="B5:K5"/>
    <mergeCell ref="B6:K6"/>
    <mergeCell ref="B7:K7"/>
    <mergeCell ref="B8:K8"/>
    <mergeCell ref="B9:K9"/>
    <mergeCell ref="B10:K10"/>
    <mergeCell ref="A13:K13"/>
    <mergeCell ref="A14:K14"/>
    <mergeCell ref="B15:K15"/>
    <mergeCell ref="B16:K16"/>
    <mergeCell ref="B17:K17"/>
    <mergeCell ref="B18:K18"/>
    <mergeCell ref="B19:K19"/>
    <mergeCell ref="B20:K20"/>
    <mergeCell ref="B21:K21"/>
    <mergeCell ref="B22:K22"/>
    <mergeCell ref="A24:K24"/>
    <mergeCell ref="A25:K25"/>
    <mergeCell ref="B26:K26"/>
    <mergeCell ref="B27:K27"/>
    <mergeCell ref="B28:K28"/>
    <mergeCell ref="B29:K29"/>
    <mergeCell ref="B30:K30"/>
    <mergeCell ref="B31:K31"/>
    <mergeCell ref="A33:K33"/>
    <mergeCell ref="B34:K34"/>
    <mergeCell ref="B35:K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9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55078125" defaultRowHeight="15" zeroHeight="false" outlineLevelRow="0" outlineLevelCol="0"/>
  <cols>
    <col collapsed="false" customWidth="true" hidden="true" outlineLevel="0" max="2" min="2" style="24" width="31.7"/>
    <col collapsed="false" customWidth="true" hidden="false" outlineLevel="0" max="3" min="3" style="24" width="31.7"/>
    <col collapsed="false" customWidth="true" hidden="false" outlineLevel="0" max="4" min="4" style="0" width="41.15"/>
    <col collapsed="false" customWidth="true" hidden="false" outlineLevel="0" max="5" min="5" style="0" width="33.57"/>
    <col collapsed="false" customWidth="true" hidden="false" outlineLevel="0" max="6" min="6" style="25" width="10.14"/>
    <col collapsed="false" customWidth="true" hidden="false" outlineLevel="0" max="7" min="7" style="26" width="10.29"/>
    <col collapsed="false" customWidth="true" hidden="false" outlineLevel="0" max="8" min="8" style="27" width="12.86"/>
    <col collapsed="false" customWidth="true" hidden="false" outlineLevel="0" max="9" min="9" style="26" width="15.29"/>
    <col collapsed="false" customWidth="true" hidden="false" outlineLevel="0" max="10" min="10" style="27" width="14.86"/>
    <col collapsed="false" customWidth="true" hidden="false" outlineLevel="0" max="11" min="11" style="26" width="15.29"/>
    <col collapsed="false" customWidth="true" hidden="false" outlineLevel="0" max="12" min="12" style="27" width="11.57"/>
    <col collapsed="false" customWidth="true" hidden="false" outlineLevel="0" max="13" min="13" style="26" width="15.29"/>
    <col collapsed="false" customWidth="true" hidden="false" outlineLevel="0" max="14" min="14" style="28" width="15.29"/>
  </cols>
  <sheetData>
    <row r="1" customFormat="false" ht="65.25" hidden="false" customHeight="true" outlineLevel="0" collapsed="false">
      <c r="A1" s="29" t="s">
        <v>31</v>
      </c>
      <c r="B1" s="29" t="s">
        <v>32</v>
      </c>
      <c r="C1" s="29" t="s">
        <v>33</v>
      </c>
      <c r="D1" s="29" t="s">
        <v>34</v>
      </c>
      <c r="E1" s="29" t="s">
        <v>35</v>
      </c>
      <c r="F1" s="30" t="s">
        <v>36</v>
      </c>
      <c r="G1" s="29" t="s">
        <v>37</v>
      </c>
      <c r="H1" s="31" t="s">
        <v>38</v>
      </c>
      <c r="I1" s="29" t="s">
        <v>39</v>
      </c>
      <c r="J1" s="31" t="s">
        <v>40</v>
      </c>
      <c r="K1" s="29" t="s">
        <v>41</v>
      </c>
      <c r="L1" s="31" t="s">
        <v>42</v>
      </c>
      <c r="M1" s="29" t="s">
        <v>43</v>
      </c>
      <c r="N1" s="32" t="s">
        <v>44</v>
      </c>
    </row>
    <row r="2" customFormat="false" ht="15" hidden="false" customHeight="false" outlineLevel="0" collapsed="false">
      <c r="A2" s="33"/>
      <c r="C2" s="34" t="s">
        <v>45</v>
      </c>
      <c r="D2" s="33"/>
      <c r="E2" s="33"/>
      <c r="F2" s="35" t="n">
        <v>45</v>
      </c>
      <c r="G2" s="36" t="s">
        <v>46</v>
      </c>
      <c r="H2" s="27" t="n">
        <v>50</v>
      </c>
      <c r="I2" s="37" t="s">
        <v>47</v>
      </c>
      <c r="J2" s="27" t="n">
        <v>50</v>
      </c>
      <c r="K2" s="37" t="s">
        <v>47</v>
      </c>
      <c r="L2" s="27" t="n">
        <v>51</v>
      </c>
      <c r="M2" s="37" t="s">
        <v>47</v>
      </c>
      <c r="N2" s="28" t="n">
        <v>8.2</v>
      </c>
    </row>
    <row r="3" customFormat="false" ht="15" hidden="false" customHeight="false" outlineLevel="0" collapsed="false">
      <c r="A3" s="33"/>
      <c r="C3" s="34" t="s">
        <v>48</v>
      </c>
      <c r="D3" s="33"/>
      <c r="E3" s="33"/>
      <c r="F3" s="35" t="n">
        <v>21</v>
      </c>
      <c r="G3" s="36" t="s">
        <v>49</v>
      </c>
      <c r="H3" s="27" t="n">
        <v>53</v>
      </c>
      <c r="I3" s="37" t="s">
        <v>47</v>
      </c>
      <c r="J3" s="27" t="n">
        <v>54</v>
      </c>
      <c r="K3" s="37" t="s">
        <v>47</v>
      </c>
      <c r="L3" s="27" t="n">
        <v>54</v>
      </c>
      <c r="M3" s="37" t="s">
        <v>47</v>
      </c>
      <c r="N3" s="28" t="n">
        <v>8</v>
      </c>
    </row>
    <row r="4" customFormat="false" ht="15" hidden="false" customHeight="false" outlineLevel="0" collapsed="false">
      <c r="A4" s="0" t="n">
        <v>400010</v>
      </c>
      <c r="B4" s="24" t="s">
        <v>50</v>
      </c>
      <c r="C4" s="24" t="s">
        <v>51</v>
      </c>
      <c r="D4" s="0" t="s">
        <v>52</v>
      </c>
      <c r="E4" s="0" t="s">
        <v>53</v>
      </c>
      <c r="F4" s="25" t="s">
        <v>54</v>
      </c>
      <c r="I4" s="37"/>
      <c r="K4" s="37"/>
      <c r="M4" s="37"/>
    </row>
    <row r="5" customFormat="false" ht="15" hidden="false" customHeight="false" outlineLevel="0" collapsed="false">
      <c r="A5" s="0" t="n">
        <v>609747</v>
      </c>
      <c r="B5" s="24" t="s">
        <v>55</v>
      </c>
      <c r="C5" s="24" t="s">
        <v>56</v>
      </c>
      <c r="F5" s="25" t="s">
        <v>54</v>
      </c>
      <c r="I5" s="37"/>
      <c r="K5" s="37"/>
      <c r="M5" s="37"/>
    </row>
    <row r="6" customFormat="false" ht="15" hidden="false" customHeight="false" outlineLevel="0" collapsed="false">
      <c r="A6" s="0" t="n">
        <v>609772</v>
      </c>
      <c r="B6" s="24" t="s">
        <v>57</v>
      </c>
      <c r="C6" s="24" t="s">
        <v>58</v>
      </c>
      <c r="D6" s="0" t="s">
        <v>59</v>
      </c>
      <c r="E6" s="0" t="s">
        <v>60</v>
      </c>
      <c r="F6" s="25" t="s">
        <v>61</v>
      </c>
      <c r="G6" s="26" t="s">
        <v>46</v>
      </c>
      <c r="H6" s="27" t="n">
        <v>42</v>
      </c>
      <c r="I6" s="37" t="s">
        <v>47</v>
      </c>
      <c r="J6" s="27" t="n">
        <v>57</v>
      </c>
      <c r="K6" s="37" t="s">
        <v>47</v>
      </c>
      <c r="L6" s="27" t="n">
        <v>52</v>
      </c>
      <c r="M6" s="37" t="s">
        <v>47</v>
      </c>
      <c r="N6" s="28" t="n">
        <v>9.03</v>
      </c>
    </row>
    <row r="7" customFormat="false" ht="15" hidden="false" customHeight="false" outlineLevel="0" collapsed="false">
      <c r="A7" s="0" t="n">
        <v>609773</v>
      </c>
      <c r="B7" s="24" t="s">
        <v>62</v>
      </c>
      <c r="C7" s="24" t="s">
        <v>63</v>
      </c>
      <c r="D7" s="0" t="s">
        <v>64</v>
      </c>
      <c r="E7" s="0" t="s">
        <v>65</v>
      </c>
      <c r="F7" s="25" t="s">
        <v>66</v>
      </c>
      <c r="G7" s="26" t="s">
        <v>46</v>
      </c>
      <c r="H7" s="27" t="n">
        <v>57</v>
      </c>
      <c r="I7" s="37" t="s">
        <v>47</v>
      </c>
      <c r="J7" s="27" t="n">
        <v>47</v>
      </c>
      <c r="K7" s="37" t="s">
        <v>47</v>
      </c>
      <c r="L7" s="27" t="n">
        <v>29</v>
      </c>
      <c r="M7" s="37" t="s">
        <v>67</v>
      </c>
      <c r="N7" s="28" t="n">
        <v>8.56</v>
      </c>
    </row>
    <row r="8" customFormat="false" ht="15" hidden="false" customHeight="false" outlineLevel="0" collapsed="false">
      <c r="A8" s="0" t="n">
        <v>610513</v>
      </c>
      <c r="B8" s="24" t="s">
        <v>68</v>
      </c>
      <c r="C8" s="24" t="s">
        <v>69</v>
      </c>
      <c r="D8" s="0" t="s">
        <v>70</v>
      </c>
      <c r="E8" s="0" t="s">
        <v>71</v>
      </c>
      <c r="F8" s="25" t="s">
        <v>72</v>
      </c>
      <c r="G8" s="26" t="s">
        <v>49</v>
      </c>
      <c r="H8" s="27" t="n">
        <v>59</v>
      </c>
      <c r="I8" s="37" t="s">
        <v>47</v>
      </c>
      <c r="J8" s="27" t="n">
        <v>44</v>
      </c>
      <c r="K8" s="37" t="s">
        <v>47</v>
      </c>
      <c r="L8" s="27" t="n">
        <v>39</v>
      </c>
      <c r="M8" s="37" t="s">
        <v>67</v>
      </c>
      <c r="N8" s="28" t="n">
        <v>8.06</v>
      </c>
    </row>
    <row r="9" customFormat="false" ht="15" hidden="false" customHeight="false" outlineLevel="0" collapsed="false">
      <c r="A9" s="0" t="n">
        <v>610212</v>
      </c>
      <c r="B9" s="24" t="s">
        <v>73</v>
      </c>
      <c r="C9" s="24" t="s">
        <v>74</v>
      </c>
      <c r="D9" s="0" t="s">
        <v>75</v>
      </c>
      <c r="E9" s="0" t="s">
        <v>65</v>
      </c>
      <c r="F9" s="25" t="s">
        <v>76</v>
      </c>
      <c r="G9" s="26" t="s">
        <v>46</v>
      </c>
      <c r="H9" s="27" t="n">
        <v>30</v>
      </c>
      <c r="I9" s="37" t="s">
        <v>67</v>
      </c>
      <c r="J9" s="27" t="n">
        <v>25</v>
      </c>
      <c r="K9" s="37" t="s">
        <v>67</v>
      </c>
      <c r="L9" s="27" t="n">
        <v>73</v>
      </c>
      <c r="M9" s="37" t="s">
        <v>77</v>
      </c>
      <c r="N9" s="28" t="n">
        <v>8.72</v>
      </c>
    </row>
    <row r="10" customFormat="false" ht="15" hidden="false" customHeight="false" outlineLevel="0" collapsed="false">
      <c r="A10" s="0" t="n">
        <v>609774</v>
      </c>
      <c r="B10" s="24" t="s">
        <v>78</v>
      </c>
      <c r="C10" s="24" t="s">
        <v>79</v>
      </c>
      <c r="D10" s="0" t="s">
        <v>80</v>
      </c>
      <c r="E10" s="0" t="s">
        <v>65</v>
      </c>
      <c r="F10" s="25" t="s">
        <v>54</v>
      </c>
      <c r="I10" s="37"/>
      <c r="K10" s="37"/>
      <c r="M10" s="37"/>
    </row>
    <row r="11" customFormat="false" ht="15" hidden="false" customHeight="false" outlineLevel="0" collapsed="false">
      <c r="A11" s="0" t="n">
        <v>610524</v>
      </c>
      <c r="B11" s="24" t="s">
        <v>81</v>
      </c>
      <c r="C11" s="24" t="s">
        <v>82</v>
      </c>
      <c r="D11" s="0" t="s">
        <v>83</v>
      </c>
      <c r="E11" s="0" t="s">
        <v>65</v>
      </c>
      <c r="F11" s="25" t="s">
        <v>84</v>
      </c>
      <c r="G11" s="26" t="s">
        <v>49</v>
      </c>
      <c r="H11" s="27" t="n">
        <v>63</v>
      </c>
      <c r="I11" s="37" t="s">
        <v>77</v>
      </c>
      <c r="J11" s="27" t="n">
        <v>50</v>
      </c>
      <c r="K11" s="37" t="s">
        <v>47</v>
      </c>
      <c r="L11" s="27" t="n">
        <v>48</v>
      </c>
      <c r="M11" s="37" t="s">
        <v>47</v>
      </c>
      <c r="N11" s="28" t="n">
        <v>8.19</v>
      </c>
    </row>
    <row r="12" customFormat="false" ht="15" hidden="false" customHeight="false" outlineLevel="0" collapsed="false">
      <c r="A12" s="0" t="n">
        <v>609848</v>
      </c>
      <c r="B12" s="24" t="s">
        <v>85</v>
      </c>
      <c r="C12" s="24" t="s">
        <v>86</v>
      </c>
      <c r="D12" s="0" t="s">
        <v>59</v>
      </c>
      <c r="E12" s="0" t="s">
        <v>60</v>
      </c>
      <c r="F12" s="25" t="s">
        <v>54</v>
      </c>
      <c r="I12" s="37"/>
      <c r="K12" s="37"/>
      <c r="M12" s="37"/>
    </row>
    <row r="13" customFormat="false" ht="15" hidden="false" customHeight="false" outlineLevel="0" collapsed="false">
      <c r="A13" s="0" t="n">
        <v>609775</v>
      </c>
      <c r="B13" s="24" t="s">
        <v>87</v>
      </c>
      <c r="C13" s="24" t="s">
        <v>88</v>
      </c>
      <c r="D13" s="0" t="s">
        <v>89</v>
      </c>
      <c r="E13" s="0" t="s">
        <v>71</v>
      </c>
      <c r="F13" s="25" t="s">
        <v>61</v>
      </c>
      <c r="G13" s="26" t="s">
        <v>46</v>
      </c>
      <c r="H13" s="27" t="n">
        <v>36</v>
      </c>
      <c r="I13" s="37" t="s">
        <v>67</v>
      </c>
      <c r="J13" s="27" t="n">
        <v>33</v>
      </c>
      <c r="K13" s="37" t="s">
        <v>67</v>
      </c>
      <c r="L13" s="27" t="n">
        <v>31</v>
      </c>
      <c r="M13" s="37" t="s">
        <v>67</v>
      </c>
      <c r="N13" s="28" t="n">
        <v>7.11</v>
      </c>
    </row>
    <row r="14" customFormat="false" ht="15" hidden="false" customHeight="false" outlineLevel="0" collapsed="false">
      <c r="A14" s="0" t="n">
        <v>400012</v>
      </c>
      <c r="B14" s="24" t="s">
        <v>90</v>
      </c>
      <c r="C14" s="24" t="s">
        <v>91</v>
      </c>
      <c r="D14" s="0" t="s">
        <v>70</v>
      </c>
      <c r="E14" s="0" t="s">
        <v>71</v>
      </c>
      <c r="F14" s="25" t="s">
        <v>54</v>
      </c>
      <c r="I14" s="37"/>
      <c r="K14" s="37"/>
      <c r="M14" s="37"/>
    </row>
    <row r="15" customFormat="false" ht="15" hidden="false" customHeight="false" outlineLevel="0" collapsed="false">
      <c r="A15" s="0" t="n">
        <v>609780</v>
      </c>
      <c r="B15" s="24" t="s">
        <v>92</v>
      </c>
      <c r="C15" s="24" t="s">
        <v>93</v>
      </c>
      <c r="D15" s="0" t="s">
        <v>80</v>
      </c>
      <c r="E15" s="0" t="s">
        <v>65</v>
      </c>
      <c r="F15" s="25" t="s">
        <v>54</v>
      </c>
      <c r="I15" s="37"/>
      <c r="K15" s="37"/>
      <c r="M15" s="37"/>
    </row>
    <row r="16" customFormat="false" ht="15" hidden="false" customHeight="false" outlineLevel="0" collapsed="false">
      <c r="A16" s="0" t="n">
        <v>609695</v>
      </c>
      <c r="B16" s="24" t="s">
        <v>94</v>
      </c>
      <c r="C16" s="24" t="s">
        <v>95</v>
      </c>
      <c r="D16" s="0" t="s">
        <v>83</v>
      </c>
      <c r="E16" s="0" t="s">
        <v>65</v>
      </c>
      <c r="F16" s="25" t="s">
        <v>96</v>
      </c>
      <c r="G16" s="26" t="s">
        <v>49</v>
      </c>
      <c r="H16" s="27" t="n">
        <v>23</v>
      </c>
      <c r="I16" s="37" t="s">
        <v>67</v>
      </c>
      <c r="J16" s="27" t="n">
        <v>37</v>
      </c>
      <c r="K16" s="37" t="s">
        <v>67</v>
      </c>
      <c r="L16" s="27" t="n">
        <v>36</v>
      </c>
      <c r="M16" s="37" t="s">
        <v>67</v>
      </c>
      <c r="N16" s="28" t="n">
        <v>7.43</v>
      </c>
    </row>
    <row r="17" customFormat="false" ht="15" hidden="false" customHeight="false" outlineLevel="0" collapsed="false">
      <c r="A17" s="0" t="n">
        <v>609951</v>
      </c>
      <c r="B17" s="24" t="s">
        <v>97</v>
      </c>
      <c r="C17" s="24" t="s">
        <v>98</v>
      </c>
      <c r="D17" s="0" t="s">
        <v>99</v>
      </c>
      <c r="E17" s="0" t="s">
        <v>53</v>
      </c>
      <c r="F17" s="25" t="s">
        <v>54</v>
      </c>
      <c r="I17" s="37"/>
      <c r="K17" s="37"/>
      <c r="M17" s="37"/>
    </row>
    <row r="18" customFormat="false" ht="15" hidden="false" customHeight="false" outlineLevel="0" collapsed="false">
      <c r="A18" s="0" t="n">
        <v>609777</v>
      </c>
      <c r="B18" s="24" t="s">
        <v>100</v>
      </c>
      <c r="C18" s="24" t="s">
        <v>101</v>
      </c>
      <c r="D18" s="0" t="s">
        <v>102</v>
      </c>
      <c r="E18" s="0" t="s">
        <v>71</v>
      </c>
      <c r="F18" s="25" t="s">
        <v>54</v>
      </c>
      <c r="I18" s="37"/>
      <c r="K18" s="37"/>
      <c r="M18" s="37"/>
    </row>
    <row r="19" customFormat="false" ht="15" hidden="false" customHeight="false" outlineLevel="0" collapsed="false">
      <c r="A19" s="0" t="n">
        <v>609779</v>
      </c>
      <c r="B19" s="24" t="s">
        <v>103</v>
      </c>
      <c r="C19" s="24" t="s">
        <v>104</v>
      </c>
      <c r="D19" s="0" t="s">
        <v>64</v>
      </c>
      <c r="E19" s="0" t="s">
        <v>65</v>
      </c>
      <c r="F19" s="25" t="s">
        <v>54</v>
      </c>
      <c r="I19" s="37"/>
      <c r="K19" s="37"/>
      <c r="M19" s="37"/>
    </row>
    <row r="20" customFormat="false" ht="15" hidden="false" customHeight="false" outlineLevel="0" collapsed="false">
      <c r="A20" s="0" t="n">
        <v>610156</v>
      </c>
      <c r="B20" s="24" t="s">
        <v>105</v>
      </c>
      <c r="C20" s="24" t="s">
        <v>106</v>
      </c>
      <c r="D20" s="0" t="s">
        <v>107</v>
      </c>
      <c r="E20" s="0" t="s">
        <v>108</v>
      </c>
      <c r="F20" s="25" t="s">
        <v>109</v>
      </c>
      <c r="G20" s="26" t="s">
        <v>46</v>
      </c>
      <c r="H20" s="27" t="n">
        <v>72</v>
      </c>
      <c r="I20" s="37" t="s">
        <v>77</v>
      </c>
      <c r="J20" s="27" t="n">
        <v>78</v>
      </c>
      <c r="K20" s="37" t="s">
        <v>77</v>
      </c>
      <c r="L20" s="27" t="n">
        <v>50</v>
      </c>
      <c r="M20" s="37" t="s">
        <v>47</v>
      </c>
      <c r="N20" s="28" t="n">
        <v>8.32</v>
      </c>
    </row>
    <row r="21" customFormat="false" ht="15" hidden="false" customHeight="false" outlineLevel="0" collapsed="false">
      <c r="A21" s="0" t="n">
        <v>610287</v>
      </c>
      <c r="B21" s="24" t="s">
        <v>110</v>
      </c>
      <c r="C21" s="24" t="s">
        <v>111</v>
      </c>
      <c r="D21" s="0" t="s">
        <v>112</v>
      </c>
      <c r="E21" s="0" t="s">
        <v>71</v>
      </c>
      <c r="F21" s="25" t="s">
        <v>54</v>
      </c>
      <c r="I21" s="37"/>
      <c r="K21" s="37"/>
      <c r="M21" s="37"/>
    </row>
    <row r="22" customFormat="false" ht="15" hidden="false" customHeight="false" outlineLevel="0" collapsed="false">
      <c r="A22" s="0" t="n">
        <v>610268</v>
      </c>
      <c r="B22" s="24" t="s">
        <v>113</v>
      </c>
      <c r="C22" s="24" t="s">
        <v>114</v>
      </c>
      <c r="D22" s="0" t="s">
        <v>115</v>
      </c>
      <c r="E22" s="0" t="s">
        <v>53</v>
      </c>
      <c r="F22" s="25" t="s">
        <v>54</v>
      </c>
      <c r="I22" s="37"/>
      <c r="K22" s="37"/>
      <c r="M22" s="37"/>
    </row>
    <row r="23" customFormat="false" ht="15" hidden="false" customHeight="false" outlineLevel="0" collapsed="false">
      <c r="A23" s="0" t="n">
        <v>400015</v>
      </c>
      <c r="B23" s="24" t="s">
        <v>116</v>
      </c>
      <c r="C23" s="24" t="s">
        <v>117</v>
      </c>
      <c r="D23" s="0" t="s">
        <v>118</v>
      </c>
      <c r="E23" s="0" t="s">
        <v>108</v>
      </c>
      <c r="F23" s="25" t="s">
        <v>54</v>
      </c>
      <c r="I23" s="37"/>
      <c r="K23" s="37"/>
      <c r="M23" s="37"/>
    </row>
    <row r="24" customFormat="false" ht="15" hidden="false" customHeight="false" outlineLevel="0" collapsed="false">
      <c r="A24" s="0" t="n">
        <v>400013</v>
      </c>
      <c r="B24" s="24" t="s">
        <v>119</v>
      </c>
      <c r="C24" s="24" t="s">
        <v>120</v>
      </c>
      <c r="D24" s="0" t="s">
        <v>83</v>
      </c>
      <c r="E24" s="0" t="s">
        <v>65</v>
      </c>
      <c r="F24" s="25" t="s">
        <v>54</v>
      </c>
      <c r="I24" s="37"/>
      <c r="K24" s="37"/>
      <c r="M24" s="37"/>
    </row>
    <row r="25" customFormat="false" ht="15" hidden="false" customHeight="false" outlineLevel="0" collapsed="false">
      <c r="A25" s="0" t="n">
        <v>400017</v>
      </c>
      <c r="B25" s="24" t="s">
        <v>121</v>
      </c>
      <c r="C25" s="24" t="s">
        <v>122</v>
      </c>
      <c r="D25" s="0" t="s">
        <v>75</v>
      </c>
      <c r="E25" s="0" t="s">
        <v>65</v>
      </c>
      <c r="F25" s="25" t="s">
        <v>54</v>
      </c>
      <c r="I25" s="37"/>
      <c r="K25" s="37"/>
      <c r="M25" s="37"/>
    </row>
    <row r="26" customFormat="false" ht="15" hidden="false" customHeight="false" outlineLevel="0" collapsed="false">
      <c r="A26" s="0" t="n">
        <v>609781</v>
      </c>
      <c r="B26" s="24" t="s">
        <v>123</v>
      </c>
      <c r="C26" s="24" t="s">
        <v>124</v>
      </c>
      <c r="D26" s="0" t="s">
        <v>99</v>
      </c>
      <c r="E26" s="0" t="s">
        <v>53</v>
      </c>
      <c r="F26" s="25" t="s">
        <v>125</v>
      </c>
      <c r="G26" s="26" t="s">
        <v>46</v>
      </c>
      <c r="H26" s="27" t="n">
        <v>29</v>
      </c>
      <c r="I26" s="37" t="s">
        <v>67</v>
      </c>
      <c r="J26" s="27" t="n">
        <v>22</v>
      </c>
      <c r="K26" s="37" t="s">
        <v>67</v>
      </c>
      <c r="L26" s="27" t="n">
        <v>46</v>
      </c>
      <c r="M26" s="37" t="s">
        <v>47</v>
      </c>
      <c r="N26" s="28" t="n">
        <v>6.69</v>
      </c>
    </row>
    <row r="27" customFormat="false" ht="15" hidden="false" customHeight="false" outlineLevel="0" collapsed="false">
      <c r="A27" s="0" t="n">
        <v>609782</v>
      </c>
      <c r="B27" s="24" t="s">
        <v>126</v>
      </c>
      <c r="C27" s="24" t="s">
        <v>127</v>
      </c>
      <c r="D27" s="0" t="s">
        <v>64</v>
      </c>
      <c r="E27" s="0" t="s">
        <v>65</v>
      </c>
      <c r="F27" s="25" t="s">
        <v>54</v>
      </c>
      <c r="I27" s="37"/>
      <c r="K27" s="37"/>
      <c r="M27" s="37"/>
    </row>
    <row r="28" customFormat="false" ht="15" hidden="false" customHeight="false" outlineLevel="0" collapsed="false">
      <c r="A28" s="0" t="n">
        <v>400018</v>
      </c>
      <c r="B28" s="24" t="s">
        <v>128</v>
      </c>
      <c r="C28" s="24" t="s">
        <v>129</v>
      </c>
      <c r="D28" s="0" t="s">
        <v>118</v>
      </c>
      <c r="E28" s="0" t="s">
        <v>108</v>
      </c>
      <c r="F28" s="25" t="s">
        <v>130</v>
      </c>
      <c r="G28" s="26" t="s">
        <v>49</v>
      </c>
      <c r="H28" s="27" t="n">
        <v>89</v>
      </c>
      <c r="I28" s="37" t="s">
        <v>131</v>
      </c>
      <c r="J28" s="27" t="n">
        <v>80</v>
      </c>
      <c r="K28" s="37" t="s">
        <v>131</v>
      </c>
      <c r="L28" s="27" t="n">
        <v>90</v>
      </c>
      <c r="M28" s="37" t="s">
        <v>131</v>
      </c>
      <c r="N28" s="28" t="n">
        <v>8.75</v>
      </c>
    </row>
    <row r="29" customFormat="false" ht="15" hidden="false" customHeight="false" outlineLevel="0" collapsed="false">
      <c r="A29" s="0" t="n">
        <v>610501</v>
      </c>
      <c r="B29" s="24" t="s">
        <v>132</v>
      </c>
      <c r="C29" s="24" t="s">
        <v>133</v>
      </c>
      <c r="D29" s="0" t="s">
        <v>118</v>
      </c>
      <c r="E29" s="0" t="s">
        <v>108</v>
      </c>
      <c r="F29" s="25" t="s">
        <v>54</v>
      </c>
      <c r="I29" s="37"/>
      <c r="K29" s="37"/>
      <c r="M29" s="37"/>
    </row>
    <row r="30" customFormat="false" ht="15" hidden="false" customHeight="false" outlineLevel="0" collapsed="false">
      <c r="A30" s="0" t="n">
        <v>609786</v>
      </c>
      <c r="B30" s="24" t="s">
        <v>134</v>
      </c>
      <c r="C30" s="24" t="s">
        <v>135</v>
      </c>
      <c r="D30" s="0" t="s">
        <v>115</v>
      </c>
      <c r="E30" s="0" t="s">
        <v>53</v>
      </c>
      <c r="F30" s="25" t="s">
        <v>136</v>
      </c>
      <c r="G30" s="26" t="s">
        <v>46</v>
      </c>
      <c r="H30" s="27" t="n">
        <v>25</v>
      </c>
      <c r="I30" s="37" t="s">
        <v>67</v>
      </c>
      <c r="J30" s="27" t="n">
        <v>16</v>
      </c>
      <c r="K30" s="37" t="s">
        <v>137</v>
      </c>
      <c r="L30" s="27" t="n">
        <v>24</v>
      </c>
      <c r="M30" s="37" t="s">
        <v>67</v>
      </c>
      <c r="N30" s="28" t="n">
        <v>6.83</v>
      </c>
    </row>
    <row r="31" customFormat="false" ht="15" hidden="false" customHeight="false" outlineLevel="0" collapsed="false">
      <c r="A31" s="0" t="n">
        <v>610544</v>
      </c>
      <c r="B31" s="24" t="s">
        <v>138</v>
      </c>
      <c r="C31" s="24" t="s">
        <v>139</v>
      </c>
      <c r="D31" s="0" t="s">
        <v>112</v>
      </c>
      <c r="E31" s="0" t="s">
        <v>71</v>
      </c>
      <c r="F31" s="25" t="s">
        <v>54</v>
      </c>
      <c r="I31" s="37"/>
      <c r="K31" s="37"/>
      <c r="M31" s="37"/>
    </row>
    <row r="32" customFormat="false" ht="15" hidden="false" customHeight="false" outlineLevel="0" collapsed="false">
      <c r="A32" s="0" t="n">
        <v>610265</v>
      </c>
      <c r="B32" s="24" t="s">
        <v>140</v>
      </c>
      <c r="C32" s="24" t="s">
        <v>141</v>
      </c>
      <c r="D32" s="0" t="s">
        <v>89</v>
      </c>
      <c r="E32" s="0" t="s">
        <v>71</v>
      </c>
      <c r="F32" s="25" t="s">
        <v>142</v>
      </c>
      <c r="G32" s="26" t="s">
        <v>46</v>
      </c>
      <c r="H32" s="27" t="n">
        <v>48</v>
      </c>
      <c r="I32" s="37" t="s">
        <v>47</v>
      </c>
      <c r="J32" s="27" t="n">
        <v>18</v>
      </c>
      <c r="K32" s="37" t="s">
        <v>137</v>
      </c>
      <c r="L32" s="27" t="n">
        <v>57</v>
      </c>
      <c r="M32" s="37" t="s">
        <v>47</v>
      </c>
      <c r="N32" s="28" t="n">
        <v>7.77</v>
      </c>
    </row>
    <row r="33" customFormat="false" ht="15" hidden="false" customHeight="false" outlineLevel="0" collapsed="false">
      <c r="A33" s="0" t="n">
        <v>610556</v>
      </c>
      <c r="B33" s="24" t="s">
        <v>143</v>
      </c>
      <c r="C33" s="24" t="s">
        <v>144</v>
      </c>
      <c r="D33" s="0" t="s">
        <v>145</v>
      </c>
      <c r="E33" s="0" t="s">
        <v>60</v>
      </c>
      <c r="F33" s="25" t="s">
        <v>54</v>
      </c>
      <c r="I33" s="37"/>
      <c r="K33" s="37"/>
      <c r="M33" s="37"/>
    </row>
    <row r="34" customFormat="false" ht="15" hidden="false" customHeight="false" outlineLevel="0" collapsed="false">
      <c r="A34" s="0" t="n">
        <v>610555</v>
      </c>
      <c r="B34" s="24" t="s">
        <v>146</v>
      </c>
      <c r="C34" s="24" t="s">
        <v>147</v>
      </c>
      <c r="D34" s="0" t="s">
        <v>118</v>
      </c>
      <c r="E34" s="0" t="s">
        <v>108</v>
      </c>
      <c r="F34" s="25" t="s">
        <v>148</v>
      </c>
      <c r="G34" s="26" t="s">
        <v>49</v>
      </c>
      <c r="H34" s="27" t="n">
        <v>59</v>
      </c>
      <c r="I34" s="37" t="s">
        <v>47</v>
      </c>
      <c r="J34" s="27" t="n">
        <v>59</v>
      </c>
      <c r="K34" s="37" t="s">
        <v>47</v>
      </c>
      <c r="L34" s="27" t="n">
        <v>42</v>
      </c>
      <c r="M34" s="37" t="s">
        <v>47</v>
      </c>
      <c r="N34" s="28" t="n">
        <v>8.16</v>
      </c>
    </row>
    <row r="35" customFormat="false" ht="15" hidden="false" customHeight="false" outlineLevel="0" collapsed="false">
      <c r="A35" s="0" t="n">
        <v>610549</v>
      </c>
      <c r="B35" s="24" t="s">
        <v>149</v>
      </c>
      <c r="C35" s="24" t="s">
        <v>150</v>
      </c>
      <c r="D35" s="0" t="s">
        <v>80</v>
      </c>
      <c r="E35" s="0" t="s">
        <v>65</v>
      </c>
      <c r="F35" s="25" t="s">
        <v>54</v>
      </c>
      <c r="I35" s="37"/>
      <c r="K35" s="37"/>
      <c r="M35" s="37"/>
    </row>
    <row r="36" customFormat="false" ht="15" hidden="false" customHeight="false" outlineLevel="0" collapsed="false">
      <c r="A36" s="0" t="n">
        <v>610550</v>
      </c>
      <c r="B36" s="24" t="s">
        <v>151</v>
      </c>
      <c r="C36" s="24" t="s">
        <v>152</v>
      </c>
      <c r="D36" s="0" t="s">
        <v>83</v>
      </c>
      <c r="E36" s="0" t="s">
        <v>65</v>
      </c>
      <c r="F36" s="25" t="s">
        <v>54</v>
      </c>
      <c r="I36" s="37"/>
      <c r="K36" s="37"/>
      <c r="M36" s="37"/>
    </row>
    <row r="37" customFormat="false" ht="15" hidden="false" customHeight="false" outlineLevel="0" collapsed="false">
      <c r="A37" s="0" t="n">
        <v>609788</v>
      </c>
      <c r="B37" s="24" t="s">
        <v>153</v>
      </c>
      <c r="C37" s="24" t="s">
        <v>154</v>
      </c>
      <c r="D37" s="0" t="s">
        <v>155</v>
      </c>
      <c r="E37" s="0" t="s">
        <v>60</v>
      </c>
      <c r="F37" s="25" t="s">
        <v>156</v>
      </c>
      <c r="G37" s="26" t="s">
        <v>46</v>
      </c>
      <c r="H37" s="27" t="n">
        <v>65</v>
      </c>
      <c r="I37" s="37" t="s">
        <v>77</v>
      </c>
      <c r="J37" s="27" t="n">
        <v>40</v>
      </c>
      <c r="K37" s="37" t="s">
        <v>47</v>
      </c>
      <c r="L37" s="27" t="n">
        <v>43</v>
      </c>
      <c r="M37" s="37" t="s">
        <v>47</v>
      </c>
      <c r="N37" s="28" t="n">
        <v>8.02</v>
      </c>
    </row>
    <row r="38" customFormat="false" ht="15" hidden="false" customHeight="false" outlineLevel="0" collapsed="false">
      <c r="A38" s="0" t="n">
        <v>609789</v>
      </c>
      <c r="B38" s="24" t="s">
        <v>157</v>
      </c>
      <c r="C38" s="24" t="s">
        <v>158</v>
      </c>
      <c r="D38" s="0" t="s">
        <v>80</v>
      </c>
      <c r="E38" s="0" t="s">
        <v>65</v>
      </c>
      <c r="F38" s="25" t="s">
        <v>159</v>
      </c>
      <c r="G38" s="26" t="s">
        <v>46</v>
      </c>
      <c r="H38" s="27" t="n">
        <v>41</v>
      </c>
      <c r="I38" s="37" t="s">
        <v>47</v>
      </c>
      <c r="J38" s="27" t="n">
        <v>67</v>
      </c>
      <c r="K38" s="37" t="s">
        <v>77</v>
      </c>
      <c r="L38" s="27" t="n">
        <v>54</v>
      </c>
      <c r="M38" s="37" t="s">
        <v>47</v>
      </c>
      <c r="N38" s="28" t="n">
        <v>8.56</v>
      </c>
    </row>
    <row r="39" customFormat="false" ht="15" hidden="false" customHeight="false" outlineLevel="0" collapsed="false">
      <c r="A39" s="0" t="n">
        <v>609790</v>
      </c>
      <c r="B39" s="24" t="s">
        <v>160</v>
      </c>
      <c r="C39" s="24" t="s">
        <v>161</v>
      </c>
      <c r="D39" s="0" t="s">
        <v>89</v>
      </c>
      <c r="E39" s="0" t="s">
        <v>71</v>
      </c>
      <c r="F39" s="25" t="s">
        <v>162</v>
      </c>
      <c r="G39" s="26" t="s">
        <v>46</v>
      </c>
      <c r="H39" s="27" t="n">
        <v>38</v>
      </c>
      <c r="I39" s="37" t="s">
        <v>67</v>
      </c>
      <c r="J39" s="27" t="n">
        <v>52</v>
      </c>
      <c r="K39" s="37" t="s">
        <v>47</v>
      </c>
      <c r="L39" s="27" t="n">
        <v>43</v>
      </c>
      <c r="M39" s="37" t="s">
        <v>47</v>
      </c>
      <c r="N39" s="28" t="n">
        <v>7.17</v>
      </c>
    </row>
    <row r="40" customFormat="false" ht="15" hidden="false" customHeight="false" outlineLevel="0" collapsed="false">
      <c r="A40" s="0" t="n">
        <v>609791</v>
      </c>
      <c r="B40" s="24" t="s">
        <v>163</v>
      </c>
      <c r="C40" s="24" t="s">
        <v>164</v>
      </c>
      <c r="D40" s="0" t="s">
        <v>89</v>
      </c>
      <c r="E40" s="0" t="s">
        <v>71</v>
      </c>
      <c r="F40" s="25" t="s">
        <v>54</v>
      </c>
      <c r="I40" s="37"/>
      <c r="K40" s="37"/>
      <c r="M40" s="37"/>
    </row>
    <row r="41" customFormat="false" ht="15" hidden="false" customHeight="false" outlineLevel="0" collapsed="false">
      <c r="A41" s="0" t="n">
        <v>609792</v>
      </c>
      <c r="B41" s="24" t="s">
        <v>165</v>
      </c>
      <c r="C41" s="24" t="s">
        <v>166</v>
      </c>
      <c r="D41" s="0" t="s">
        <v>75</v>
      </c>
      <c r="E41" s="0" t="s">
        <v>65</v>
      </c>
      <c r="F41" s="25" t="s">
        <v>167</v>
      </c>
      <c r="G41" s="26" t="s">
        <v>46</v>
      </c>
      <c r="H41" s="27" t="n">
        <v>33</v>
      </c>
      <c r="I41" s="37" t="s">
        <v>67</v>
      </c>
      <c r="J41" s="27" t="n">
        <v>53</v>
      </c>
      <c r="K41" s="37" t="s">
        <v>47</v>
      </c>
      <c r="L41" s="27" t="n">
        <v>61</v>
      </c>
      <c r="M41" s="37" t="s">
        <v>77</v>
      </c>
      <c r="N41" s="28" t="n">
        <v>8.88</v>
      </c>
    </row>
    <row r="42" customFormat="false" ht="15" hidden="false" customHeight="false" outlineLevel="0" collapsed="false">
      <c r="A42" s="0" t="n">
        <v>610083</v>
      </c>
      <c r="B42" s="24" t="s">
        <v>168</v>
      </c>
      <c r="C42" s="24" t="s">
        <v>169</v>
      </c>
      <c r="D42" s="0" t="s">
        <v>75</v>
      </c>
      <c r="E42" s="0" t="s">
        <v>65</v>
      </c>
      <c r="F42" s="25" t="s">
        <v>54</v>
      </c>
      <c r="I42" s="37"/>
      <c r="K42" s="37"/>
      <c r="M42" s="37"/>
    </row>
    <row r="43" customFormat="false" ht="15" hidden="false" customHeight="false" outlineLevel="0" collapsed="false">
      <c r="A43" s="0" t="n">
        <v>610246</v>
      </c>
      <c r="B43" s="24" t="s">
        <v>170</v>
      </c>
      <c r="C43" s="24" t="s">
        <v>171</v>
      </c>
      <c r="D43" s="0" t="s">
        <v>99</v>
      </c>
      <c r="E43" s="0" t="s">
        <v>53</v>
      </c>
      <c r="F43" s="25" t="s">
        <v>156</v>
      </c>
      <c r="G43" s="26" t="s">
        <v>46</v>
      </c>
      <c r="H43" s="27" t="n">
        <v>11</v>
      </c>
      <c r="I43" s="37" t="s">
        <v>137</v>
      </c>
      <c r="J43" s="27" t="n">
        <v>8</v>
      </c>
      <c r="K43" s="37" t="s">
        <v>137</v>
      </c>
      <c r="L43" s="27" t="n">
        <v>37</v>
      </c>
      <c r="M43" s="37" t="s">
        <v>67</v>
      </c>
      <c r="N43" s="28" t="n">
        <v>7.88</v>
      </c>
    </row>
    <row r="44" customFormat="false" ht="15" hidden="false" customHeight="false" outlineLevel="0" collapsed="false">
      <c r="A44" s="0" t="n">
        <v>609796</v>
      </c>
      <c r="B44" s="24" t="s">
        <v>172</v>
      </c>
      <c r="C44" s="24" t="s">
        <v>173</v>
      </c>
      <c r="D44" s="0" t="s">
        <v>75</v>
      </c>
      <c r="E44" s="0" t="s">
        <v>65</v>
      </c>
      <c r="F44" s="25" t="s">
        <v>54</v>
      </c>
      <c r="I44" s="37"/>
      <c r="K44" s="37"/>
      <c r="M44" s="37"/>
    </row>
    <row r="45" customFormat="false" ht="15" hidden="false" customHeight="false" outlineLevel="0" collapsed="false">
      <c r="A45" s="0" t="n">
        <v>610237</v>
      </c>
      <c r="B45" s="24" t="s">
        <v>174</v>
      </c>
      <c r="C45" s="24" t="s">
        <v>175</v>
      </c>
      <c r="D45" s="0" t="s">
        <v>99</v>
      </c>
      <c r="E45" s="0" t="s">
        <v>53</v>
      </c>
      <c r="F45" s="25" t="s">
        <v>109</v>
      </c>
      <c r="G45" s="26" t="s">
        <v>46</v>
      </c>
      <c r="H45" s="27" t="n">
        <v>15</v>
      </c>
      <c r="I45" s="37" t="s">
        <v>137</v>
      </c>
      <c r="J45" s="27" t="n">
        <v>21</v>
      </c>
      <c r="K45" s="37" t="s">
        <v>67</v>
      </c>
      <c r="L45" s="27" t="n">
        <v>36</v>
      </c>
      <c r="M45" s="37" t="s">
        <v>67</v>
      </c>
      <c r="N45" s="28" t="n">
        <v>7.71</v>
      </c>
    </row>
    <row r="46" customFormat="false" ht="15" hidden="false" customHeight="false" outlineLevel="0" collapsed="false">
      <c r="A46" s="0" t="n">
        <v>609797</v>
      </c>
      <c r="B46" s="24" t="s">
        <v>176</v>
      </c>
      <c r="C46" s="24" t="s">
        <v>177</v>
      </c>
      <c r="D46" s="0" t="s">
        <v>178</v>
      </c>
      <c r="E46" s="0" t="s">
        <v>108</v>
      </c>
      <c r="F46" s="25" t="s">
        <v>109</v>
      </c>
      <c r="G46" s="26" t="s">
        <v>46</v>
      </c>
      <c r="H46" s="27" t="n">
        <v>78</v>
      </c>
      <c r="I46" s="37" t="s">
        <v>77</v>
      </c>
      <c r="J46" s="27" t="n">
        <v>64</v>
      </c>
      <c r="K46" s="37" t="s">
        <v>77</v>
      </c>
      <c r="L46" s="27" t="n">
        <v>75</v>
      </c>
      <c r="M46" s="37" t="s">
        <v>77</v>
      </c>
      <c r="N46" s="28" t="n">
        <v>8.64</v>
      </c>
    </row>
    <row r="47" customFormat="false" ht="15" hidden="false" customHeight="false" outlineLevel="0" collapsed="false">
      <c r="A47" s="0" t="n">
        <v>609798</v>
      </c>
      <c r="B47" s="24" t="s">
        <v>179</v>
      </c>
      <c r="C47" s="24" t="s">
        <v>180</v>
      </c>
      <c r="D47" s="0" t="s">
        <v>75</v>
      </c>
      <c r="E47" s="0" t="s">
        <v>65</v>
      </c>
      <c r="F47" s="25" t="s">
        <v>96</v>
      </c>
      <c r="G47" s="26" t="s">
        <v>46</v>
      </c>
      <c r="H47" s="27" t="n">
        <v>51</v>
      </c>
      <c r="I47" s="37" t="s">
        <v>47</v>
      </c>
      <c r="J47" s="27" t="n">
        <v>66</v>
      </c>
      <c r="K47" s="37" t="s">
        <v>77</v>
      </c>
      <c r="L47" s="27" t="n">
        <v>48</v>
      </c>
      <c r="M47" s="37" t="s">
        <v>47</v>
      </c>
      <c r="N47" s="28" t="n">
        <v>8.81</v>
      </c>
    </row>
    <row r="48" customFormat="false" ht="15" hidden="false" customHeight="false" outlineLevel="0" collapsed="false">
      <c r="A48" s="0" t="n">
        <v>609799</v>
      </c>
      <c r="B48" s="24" t="s">
        <v>181</v>
      </c>
      <c r="C48" s="24" t="s">
        <v>182</v>
      </c>
      <c r="D48" s="0" t="s">
        <v>64</v>
      </c>
      <c r="E48" s="0" t="s">
        <v>65</v>
      </c>
      <c r="F48" s="25" t="s">
        <v>54</v>
      </c>
      <c r="I48" s="37"/>
      <c r="K48" s="37"/>
      <c r="M48" s="37"/>
    </row>
    <row r="49" customFormat="false" ht="15" hidden="false" customHeight="false" outlineLevel="0" collapsed="false">
      <c r="A49" s="0" t="n">
        <v>609922</v>
      </c>
      <c r="B49" s="24" t="s">
        <v>183</v>
      </c>
      <c r="C49" s="24" t="s">
        <v>184</v>
      </c>
      <c r="D49" s="0" t="s">
        <v>80</v>
      </c>
      <c r="E49" s="0" t="s">
        <v>65</v>
      </c>
      <c r="F49" s="25" t="s">
        <v>66</v>
      </c>
      <c r="G49" s="26" t="s">
        <v>46</v>
      </c>
      <c r="H49" s="27" t="n">
        <v>64</v>
      </c>
      <c r="I49" s="37" t="s">
        <v>77</v>
      </c>
      <c r="J49" s="27" t="n">
        <v>75</v>
      </c>
      <c r="K49" s="37" t="s">
        <v>77</v>
      </c>
      <c r="L49" s="27" t="n">
        <v>52</v>
      </c>
      <c r="M49" s="37" t="s">
        <v>47</v>
      </c>
      <c r="N49" s="28" t="n">
        <v>9.45</v>
      </c>
    </row>
    <row r="50" customFormat="false" ht="15" hidden="false" customHeight="false" outlineLevel="0" collapsed="false">
      <c r="A50" s="0" t="n">
        <v>609800</v>
      </c>
      <c r="B50" s="24" t="s">
        <v>185</v>
      </c>
      <c r="C50" s="24" t="s">
        <v>186</v>
      </c>
      <c r="D50" s="0" t="s">
        <v>155</v>
      </c>
      <c r="E50" s="0" t="s">
        <v>60</v>
      </c>
      <c r="F50" s="25" t="s">
        <v>136</v>
      </c>
      <c r="G50" s="26" t="s">
        <v>46</v>
      </c>
      <c r="H50" s="27" t="n">
        <v>53</v>
      </c>
      <c r="I50" s="37" t="s">
        <v>47</v>
      </c>
      <c r="J50" s="27" t="n">
        <v>61</v>
      </c>
      <c r="K50" s="37" t="s">
        <v>77</v>
      </c>
      <c r="L50" s="27" t="n">
        <v>50</v>
      </c>
      <c r="M50" s="37" t="s">
        <v>47</v>
      </c>
      <c r="N50" s="28" t="n">
        <v>7.84</v>
      </c>
    </row>
    <row r="51" customFormat="false" ht="15" hidden="false" customHeight="false" outlineLevel="0" collapsed="false">
      <c r="A51" s="0" t="n">
        <v>610365</v>
      </c>
      <c r="B51" s="24" t="s">
        <v>187</v>
      </c>
      <c r="C51" s="24" t="s">
        <v>188</v>
      </c>
      <c r="D51" s="0" t="s">
        <v>178</v>
      </c>
      <c r="E51" s="0" t="s">
        <v>108</v>
      </c>
      <c r="F51" s="25" t="s">
        <v>189</v>
      </c>
      <c r="G51" s="26" t="s">
        <v>46</v>
      </c>
      <c r="H51" s="27" t="n">
        <v>62</v>
      </c>
      <c r="I51" s="37" t="s">
        <v>77</v>
      </c>
      <c r="J51" s="27" t="n">
        <v>54</v>
      </c>
      <c r="K51" s="37" t="s">
        <v>47</v>
      </c>
      <c r="L51" s="27" t="n">
        <v>69</v>
      </c>
      <c r="M51" s="37" t="s">
        <v>77</v>
      </c>
      <c r="N51" s="28" t="n">
        <v>7.96</v>
      </c>
    </row>
    <row r="52" customFormat="false" ht="15" hidden="false" customHeight="false" outlineLevel="0" collapsed="false">
      <c r="A52" s="0" t="n">
        <v>610350</v>
      </c>
      <c r="B52" s="24" t="s">
        <v>190</v>
      </c>
      <c r="C52" s="24" t="s">
        <v>191</v>
      </c>
      <c r="D52" s="0" t="s">
        <v>115</v>
      </c>
      <c r="E52" s="0" t="s">
        <v>53</v>
      </c>
      <c r="F52" s="25" t="s">
        <v>192</v>
      </c>
      <c r="G52" s="26" t="s">
        <v>46</v>
      </c>
      <c r="H52" s="27" t="n">
        <v>60</v>
      </c>
      <c r="I52" s="37" t="s">
        <v>77</v>
      </c>
      <c r="J52" s="27" t="n">
        <v>40</v>
      </c>
      <c r="K52" s="37" t="s">
        <v>47</v>
      </c>
      <c r="L52" s="27" t="n">
        <v>37</v>
      </c>
      <c r="M52" s="37" t="s">
        <v>67</v>
      </c>
      <c r="N52" s="28" t="n">
        <v>8.89</v>
      </c>
    </row>
    <row r="53" customFormat="false" ht="15" hidden="false" customHeight="false" outlineLevel="0" collapsed="false">
      <c r="A53" s="0" t="n">
        <v>609803</v>
      </c>
      <c r="B53" s="24" t="s">
        <v>193</v>
      </c>
      <c r="C53" s="24" t="s">
        <v>194</v>
      </c>
      <c r="D53" s="0" t="s">
        <v>64</v>
      </c>
      <c r="E53" s="0" t="s">
        <v>65</v>
      </c>
      <c r="F53" s="25" t="s">
        <v>195</v>
      </c>
      <c r="G53" s="26" t="s">
        <v>46</v>
      </c>
      <c r="H53" s="27" t="n">
        <v>45</v>
      </c>
      <c r="I53" s="37" t="s">
        <v>47</v>
      </c>
      <c r="J53" s="27" t="n">
        <v>25</v>
      </c>
      <c r="K53" s="37" t="s">
        <v>67</v>
      </c>
      <c r="L53" s="27" t="n">
        <v>28</v>
      </c>
      <c r="M53" s="37" t="s">
        <v>67</v>
      </c>
      <c r="N53" s="28" t="n">
        <v>8.82</v>
      </c>
    </row>
    <row r="54" customFormat="false" ht="15" hidden="false" customHeight="false" outlineLevel="0" collapsed="false">
      <c r="A54" s="0" t="n">
        <v>610087</v>
      </c>
      <c r="B54" s="24" t="s">
        <v>196</v>
      </c>
      <c r="C54" s="24" t="s">
        <v>197</v>
      </c>
      <c r="D54" s="0" t="s">
        <v>112</v>
      </c>
      <c r="E54" s="0" t="s">
        <v>71</v>
      </c>
      <c r="F54" s="25" t="s">
        <v>198</v>
      </c>
      <c r="G54" s="26" t="s">
        <v>46</v>
      </c>
      <c r="H54" s="27" t="n">
        <v>99</v>
      </c>
      <c r="I54" s="37" t="s">
        <v>131</v>
      </c>
      <c r="J54" s="27" t="n">
        <v>96</v>
      </c>
      <c r="K54" s="37" t="s">
        <v>131</v>
      </c>
      <c r="L54" s="27" t="n">
        <v>99</v>
      </c>
      <c r="M54" s="37" t="s">
        <v>131</v>
      </c>
      <c r="N54" s="28" t="n">
        <v>9.75</v>
      </c>
    </row>
    <row r="55" customFormat="false" ht="15" hidden="false" customHeight="false" outlineLevel="0" collapsed="false">
      <c r="A55" s="0" t="n">
        <v>609698</v>
      </c>
      <c r="B55" s="24" t="s">
        <v>199</v>
      </c>
      <c r="C55" s="24" t="s">
        <v>200</v>
      </c>
      <c r="D55" s="0" t="s">
        <v>70</v>
      </c>
      <c r="E55" s="0" t="s">
        <v>71</v>
      </c>
      <c r="F55" s="25" t="s">
        <v>54</v>
      </c>
      <c r="I55" s="37"/>
      <c r="K55" s="37"/>
      <c r="M55" s="37"/>
    </row>
    <row r="56" customFormat="false" ht="15" hidden="false" customHeight="false" outlineLevel="0" collapsed="false">
      <c r="A56" s="0" t="n">
        <v>610238</v>
      </c>
      <c r="B56" s="24" t="s">
        <v>201</v>
      </c>
      <c r="C56" s="24" t="s">
        <v>202</v>
      </c>
      <c r="D56" s="0" t="s">
        <v>89</v>
      </c>
      <c r="E56" s="0" t="s">
        <v>71</v>
      </c>
      <c r="F56" s="25" t="s">
        <v>136</v>
      </c>
      <c r="G56" s="26" t="s">
        <v>46</v>
      </c>
      <c r="H56" s="27" t="n">
        <v>45</v>
      </c>
      <c r="I56" s="37" t="s">
        <v>47</v>
      </c>
      <c r="J56" s="27" t="n">
        <v>50</v>
      </c>
      <c r="K56" s="37" t="s">
        <v>47</v>
      </c>
      <c r="L56" s="27" t="n">
        <v>38</v>
      </c>
      <c r="M56" s="37" t="s">
        <v>67</v>
      </c>
      <c r="N56" s="28" t="n">
        <v>7.32</v>
      </c>
    </row>
    <row r="57" customFormat="false" ht="15" hidden="false" customHeight="false" outlineLevel="0" collapsed="false">
      <c r="A57" s="0" t="n">
        <v>610161</v>
      </c>
      <c r="B57" s="24" t="s">
        <v>203</v>
      </c>
      <c r="C57" s="24" t="s">
        <v>204</v>
      </c>
      <c r="D57" s="0" t="s">
        <v>89</v>
      </c>
      <c r="E57" s="0" t="s">
        <v>71</v>
      </c>
      <c r="F57" s="25" t="s">
        <v>54</v>
      </c>
      <c r="I57" s="37"/>
      <c r="K57" s="37"/>
      <c r="M57" s="37"/>
    </row>
    <row r="58" customFormat="false" ht="15" hidden="false" customHeight="false" outlineLevel="0" collapsed="false">
      <c r="A58" s="0" t="n">
        <v>609804</v>
      </c>
      <c r="B58" s="24" t="s">
        <v>205</v>
      </c>
      <c r="C58" s="24" t="s">
        <v>206</v>
      </c>
      <c r="D58" s="0" t="s">
        <v>64</v>
      </c>
      <c r="E58" s="0" t="s">
        <v>65</v>
      </c>
      <c r="F58" s="25" t="s">
        <v>54</v>
      </c>
      <c r="I58" s="37"/>
      <c r="K58" s="37"/>
      <c r="M58" s="37"/>
    </row>
    <row r="59" customFormat="false" ht="15" hidden="false" customHeight="false" outlineLevel="0" collapsed="false">
      <c r="A59" s="0" t="n">
        <v>609815</v>
      </c>
      <c r="B59" s="24" t="s">
        <v>207</v>
      </c>
      <c r="C59" s="24" t="s">
        <v>208</v>
      </c>
      <c r="D59" s="0" t="s">
        <v>115</v>
      </c>
      <c r="E59" s="0" t="s">
        <v>53</v>
      </c>
      <c r="F59" s="25" t="s">
        <v>130</v>
      </c>
      <c r="G59" s="26" t="s">
        <v>46</v>
      </c>
      <c r="H59" s="27" t="n">
        <v>29</v>
      </c>
      <c r="I59" s="37" t="s">
        <v>67</v>
      </c>
      <c r="J59" s="27" t="n">
        <v>46</v>
      </c>
      <c r="K59" s="37" t="s">
        <v>47</v>
      </c>
      <c r="L59" s="27" t="n">
        <v>42</v>
      </c>
      <c r="M59" s="37" t="s">
        <v>47</v>
      </c>
      <c r="N59" s="28" t="n">
        <v>7.15</v>
      </c>
    </row>
    <row r="60" customFormat="false" ht="15" hidden="false" customHeight="false" outlineLevel="0" collapsed="false">
      <c r="A60" s="0" t="n">
        <v>609806</v>
      </c>
      <c r="B60" s="24" t="s">
        <v>209</v>
      </c>
      <c r="C60" s="24" t="s">
        <v>210</v>
      </c>
      <c r="D60" s="0" t="s">
        <v>115</v>
      </c>
      <c r="E60" s="0" t="s">
        <v>53</v>
      </c>
      <c r="F60" s="25" t="s">
        <v>54</v>
      </c>
      <c r="I60" s="37"/>
      <c r="K60" s="37"/>
      <c r="M60" s="37"/>
    </row>
    <row r="61" customFormat="false" ht="15" hidden="false" customHeight="false" outlineLevel="0" collapsed="false">
      <c r="A61" s="0" t="n">
        <v>610242</v>
      </c>
      <c r="B61" s="24" t="s">
        <v>211</v>
      </c>
      <c r="C61" s="24" t="s">
        <v>212</v>
      </c>
      <c r="D61" s="0" t="s">
        <v>64</v>
      </c>
      <c r="E61" s="0" t="s">
        <v>65</v>
      </c>
      <c r="F61" s="25" t="s">
        <v>109</v>
      </c>
      <c r="G61" s="26" t="s">
        <v>46</v>
      </c>
      <c r="H61" s="27" t="n">
        <v>22</v>
      </c>
      <c r="I61" s="37" t="s">
        <v>67</v>
      </c>
      <c r="J61" s="27" t="n">
        <v>18</v>
      </c>
      <c r="K61" s="37" t="s">
        <v>137</v>
      </c>
      <c r="L61" s="27" t="n">
        <v>37</v>
      </c>
      <c r="M61" s="37" t="s">
        <v>67</v>
      </c>
      <c r="N61" s="28" t="n">
        <v>7.46</v>
      </c>
    </row>
    <row r="62" customFormat="false" ht="15" hidden="false" customHeight="false" outlineLevel="0" collapsed="false">
      <c r="A62" s="0" t="n">
        <v>609809</v>
      </c>
      <c r="B62" s="24" t="s">
        <v>213</v>
      </c>
      <c r="C62" s="24" t="s">
        <v>214</v>
      </c>
      <c r="D62" s="0" t="s">
        <v>80</v>
      </c>
      <c r="E62" s="0" t="s">
        <v>65</v>
      </c>
      <c r="F62" s="25" t="s">
        <v>54</v>
      </c>
      <c r="I62" s="37"/>
      <c r="K62" s="37"/>
      <c r="M62" s="37"/>
    </row>
    <row r="63" customFormat="false" ht="15" hidden="false" customHeight="false" outlineLevel="0" collapsed="false">
      <c r="A63" s="0" t="n">
        <v>609810</v>
      </c>
      <c r="B63" s="24" t="s">
        <v>215</v>
      </c>
      <c r="C63" s="24" t="s">
        <v>216</v>
      </c>
      <c r="D63" s="0" t="s">
        <v>75</v>
      </c>
      <c r="E63" s="0" t="s">
        <v>65</v>
      </c>
      <c r="F63" s="25" t="s">
        <v>217</v>
      </c>
      <c r="G63" s="26" t="s">
        <v>46</v>
      </c>
      <c r="H63" s="27" t="n">
        <v>57</v>
      </c>
      <c r="I63" s="37" t="s">
        <v>47</v>
      </c>
      <c r="J63" s="27" t="n">
        <v>56</v>
      </c>
      <c r="K63" s="37" t="s">
        <v>47</v>
      </c>
      <c r="L63" s="27" t="n">
        <v>44</v>
      </c>
      <c r="M63" s="37" t="s">
        <v>47</v>
      </c>
      <c r="N63" s="28" t="n">
        <v>8.89</v>
      </c>
    </row>
    <row r="64" customFormat="false" ht="15" hidden="false" customHeight="false" outlineLevel="0" collapsed="false">
      <c r="A64" s="0" t="n">
        <v>609811</v>
      </c>
      <c r="B64" s="24" t="s">
        <v>218</v>
      </c>
      <c r="C64" s="24" t="s">
        <v>219</v>
      </c>
      <c r="D64" s="0" t="s">
        <v>59</v>
      </c>
      <c r="E64" s="0" t="s">
        <v>60</v>
      </c>
      <c r="F64" s="25" t="s">
        <v>96</v>
      </c>
      <c r="G64" s="26" t="s">
        <v>46</v>
      </c>
      <c r="H64" s="27" t="n">
        <v>22</v>
      </c>
      <c r="I64" s="37" t="s">
        <v>67</v>
      </c>
      <c r="J64" s="27" t="n">
        <v>29</v>
      </c>
      <c r="K64" s="37" t="s">
        <v>67</v>
      </c>
      <c r="L64" s="27" t="n">
        <v>34</v>
      </c>
      <c r="M64" s="37" t="s">
        <v>67</v>
      </c>
      <c r="N64" s="28" t="n">
        <v>5.52</v>
      </c>
    </row>
    <row r="65" customFormat="false" ht="15" hidden="false" customHeight="false" outlineLevel="0" collapsed="false">
      <c r="A65" s="0" t="n">
        <v>610317</v>
      </c>
      <c r="B65" s="24" t="s">
        <v>220</v>
      </c>
      <c r="C65" s="24" t="s">
        <v>221</v>
      </c>
      <c r="D65" s="0" t="s">
        <v>102</v>
      </c>
      <c r="E65" s="0" t="s">
        <v>71</v>
      </c>
      <c r="F65" s="25" t="s">
        <v>54</v>
      </c>
      <c r="I65" s="37"/>
      <c r="K65" s="37"/>
      <c r="M65" s="37"/>
    </row>
    <row r="66" customFormat="false" ht="15" hidden="false" customHeight="false" outlineLevel="0" collapsed="false">
      <c r="A66" s="0" t="n">
        <v>610381</v>
      </c>
      <c r="B66" s="24" t="s">
        <v>222</v>
      </c>
      <c r="C66" s="24" t="s">
        <v>223</v>
      </c>
      <c r="D66" s="0" t="s">
        <v>52</v>
      </c>
      <c r="E66" s="0" t="s">
        <v>53</v>
      </c>
      <c r="F66" s="25" t="s">
        <v>109</v>
      </c>
      <c r="G66" s="26" t="s">
        <v>49</v>
      </c>
      <c r="H66" s="27" t="n">
        <v>58</v>
      </c>
      <c r="I66" s="37" t="s">
        <v>47</v>
      </c>
      <c r="J66" s="27" t="n">
        <v>49</v>
      </c>
      <c r="K66" s="37" t="s">
        <v>47</v>
      </c>
      <c r="L66" s="27" t="n">
        <v>47</v>
      </c>
      <c r="M66" s="37" t="s">
        <v>47</v>
      </c>
      <c r="N66" s="28" t="n">
        <v>7.85</v>
      </c>
    </row>
    <row r="67" customFormat="false" ht="15" hidden="false" customHeight="false" outlineLevel="0" collapsed="false">
      <c r="A67" s="0" t="n">
        <v>400019</v>
      </c>
      <c r="B67" s="24" t="s">
        <v>224</v>
      </c>
      <c r="C67" s="24" t="s">
        <v>225</v>
      </c>
      <c r="D67" s="0" t="s">
        <v>99</v>
      </c>
      <c r="E67" s="0" t="s">
        <v>53</v>
      </c>
      <c r="F67" s="25" t="s">
        <v>54</v>
      </c>
      <c r="I67" s="37"/>
      <c r="K67" s="37"/>
      <c r="M67" s="37"/>
    </row>
    <row r="68" customFormat="false" ht="15" hidden="false" customHeight="false" outlineLevel="0" collapsed="false">
      <c r="A68" s="0" t="n">
        <v>609726</v>
      </c>
      <c r="B68" s="24" t="s">
        <v>226</v>
      </c>
      <c r="C68" s="24" t="s">
        <v>227</v>
      </c>
      <c r="D68" s="0" t="s">
        <v>145</v>
      </c>
      <c r="E68" s="0" t="s">
        <v>60</v>
      </c>
      <c r="F68" s="25" t="s">
        <v>54</v>
      </c>
      <c r="I68" s="37"/>
      <c r="K68" s="37"/>
      <c r="M68" s="37"/>
    </row>
    <row r="69" customFormat="false" ht="15" hidden="false" customHeight="false" outlineLevel="0" collapsed="false">
      <c r="A69" s="0" t="n">
        <v>610091</v>
      </c>
      <c r="B69" s="24" t="s">
        <v>228</v>
      </c>
      <c r="C69" s="24" t="s">
        <v>229</v>
      </c>
      <c r="D69" s="0" t="s">
        <v>59</v>
      </c>
      <c r="E69" s="0" t="s">
        <v>60</v>
      </c>
      <c r="F69" s="25" t="s">
        <v>54</v>
      </c>
      <c r="I69" s="37"/>
      <c r="K69" s="37"/>
      <c r="M69" s="37"/>
    </row>
    <row r="70" customFormat="false" ht="15" hidden="false" customHeight="false" outlineLevel="0" collapsed="false">
      <c r="A70" s="0" t="n">
        <v>609812</v>
      </c>
      <c r="B70" s="24" t="s">
        <v>230</v>
      </c>
      <c r="C70" s="24" t="s">
        <v>231</v>
      </c>
      <c r="D70" s="0" t="s">
        <v>232</v>
      </c>
      <c r="E70" s="0" t="s">
        <v>108</v>
      </c>
      <c r="F70" s="25" t="s">
        <v>233</v>
      </c>
      <c r="G70" s="26" t="s">
        <v>46</v>
      </c>
      <c r="H70" s="27" t="n">
        <v>63</v>
      </c>
      <c r="I70" s="37" t="s">
        <v>77</v>
      </c>
      <c r="J70" s="27" t="n">
        <v>60</v>
      </c>
      <c r="K70" s="37" t="s">
        <v>77</v>
      </c>
      <c r="L70" s="27" t="n">
        <v>65</v>
      </c>
      <c r="M70" s="37" t="s">
        <v>77</v>
      </c>
      <c r="N70" s="28" t="n">
        <v>8.3</v>
      </c>
    </row>
    <row r="71" customFormat="false" ht="15" hidden="false" customHeight="false" outlineLevel="0" collapsed="false">
      <c r="A71" s="0" t="n">
        <v>609813</v>
      </c>
      <c r="B71" s="24" t="s">
        <v>234</v>
      </c>
      <c r="C71" s="24" t="s">
        <v>235</v>
      </c>
      <c r="D71" s="0" t="s">
        <v>115</v>
      </c>
      <c r="E71" s="0" t="s">
        <v>53</v>
      </c>
      <c r="F71" s="25" t="s">
        <v>84</v>
      </c>
      <c r="G71" s="26" t="s">
        <v>46</v>
      </c>
      <c r="H71" s="27" t="n">
        <v>37</v>
      </c>
      <c r="I71" s="37" t="s">
        <v>67</v>
      </c>
      <c r="J71" s="27" t="n">
        <v>47</v>
      </c>
      <c r="K71" s="37" t="s">
        <v>47</v>
      </c>
      <c r="L71" s="27" t="n">
        <v>59</v>
      </c>
      <c r="M71" s="37" t="s">
        <v>47</v>
      </c>
      <c r="N71" s="28" t="n">
        <v>7.66</v>
      </c>
    </row>
    <row r="72" customFormat="false" ht="15" hidden="false" customHeight="false" outlineLevel="0" collapsed="false">
      <c r="A72" s="0" t="n">
        <v>609830</v>
      </c>
      <c r="B72" s="24" t="s">
        <v>236</v>
      </c>
      <c r="C72" s="24" t="s">
        <v>237</v>
      </c>
      <c r="D72" s="0" t="s">
        <v>107</v>
      </c>
      <c r="E72" s="0" t="s">
        <v>108</v>
      </c>
      <c r="F72" s="25" t="s">
        <v>238</v>
      </c>
      <c r="G72" s="26" t="s">
        <v>46</v>
      </c>
      <c r="H72" s="27" t="n">
        <v>47</v>
      </c>
      <c r="I72" s="37" t="s">
        <v>47</v>
      </c>
      <c r="J72" s="27" t="n">
        <v>50</v>
      </c>
      <c r="K72" s="37" t="s">
        <v>47</v>
      </c>
      <c r="L72" s="27" t="n">
        <v>65</v>
      </c>
      <c r="M72" s="37" t="s">
        <v>77</v>
      </c>
      <c r="N72" s="28" t="n">
        <v>7.61</v>
      </c>
    </row>
    <row r="73" customFormat="false" ht="15" hidden="false" customHeight="false" outlineLevel="0" collapsed="false">
      <c r="A73" s="0" t="n">
        <v>610280</v>
      </c>
      <c r="B73" s="24" t="s">
        <v>239</v>
      </c>
      <c r="C73" s="24" t="s">
        <v>240</v>
      </c>
      <c r="D73" s="0" t="s">
        <v>115</v>
      </c>
      <c r="E73" s="0" t="s">
        <v>53</v>
      </c>
      <c r="F73" s="25" t="s">
        <v>109</v>
      </c>
      <c r="G73" s="26" t="s">
        <v>46</v>
      </c>
      <c r="H73" s="27" t="n">
        <v>74</v>
      </c>
      <c r="I73" s="37" t="s">
        <v>77</v>
      </c>
      <c r="J73" s="27" t="n">
        <v>43</v>
      </c>
      <c r="K73" s="37" t="s">
        <v>47</v>
      </c>
      <c r="L73" s="27" t="n">
        <v>72</v>
      </c>
      <c r="M73" s="37" t="s">
        <v>77</v>
      </c>
      <c r="N73" s="28" t="n">
        <v>7.92</v>
      </c>
    </row>
    <row r="74" customFormat="false" ht="15" hidden="false" customHeight="false" outlineLevel="0" collapsed="false">
      <c r="A74" s="0" t="n">
        <v>609817</v>
      </c>
      <c r="B74" s="24" t="s">
        <v>241</v>
      </c>
      <c r="C74" s="24" t="s">
        <v>242</v>
      </c>
      <c r="D74" s="0" t="s">
        <v>64</v>
      </c>
      <c r="E74" s="0" t="s">
        <v>65</v>
      </c>
      <c r="F74" s="25" t="s">
        <v>243</v>
      </c>
      <c r="G74" s="26" t="s">
        <v>46</v>
      </c>
      <c r="H74" s="27" t="n">
        <v>32</v>
      </c>
      <c r="I74" s="37" t="s">
        <v>67</v>
      </c>
      <c r="J74" s="27" t="n">
        <v>49</v>
      </c>
      <c r="K74" s="37" t="s">
        <v>47</v>
      </c>
      <c r="L74" s="27" t="n">
        <v>49</v>
      </c>
      <c r="M74" s="37" t="s">
        <v>47</v>
      </c>
      <c r="N74" s="28" t="n">
        <v>8.11</v>
      </c>
    </row>
    <row r="75" customFormat="false" ht="15" hidden="false" customHeight="false" outlineLevel="0" collapsed="false">
      <c r="A75" s="0" t="n">
        <v>609818</v>
      </c>
      <c r="B75" s="24" t="s">
        <v>244</v>
      </c>
      <c r="C75" s="24" t="s">
        <v>245</v>
      </c>
      <c r="D75" s="0" t="s">
        <v>80</v>
      </c>
      <c r="E75" s="0" t="s">
        <v>65</v>
      </c>
      <c r="F75" s="25" t="s">
        <v>246</v>
      </c>
      <c r="G75" s="26" t="s">
        <v>46</v>
      </c>
      <c r="H75" s="27" t="n">
        <v>31</v>
      </c>
      <c r="I75" s="37" t="s">
        <v>67</v>
      </c>
      <c r="J75" s="27" t="n">
        <v>64</v>
      </c>
      <c r="K75" s="37" t="s">
        <v>77</v>
      </c>
      <c r="L75" s="27" t="n">
        <v>50</v>
      </c>
      <c r="M75" s="37" t="s">
        <v>47</v>
      </c>
      <c r="N75" s="28" t="n">
        <v>8.5</v>
      </c>
    </row>
    <row r="76" customFormat="false" ht="15" hidden="false" customHeight="false" outlineLevel="0" collapsed="false">
      <c r="A76" s="0" t="n">
        <v>609819</v>
      </c>
      <c r="B76" s="24" t="s">
        <v>247</v>
      </c>
      <c r="C76" s="24" t="s">
        <v>248</v>
      </c>
      <c r="D76" s="0" t="s">
        <v>99</v>
      </c>
      <c r="E76" s="0" t="s">
        <v>53</v>
      </c>
      <c r="F76" s="25" t="s">
        <v>54</v>
      </c>
      <c r="I76" s="37"/>
      <c r="K76" s="37"/>
      <c r="M76" s="37"/>
    </row>
    <row r="77" customFormat="false" ht="15" hidden="false" customHeight="false" outlineLevel="0" collapsed="false">
      <c r="A77" s="0" t="n">
        <v>609820</v>
      </c>
      <c r="B77" s="24" t="s">
        <v>249</v>
      </c>
      <c r="C77" s="24" t="s">
        <v>250</v>
      </c>
      <c r="D77" s="0" t="s">
        <v>64</v>
      </c>
      <c r="E77" s="0" t="s">
        <v>65</v>
      </c>
      <c r="F77" s="25" t="s">
        <v>109</v>
      </c>
      <c r="G77" s="26" t="s">
        <v>46</v>
      </c>
      <c r="H77" s="27" t="n">
        <v>63</v>
      </c>
      <c r="I77" s="37" t="s">
        <v>77</v>
      </c>
      <c r="J77" s="27" t="n">
        <v>44</v>
      </c>
      <c r="K77" s="37" t="s">
        <v>47</v>
      </c>
      <c r="L77" s="27" t="n">
        <v>40</v>
      </c>
      <c r="M77" s="37" t="s">
        <v>47</v>
      </c>
      <c r="N77" s="28" t="n">
        <v>9.45</v>
      </c>
    </row>
    <row r="78" customFormat="false" ht="15" hidden="false" customHeight="false" outlineLevel="0" collapsed="false">
      <c r="A78" s="0" t="n">
        <v>609821</v>
      </c>
      <c r="B78" s="24" t="s">
        <v>251</v>
      </c>
      <c r="C78" s="24" t="s">
        <v>252</v>
      </c>
      <c r="D78" s="0" t="s">
        <v>59</v>
      </c>
      <c r="E78" s="0" t="s">
        <v>60</v>
      </c>
      <c r="F78" s="25" t="s">
        <v>246</v>
      </c>
      <c r="G78" s="26" t="s">
        <v>46</v>
      </c>
      <c r="H78" s="27" t="n">
        <v>64</v>
      </c>
      <c r="I78" s="37" t="s">
        <v>77</v>
      </c>
      <c r="J78" s="27" t="n">
        <v>58</v>
      </c>
      <c r="K78" s="37" t="s">
        <v>47</v>
      </c>
      <c r="L78" s="27" t="n">
        <v>37</v>
      </c>
      <c r="M78" s="37" t="s">
        <v>67</v>
      </c>
      <c r="N78" s="28" t="n">
        <v>8.63</v>
      </c>
    </row>
    <row r="79" customFormat="false" ht="15" hidden="false" customHeight="false" outlineLevel="0" collapsed="false">
      <c r="A79" s="0" t="n">
        <v>609827</v>
      </c>
      <c r="B79" s="24" t="s">
        <v>253</v>
      </c>
      <c r="C79" s="24" t="s">
        <v>254</v>
      </c>
      <c r="D79" s="0" t="s">
        <v>115</v>
      </c>
      <c r="E79" s="0" t="s">
        <v>53</v>
      </c>
      <c r="F79" s="25" t="s">
        <v>159</v>
      </c>
      <c r="G79" s="26" t="s">
        <v>46</v>
      </c>
      <c r="H79" s="27" t="n">
        <v>40</v>
      </c>
      <c r="I79" s="37" t="s">
        <v>47</v>
      </c>
      <c r="J79" s="27" t="n">
        <v>32</v>
      </c>
      <c r="K79" s="37" t="s">
        <v>67</v>
      </c>
      <c r="L79" s="27" t="n">
        <v>37</v>
      </c>
      <c r="M79" s="37" t="s">
        <v>67</v>
      </c>
      <c r="N79" s="28" t="n">
        <v>8.15</v>
      </c>
    </row>
    <row r="80" customFormat="false" ht="15" hidden="false" customHeight="false" outlineLevel="0" collapsed="false">
      <c r="A80" s="0" t="n">
        <v>609828</v>
      </c>
      <c r="B80" s="24" t="s">
        <v>255</v>
      </c>
      <c r="C80" s="24" t="s">
        <v>256</v>
      </c>
      <c r="D80" s="0" t="s">
        <v>232</v>
      </c>
      <c r="E80" s="0" t="s">
        <v>108</v>
      </c>
      <c r="F80" s="25" t="s">
        <v>54</v>
      </c>
      <c r="I80" s="37"/>
      <c r="K80" s="37"/>
      <c r="M80" s="37"/>
    </row>
    <row r="81" customFormat="false" ht="15" hidden="false" customHeight="false" outlineLevel="0" collapsed="false">
      <c r="A81" s="0" t="n">
        <v>609829</v>
      </c>
      <c r="B81" s="24" t="s">
        <v>257</v>
      </c>
      <c r="C81" s="24" t="s">
        <v>258</v>
      </c>
      <c r="D81" s="0" t="s">
        <v>102</v>
      </c>
      <c r="E81" s="0" t="s">
        <v>71</v>
      </c>
      <c r="F81" s="25" t="s">
        <v>54</v>
      </c>
      <c r="I81" s="37"/>
      <c r="K81" s="37"/>
      <c r="M81" s="37"/>
    </row>
    <row r="82" customFormat="false" ht="15" hidden="false" customHeight="false" outlineLevel="0" collapsed="false">
      <c r="A82" s="0" t="n">
        <v>609832</v>
      </c>
      <c r="B82" s="24" t="s">
        <v>259</v>
      </c>
      <c r="C82" s="24" t="s">
        <v>260</v>
      </c>
      <c r="D82" s="0" t="s">
        <v>112</v>
      </c>
      <c r="E82" s="0" t="s">
        <v>71</v>
      </c>
      <c r="F82" s="25" t="s">
        <v>159</v>
      </c>
      <c r="G82" s="26" t="s">
        <v>46</v>
      </c>
      <c r="H82" s="27" t="n">
        <v>29</v>
      </c>
      <c r="I82" s="37" t="s">
        <v>67</v>
      </c>
      <c r="J82" s="27" t="n">
        <v>27</v>
      </c>
      <c r="K82" s="37" t="s">
        <v>67</v>
      </c>
      <c r="L82" s="27" t="n">
        <v>11</v>
      </c>
      <c r="M82" s="37" t="s">
        <v>137</v>
      </c>
      <c r="N82" s="28" t="n">
        <v>8.14</v>
      </c>
    </row>
    <row r="83" customFormat="false" ht="15" hidden="false" customHeight="false" outlineLevel="0" collapsed="false">
      <c r="A83" s="0" t="n">
        <v>609833</v>
      </c>
      <c r="B83" s="24" t="s">
        <v>261</v>
      </c>
      <c r="C83" s="24" t="s">
        <v>262</v>
      </c>
      <c r="D83" s="0" t="s">
        <v>115</v>
      </c>
      <c r="E83" s="0" t="s">
        <v>53</v>
      </c>
      <c r="F83" s="25" t="s">
        <v>263</v>
      </c>
      <c r="G83" s="26" t="s">
        <v>46</v>
      </c>
      <c r="H83" s="27" t="n">
        <v>16</v>
      </c>
      <c r="I83" s="37" t="s">
        <v>137</v>
      </c>
      <c r="J83" s="27" t="n">
        <v>21</v>
      </c>
      <c r="K83" s="37" t="s">
        <v>67</v>
      </c>
      <c r="L83" s="27" t="n">
        <v>43</v>
      </c>
      <c r="M83" s="37" t="s">
        <v>47</v>
      </c>
      <c r="N83" s="28" t="n">
        <v>6.42</v>
      </c>
    </row>
    <row r="84" customFormat="false" ht="15" hidden="false" customHeight="false" outlineLevel="0" collapsed="false">
      <c r="A84" s="0" t="n">
        <v>610243</v>
      </c>
      <c r="B84" s="24" t="s">
        <v>264</v>
      </c>
      <c r="C84" s="24" t="s">
        <v>265</v>
      </c>
      <c r="D84" s="0" t="s">
        <v>178</v>
      </c>
      <c r="E84" s="0" t="s">
        <v>108</v>
      </c>
      <c r="F84" s="25" t="s">
        <v>266</v>
      </c>
      <c r="G84" s="26" t="s">
        <v>46</v>
      </c>
      <c r="H84" s="27" t="n">
        <v>48</v>
      </c>
      <c r="I84" s="37" t="s">
        <v>47</v>
      </c>
      <c r="J84" s="27" t="n">
        <v>31</v>
      </c>
      <c r="K84" s="37" t="s">
        <v>67</v>
      </c>
      <c r="L84" s="27" t="n">
        <v>59</v>
      </c>
      <c r="M84" s="37" t="s">
        <v>47</v>
      </c>
      <c r="N84" s="28" t="n">
        <v>8.5</v>
      </c>
    </row>
    <row r="85" customFormat="false" ht="15" hidden="false" customHeight="false" outlineLevel="0" collapsed="false">
      <c r="A85" s="0" t="n">
        <v>610353</v>
      </c>
      <c r="B85" s="24" t="s">
        <v>267</v>
      </c>
      <c r="C85" s="24" t="s">
        <v>268</v>
      </c>
      <c r="D85" s="0" t="s">
        <v>102</v>
      </c>
      <c r="E85" s="0" t="s">
        <v>71</v>
      </c>
      <c r="F85" s="25" t="s">
        <v>125</v>
      </c>
      <c r="G85" s="26" t="s">
        <v>46</v>
      </c>
      <c r="H85" s="27" t="n">
        <v>74</v>
      </c>
      <c r="I85" s="37" t="s">
        <v>77</v>
      </c>
      <c r="J85" s="27" t="n">
        <v>75</v>
      </c>
      <c r="K85" s="37" t="s">
        <v>77</v>
      </c>
      <c r="L85" s="27" t="n">
        <v>87</v>
      </c>
      <c r="M85" s="37" t="s">
        <v>131</v>
      </c>
      <c r="N85" s="28" t="n">
        <v>9.43</v>
      </c>
    </row>
    <row r="86" customFormat="false" ht="15" hidden="false" customHeight="false" outlineLevel="0" collapsed="false">
      <c r="A86" s="0" t="n">
        <v>609835</v>
      </c>
      <c r="B86" s="24" t="s">
        <v>269</v>
      </c>
      <c r="C86" s="24" t="s">
        <v>270</v>
      </c>
      <c r="D86" s="0" t="s">
        <v>178</v>
      </c>
      <c r="E86" s="0" t="s">
        <v>108</v>
      </c>
      <c r="F86" s="25" t="s">
        <v>159</v>
      </c>
      <c r="G86" s="26" t="s">
        <v>46</v>
      </c>
      <c r="H86" s="27" t="n">
        <v>33</v>
      </c>
      <c r="I86" s="37" t="s">
        <v>67</v>
      </c>
      <c r="J86" s="27" t="n">
        <v>47</v>
      </c>
      <c r="K86" s="37" t="s">
        <v>47</v>
      </c>
      <c r="L86" s="27" t="n">
        <v>36</v>
      </c>
      <c r="M86" s="37" t="s">
        <v>67</v>
      </c>
      <c r="N86" s="28" t="n">
        <v>7.87</v>
      </c>
    </row>
    <row r="87" customFormat="false" ht="15" hidden="false" customHeight="false" outlineLevel="0" collapsed="false">
      <c r="A87" s="0" t="n">
        <v>610539</v>
      </c>
      <c r="B87" s="24" t="s">
        <v>271</v>
      </c>
      <c r="C87" s="24" t="s">
        <v>272</v>
      </c>
      <c r="D87" s="0" t="s">
        <v>80</v>
      </c>
      <c r="E87" s="0" t="s">
        <v>65</v>
      </c>
      <c r="F87" s="25" t="s">
        <v>195</v>
      </c>
      <c r="G87" s="26" t="s">
        <v>46</v>
      </c>
      <c r="H87" s="27" t="n">
        <v>19</v>
      </c>
      <c r="I87" s="37" t="s">
        <v>137</v>
      </c>
      <c r="J87" s="27" t="n">
        <v>28</v>
      </c>
      <c r="K87" s="37" t="s">
        <v>67</v>
      </c>
      <c r="L87" s="27" t="n">
        <v>53</v>
      </c>
      <c r="M87" s="37" t="s">
        <v>47</v>
      </c>
      <c r="N87" s="28" t="n">
        <v>8.28</v>
      </c>
    </row>
    <row r="88" customFormat="false" ht="15" hidden="false" customHeight="false" outlineLevel="0" collapsed="false">
      <c r="A88" s="0" t="n">
        <v>610018</v>
      </c>
      <c r="B88" s="24" t="s">
        <v>273</v>
      </c>
      <c r="C88" s="24" t="s">
        <v>274</v>
      </c>
      <c r="D88" s="0" t="s">
        <v>99</v>
      </c>
      <c r="E88" s="0" t="s">
        <v>53</v>
      </c>
      <c r="F88" s="25" t="s">
        <v>54</v>
      </c>
      <c r="I88" s="37"/>
      <c r="K88" s="37"/>
      <c r="M88" s="37"/>
    </row>
    <row r="89" customFormat="false" ht="15" hidden="false" customHeight="false" outlineLevel="0" collapsed="false">
      <c r="A89" s="0" t="n">
        <v>609836</v>
      </c>
      <c r="B89" s="24" t="s">
        <v>275</v>
      </c>
      <c r="C89" s="24" t="s">
        <v>276</v>
      </c>
      <c r="D89" s="0" t="s">
        <v>75</v>
      </c>
      <c r="E89" s="0" t="s">
        <v>65</v>
      </c>
      <c r="F89" s="25" t="s">
        <v>96</v>
      </c>
      <c r="G89" s="26" t="s">
        <v>46</v>
      </c>
      <c r="H89" s="27" t="n">
        <v>46</v>
      </c>
      <c r="I89" s="37" t="s">
        <v>47</v>
      </c>
      <c r="J89" s="27" t="n">
        <v>52</v>
      </c>
      <c r="K89" s="37" t="s">
        <v>47</v>
      </c>
      <c r="L89" s="27" t="n">
        <v>33</v>
      </c>
      <c r="M89" s="37" t="s">
        <v>67</v>
      </c>
      <c r="N89" s="28" t="n">
        <v>8.78</v>
      </c>
    </row>
    <row r="90" customFormat="false" ht="15" hidden="false" customHeight="false" outlineLevel="0" collapsed="false">
      <c r="A90" s="0" t="n">
        <v>610024</v>
      </c>
      <c r="B90" s="24" t="s">
        <v>277</v>
      </c>
      <c r="C90" s="24" t="s">
        <v>278</v>
      </c>
      <c r="D90" s="0" t="s">
        <v>279</v>
      </c>
      <c r="E90" s="0" t="s">
        <v>108</v>
      </c>
      <c r="F90" s="25" t="s">
        <v>109</v>
      </c>
      <c r="G90" s="26" t="s">
        <v>46</v>
      </c>
      <c r="H90" s="27" t="n">
        <v>52</v>
      </c>
      <c r="I90" s="37" t="s">
        <v>47</v>
      </c>
      <c r="J90" s="27" t="n">
        <v>70</v>
      </c>
      <c r="K90" s="37" t="s">
        <v>77</v>
      </c>
      <c r="L90" s="27" t="n">
        <v>60</v>
      </c>
      <c r="M90" s="37" t="s">
        <v>77</v>
      </c>
      <c r="N90" s="28" t="n">
        <v>9.02</v>
      </c>
    </row>
    <row r="91" customFormat="false" ht="15" hidden="false" customHeight="false" outlineLevel="0" collapsed="false">
      <c r="A91" s="0" t="n">
        <v>609837</v>
      </c>
      <c r="B91" s="24" t="s">
        <v>280</v>
      </c>
      <c r="C91" s="24" t="s">
        <v>281</v>
      </c>
      <c r="D91" s="0" t="s">
        <v>99</v>
      </c>
      <c r="E91" s="0" t="s">
        <v>53</v>
      </c>
      <c r="F91" s="25" t="s">
        <v>54</v>
      </c>
      <c r="I91" s="37"/>
      <c r="K91" s="37"/>
      <c r="M91" s="37"/>
    </row>
    <row r="92" customFormat="false" ht="15" hidden="false" customHeight="false" outlineLevel="0" collapsed="false">
      <c r="A92" s="0" t="n">
        <v>609839</v>
      </c>
      <c r="B92" s="24" t="s">
        <v>282</v>
      </c>
      <c r="C92" s="24" t="s">
        <v>283</v>
      </c>
      <c r="D92" s="0" t="s">
        <v>112</v>
      </c>
      <c r="E92" s="0" t="s">
        <v>71</v>
      </c>
      <c r="F92" s="25" t="s">
        <v>167</v>
      </c>
      <c r="G92" s="26" t="s">
        <v>46</v>
      </c>
      <c r="H92" s="27" t="n">
        <v>55</v>
      </c>
      <c r="I92" s="37" t="s">
        <v>47</v>
      </c>
      <c r="J92" s="27" t="n">
        <v>63</v>
      </c>
      <c r="K92" s="37" t="s">
        <v>77</v>
      </c>
      <c r="L92" s="27" t="n">
        <v>39</v>
      </c>
      <c r="M92" s="37" t="s">
        <v>67</v>
      </c>
      <c r="N92" s="28" t="n">
        <v>7.85</v>
      </c>
    </row>
    <row r="93" customFormat="false" ht="15" hidden="false" customHeight="false" outlineLevel="0" collapsed="false">
      <c r="A93" s="0" t="n">
        <v>609842</v>
      </c>
      <c r="B93" s="24" t="s">
        <v>284</v>
      </c>
      <c r="C93" s="24" t="s">
        <v>285</v>
      </c>
      <c r="D93" s="0" t="s">
        <v>112</v>
      </c>
      <c r="E93" s="0" t="s">
        <v>71</v>
      </c>
      <c r="F93" s="25" t="s">
        <v>109</v>
      </c>
      <c r="G93" s="26" t="s">
        <v>46</v>
      </c>
      <c r="H93" s="27" t="n">
        <v>32</v>
      </c>
      <c r="I93" s="37" t="s">
        <v>67</v>
      </c>
      <c r="J93" s="27" t="n">
        <v>58</v>
      </c>
      <c r="K93" s="37" t="s">
        <v>47</v>
      </c>
      <c r="L93" s="27" t="n">
        <v>56</v>
      </c>
      <c r="M93" s="37" t="s">
        <v>47</v>
      </c>
      <c r="N93" s="28" t="n">
        <v>8.56</v>
      </c>
    </row>
    <row r="94" customFormat="false" ht="15" hidden="false" customHeight="false" outlineLevel="0" collapsed="false">
      <c r="A94" s="0" t="n">
        <v>609844</v>
      </c>
      <c r="B94" s="24" t="s">
        <v>286</v>
      </c>
      <c r="C94" s="24" t="s">
        <v>287</v>
      </c>
      <c r="D94" s="0" t="s">
        <v>99</v>
      </c>
      <c r="E94" s="0" t="s">
        <v>53</v>
      </c>
      <c r="F94" s="25" t="s">
        <v>125</v>
      </c>
      <c r="G94" s="26" t="s">
        <v>46</v>
      </c>
      <c r="H94" s="27" t="n">
        <v>34</v>
      </c>
      <c r="I94" s="37" t="s">
        <v>67</v>
      </c>
      <c r="J94" s="27" t="n">
        <v>25</v>
      </c>
      <c r="K94" s="37" t="s">
        <v>67</v>
      </c>
      <c r="L94" s="27" t="n">
        <v>27</v>
      </c>
      <c r="M94" s="37" t="s">
        <v>67</v>
      </c>
      <c r="N94" s="28" t="n">
        <v>6.16</v>
      </c>
    </row>
    <row r="95" customFormat="false" ht="15" hidden="false" customHeight="false" outlineLevel="0" collapsed="false">
      <c r="A95" s="0" t="n">
        <v>609845</v>
      </c>
      <c r="B95" s="24" t="s">
        <v>288</v>
      </c>
      <c r="C95" s="24" t="s">
        <v>289</v>
      </c>
      <c r="D95" s="0" t="s">
        <v>59</v>
      </c>
      <c r="E95" s="0" t="s">
        <v>60</v>
      </c>
      <c r="F95" s="25" t="s">
        <v>54</v>
      </c>
      <c r="I95" s="37"/>
      <c r="K95" s="37"/>
      <c r="M95" s="37"/>
    </row>
    <row r="96" customFormat="false" ht="15" hidden="false" customHeight="false" outlineLevel="0" collapsed="false">
      <c r="A96" s="0" t="n">
        <v>609760</v>
      </c>
      <c r="B96" s="24" t="s">
        <v>290</v>
      </c>
      <c r="C96" s="24" t="s">
        <v>291</v>
      </c>
      <c r="D96" s="0" t="s">
        <v>145</v>
      </c>
      <c r="E96" s="0" t="s">
        <v>60</v>
      </c>
      <c r="F96" s="25" t="s">
        <v>109</v>
      </c>
      <c r="G96" s="26" t="s">
        <v>49</v>
      </c>
      <c r="H96" s="27" t="n">
        <v>62</v>
      </c>
      <c r="I96" s="37" t="s">
        <v>77</v>
      </c>
      <c r="J96" s="27" t="n">
        <v>75</v>
      </c>
      <c r="K96" s="37" t="s">
        <v>77</v>
      </c>
      <c r="L96" s="27" t="n">
        <v>62</v>
      </c>
      <c r="M96" s="37" t="s">
        <v>77</v>
      </c>
      <c r="N96" s="28" t="n">
        <v>7.49</v>
      </c>
    </row>
    <row r="97" customFormat="false" ht="15" hidden="false" customHeight="false" outlineLevel="0" collapsed="false">
      <c r="A97" s="0" t="n">
        <v>610021</v>
      </c>
      <c r="B97" s="24" t="s">
        <v>292</v>
      </c>
      <c r="C97" s="24" t="s">
        <v>293</v>
      </c>
      <c r="D97" s="0" t="s">
        <v>178</v>
      </c>
      <c r="E97" s="0" t="s">
        <v>108</v>
      </c>
      <c r="F97" s="25" t="s">
        <v>294</v>
      </c>
      <c r="G97" s="26" t="s">
        <v>46</v>
      </c>
      <c r="H97" s="27" t="n">
        <v>27</v>
      </c>
      <c r="I97" s="37" t="s">
        <v>67</v>
      </c>
      <c r="J97" s="27" t="n">
        <v>20</v>
      </c>
      <c r="K97" s="37" t="s">
        <v>67</v>
      </c>
      <c r="L97" s="27" t="n">
        <v>35</v>
      </c>
      <c r="M97" s="37" t="s">
        <v>67</v>
      </c>
      <c r="N97" s="28" t="n">
        <v>7.1</v>
      </c>
    </row>
    <row r="98" customFormat="false" ht="15" hidden="false" customHeight="false" outlineLevel="0" collapsed="false">
      <c r="A98" s="0" t="n">
        <v>609849</v>
      </c>
      <c r="B98" s="24" t="s">
        <v>295</v>
      </c>
      <c r="C98" s="24" t="s">
        <v>296</v>
      </c>
      <c r="D98" s="0" t="s">
        <v>155</v>
      </c>
      <c r="E98" s="0" t="s">
        <v>60</v>
      </c>
      <c r="F98" s="25" t="s">
        <v>54</v>
      </c>
      <c r="I98" s="37"/>
      <c r="K98" s="37"/>
      <c r="M98" s="37"/>
    </row>
    <row r="99" customFormat="false" ht="15" hidden="false" customHeight="false" outlineLevel="0" collapsed="false">
      <c r="A99" s="0" t="n">
        <v>609826</v>
      </c>
      <c r="B99" s="24" t="s">
        <v>297</v>
      </c>
      <c r="C99" s="24" t="s">
        <v>298</v>
      </c>
      <c r="D99" s="0" t="s">
        <v>279</v>
      </c>
      <c r="E99" s="0" t="s">
        <v>108</v>
      </c>
      <c r="F99" s="25" t="s">
        <v>54</v>
      </c>
      <c r="I99" s="37"/>
      <c r="K99" s="37"/>
      <c r="M99" s="37"/>
    </row>
    <row r="100" customFormat="false" ht="15" hidden="false" customHeight="false" outlineLevel="0" collapsed="false">
      <c r="A100" s="0" t="n">
        <v>400021</v>
      </c>
      <c r="B100" s="24" t="s">
        <v>299</v>
      </c>
      <c r="C100" s="24" t="s">
        <v>300</v>
      </c>
      <c r="D100" s="0" t="s">
        <v>107</v>
      </c>
      <c r="E100" s="0" t="s">
        <v>108</v>
      </c>
      <c r="F100" s="25" t="s">
        <v>54</v>
      </c>
      <c r="I100" s="37"/>
      <c r="K100" s="37"/>
      <c r="M100" s="37"/>
    </row>
    <row r="101" customFormat="false" ht="15" hidden="false" customHeight="false" outlineLevel="0" collapsed="false">
      <c r="A101" s="0" t="n">
        <v>400020</v>
      </c>
      <c r="B101" s="24" t="s">
        <v>301</v>
      </c>
      <c r="C101" s="24" t="s">
        <v>302</v>
      </c>
      <c r="D101" s="0" t="s">
        <v>107</v>
      </c>
      <c r="E101" s="0" t="s">
        <v>108</v>
      </c>
      <c r="F101" s="25" t="s">
        <v>303</v>
      </c>
      <c r="G101" s="26" t="s">
        <v>46</v>
      </c>
      <c r="H101" s="27" t="n">
        <v>28</v>
      </c>
      <c r="I101" s="37" t="s">
        <v>67</v>
      </c>
      <c r="J101" s="27" t="n">
        <v>26</v>
      </c>
      <c r="K101" s="37" t="s">
        <v>67</v>
      </c>
      <c r="L101" s="27" t="n">
        <v>26</v>
      </c>
      <c r="M101" s="37" t="s">
        <v>67</v>
      </c>
      <c r="N101" s="28" t="n">
        <v>6.92</v>
      </c>
    </row>
    <row r="102" customFormat="false" ht="15" hidden="false" customHeight="false" outlineLevel="0" collapsed="false">
      <c r="A102" s="0" t="n">
        <v>610251</v>
      </c>
      <c r="B102" s="24" t="s">
        <v>304</v>
      </c>
      <c r="C102" s="24" t="s">
        <v>305</v>
      </c>
      <c r="D102" s="0" t="s">
        <v>178</v>
      </c>
      <c r="E102" s="0" t="s">
        <v>108</v>
      </c>
      <c r="F102" s="25" t="s">
        <v>306</v>
      </c>
      <c r="G102" s="26" t="s">
        <v>46</v>
      </c>
      <c r="H102" s="27" t="n">
        <v>61</v>
      </c>
      <c r="I102" s="37" t="s">
        <v>77</v>
      </c>
      <c r="J102" s="27" t="n">
        <v>47</v>
      </c>
      <c r="K102" s="37" t="s">
        <v>47</v>
      </c>
      <c r="L102" s="27" t="n">
        <v>68</v>
      </c>
      <c r="M102" s="37" t="s">
        <v>77</v>
      </c>
      <c r="N102" s="28" t="n">
        <v>8.01</v>
      </c>
    </row>
    <row r="103" customFormat="false" ht="15" hidden="false" customHeight="false" outlineLevel="0" collapsed="false">
      <c r="A103" s="0" t="n">
        <v>609851</v>
      </c>
      <c r="B103" s="24" t="s">
        <v>307</v>
      </c>
      <c r="C103" s="24" t="s">
        <v>308</v>
      </c>
      <c r="D103" s="0" t="s">
        <v>107</v>
      </c>
      <c r="E103" s="0" t="s">
        <v>108</v>
      </c>
      <c r="F103" s="25" t="s">
        <v>162</v>
      </c>
      <c r="G103" s="26" t="s">
        <v>46</v>
      </c>
      <c r="H103" s="27" t="n">
        <v>71</v>
      </c>
      <c r="I103" s="37" t="s">
        <v>77</v>
      </c>
      <c r="J103" s="27" t="n">
        <v>55</v>
      </c>
      <c r="K103" s="37" t="s">
        <v>47</v>
      </c>
      <c r="L103" s="27" t="n">
        <v>73</v>
      </c>
      <c r="M103" s="37" t="s">
        <v>77</v>
      </c>
      <c r="N103" s="28" t="n">
        <v>8.27</v>
      </c>
    </row>
    <row r="104" customFormat="false" ht="15" hidden="false" customHeight="false" outlineLevel="0" collapsed="false">
      <c r="A104" s="0" t="n">
        <v>609852</v>
      </c>
      <c r="B104" s="24" t="s">
        <v>309</v>
      </c>
      <c r="C104" s="24" t="s">
        <v>310</v>
      </c>
      <c r="D104" s="0" t="s">
        <v>64</v>
      </c>
      <c r="E104" s="0" t="s">
        <v>65</v>
      </c>
      <c r="F104" s="25" t="s">
        <v>96</v>
      </c>
      <c r="G104" s="26" t="s">
        <v>46</v>
      </c>
      <c r="H104" s="27" t="n">
        <v>56</v>
      </c>
      <c r="I104" s="37" t="s">
        <v>47</v>
      </c>
      <c r="J104" s="27" t="n">
        <v>49</v>
      </c>
      <c r="K104" s="37" t="s">
        <v>47</v>
      </c>
      <c r="L104" s="27" t="n">
        <v>70</v>
      </c>
      <c r="M104" s="37" t="s">
        <v>77</v>
      </c>
      <c r="N104" s="28" t="n">
        <v>8.88</v>
      </c>
    </row>
    <row r="105" customFormat="false" ht="15" hidden="false" customHeight="false" outlineLevel="0" collapsed="false">
      <c r="A105" s="0" t="n">
        <v>609853</v>
      </c>
      <c r="B105" s="24" t="s">
        <v>311</v>
      </c>
      <c r="C105" s="24" t="s">
        <v>312</v>
      </c>
      <c r="D105" s="0" t="s">
        <v>80</v>
      </c>
      <c r="E105" s="0" t="s">
        <v>65</v>
      </c>
      <c r="F105" s="25" t="s">
        <v>263</v>
      </c>
      <c r="G105" s="26" t="s">
        <v>46</v>
      </c>
      <c r="H105" s="27" t="n">
        <v>42</v>
      </c>
      <c r="I105" s="37" t="s">
        <v>47</v>
      </c>
      <c r="J105" s="27" t="n">
        <v>66</v>
      </c>
      <c r="K105" s="37" t="s">
        <v>77</v>
      </c>
      <c r="L105" s="27" t="n">
        <v>60</v>
      </c>
      <c r="M105" s="37" t="s">
        <v>77</v>
      </c>
      <c r="N105" s="28" t="n">
        <v>8.7</v>
      </c>
    </row>
    <row r="106" customFormat="false" ht="15" hidden="false" customHeight="false" outlineLevel="0" collapsed="false">
      <c r="A106" s="0" t="n">
        <v>610148</v>
      </c>
      <c r="B106" s="24" t="s">
        <v>313</v>
      </c>
      <c r="C106" s="24" t="s">
        <v>314</v>
      </c>
      <c r="D106" s="0" t="s">
        <v>102</v>
      </c>
      <c r="E106" s="0" t="s">
        <v>71</v>
      </c>
      <c r="F106" s="25" t="s">
        <v>109</v>
      </c>
      <c r="G106" s="26" t="s">
        <v>46</v>
      </c>
      <c r="H106" s="27" t="n">
        <v>26</v>
      </c>
      <c r="I106" s="37" t="s">
        <v>67</v>
      </c>
      <c r="J106" s="27" t="n">
        <v>40</v>
      </c>
      <c r="K106" s="37" t="s">
        <v>47</v>
      </c>
      <c r="L106" s="27" t="n">
        <v>51</v>
      </c>
      <c r="M106" s="37" t="s">
        <v>47</v>
      </c>
      <c r="N106" s="28" t="n">
        <v>8.96</v>
      </c>
    </row>
    <row r="107" customFormat="false" ht="15" hidden="false" customHeight="false" outlineLevel="0" collapsed="false">
      <c r="A107" s="0" t="n">
        <v>610248</v>
      </c>
      <c r="B107" s="24" t="s">
        <v>315</v>
      </c>
      <c r="C107" s="24" t="s">
        <v>316</v>
      </c>
      <c r="D107" s="0" t="s">
        <v>75</v>
      </c>
      <c r="E107" s="0" t="s">
        <v>65</v>
      </c>
      <c r="F107" s="25" t="s">
        <v>54</v>
      </c>
      <c r="I107" s="37"/>
      <c r="K107" s="37"/>
      <c r="M107" s="37"/>
    </row>
    <row r="108" customFormat="false" ht="15" hidden="false" customHeight="false" outlineLevel="0" collapsed="false">
      <c r="A108" s="0" t="n">
        <v>610340</v>
      </c>
      <c r="B108" s="24" t="s">
        <v>317</v>
      </c>
      <c r="C108" s="24" t="s">
        <v>318</v>
      </c>
      <c r="D108" s="0" t="s">
        <v>83</v>
      </c>
      <c r="E108" s="0" t="s">
        <v>65</v>
      </c>
      <c r="F108" s="25" t="s">
        <v>54</v>
      </c>
      <c r="I108" s="37"/>
      <c r="K108" s="37"/>
      <c r="M108" s="37"/>
    </row>
    <row r="109" customFormat="false" ht="15" hidden="false" customHeight="false" outlineLevel="0" collapsed="false">
      <c r="A109" s="0" t="n">
        <v>609753</v>
      </c>
      <c r="B109" s="24" t="s">
        <v>319</v>
      </c>
      <c r="C109" s="24" t="s">
        <v>320</v>
      </c>
      <c r="D109" s="0" t="s">
        <v>145</v>
      </c>
      <c r="E109" s="0" t="s">
        <v>60</v>
      </c>
      <c r="F109" s="25" t="s">
        <v>167</v>
      </c>
      <c r="G109" s="26" t="s">
        <v>49</v>
      </c>
      <c r="H109" s="27" t="n">
        <v>62</v>
      </c>
      <c r="I109" s="37" t="s">
        <v>77</v>
      </c>
      <c r="J109" s="27" t="n">
        <v>49</v>
      </c>
      <c r="K109" s="37" t="s">
        <v>47</v>
      </c>
      <c r="L109" s="27" t="n">
        <v>78</v>
      </c>
      <c r="M109" s="37" t="s">
        <v>77</v>
      </c>
      <c r="N109" s="28" t="n">
        <v>9.1</v>
      </c>
    </row>
    <row r="110" customFormat="false" ht="15" hidden="false" customHeight="false" outlineLevel="0" collapsed="false">
      <c r="A110" s="0" t="n">
        <v>400022</v>
      </c>
      <c r="B110" s="24" t="s">
        <v>321</v>
      </c>
      <c r="C110" s="24" t="s">
        <v>322</v>
      </c>
      <c r="D110" s="0" t="s">
        <v>52</v>
      </c>
      <c r="E110" s="0" t="s">
        <v>53</v>
      </c>
      <c r="F110" s="25" t="s">
        <v>54</v>
      </c>
      <c r="I110" s="37"/>
      <c r="K110" s="37"/>
      <c r="M110" s="37"/>
    </row>
    <row r="111" customFormat="false" ht="15" hidden="false" customHeight="false" outlineLevel="0" collapsed="false">
      <c r="A111" s="0" t="n">
        <v>400035</v>
      </c>
      <c r="B111" s="24" t="s">
        <v>323</v>
      </c>
      <c r="C111" s="24" t="s">
        <v>324</v>
      </c>
      <c r="D111" s="0" t="s">
        <v>83</v>
      </c>
      <c r="E111" s="0" t="s">
        <v>65</v>
      </c>
      <c r="F111" s="25" t="s">
        <v>54</v>
      </c>
      <c r="I111" s="37"/>
      <c r="K111" s="37"/>
      <c r="M111" s="37"/>
    </row>
    <row r="112" customFormat="false" ht="15" hidden="false" customHeight="false" outlineLevel="0" collapsed="false">
      <c r="A112" s="0" t="n">
        <v>609754</v>
      </c>
      <c r="B112" s="24" t="s">
        <v>325</v>
      </c>
      <c r="C112" s="24" t="s">
        <v>326</v>
      </c>
      <c r="D112" s="0" t="s">
        <v>52</v>
      </c>
      <c r="E112" s="0" t="s">
        <v>53</v>
      </c>
      <c r="F112" s="25" t="s">
        <v>54</v>
      </c>
      <c r="I112" s="37"/>
      <c r="K112" s="37"/>
      <c r="M112" s="37"/>
    </row>
    <row r="113" customFormat="false" ht="15" hidden="false" customHeight="false" outlineLevel="0" collapsed="false">
      <c r="A113" s="0" t="n">
        <v>400093</v>
      </c>
      <c r="B113" s="24" t="s">
        <v>327</v>
      </c>
      <c r="C113" s="24" t="s">
        <v>328</v>
      </c>
      <c r="D113" s="0" t="s">
        <v>118</v>
      </c>
      <c r="E113" s="0" t="s">
        <v>108</v>
      </c>
      <c r="F113" s="25" t="s">
        <v>167</v>
      </c>
      <c r="G113" s="26" t="s">
        <v>49</v>
      </c>
      <c r="H113" s="27" t="n">
        <v>76</v>
      </c>
      <c r="I113" s="37" t="s">
        <v>77</v>
      </c>
      <c r="J113" s="27" t="n">
        <v>80</v>
      </c>
      <c r="K113" s="37" t="s">
        <v>131</v>
      </c>
      <c r="L113" s="27" t="n">
        <v>44</v>
      </c>
      <c r="M113" s="37" t="s">
        <v>47</v>
      </c>
      <c r="N113" s="28" t="n">
        <v>8.13</v>
      </c>
    </row>
    <row r="114" customFormat="false" ht="15" hidden="false" customHeight="false" outlineLevel="0" collapsed="false">
      <c r="A114" s="0" t="n">
        <v>609675</v>
      </c>
      <c r="B114" s="24" t="s">
        <v>329</v>
      </c>
      <c r="C114" s="24" t="s">
        <v>330</v>
      </c>
      <c r="D114" s="0" t="s">
        <v>52</v>
      </c>
      <c r="E114" s="0" t="s">
        <v>53</v>
      </c>
      <c r="F114" s="25" t="s">
        <v>54</v>
      </c>
      <c r="I114" s="37"/>
      <c r="K114" s="37"/>
      <c r="M114" s="37"/>
    </row>
    <row r="115" customFormat="false" ht="15" hidden="false" customHeight="false" outlineLevel="0" collapsed="false">
      <c r="A115" s="0" t="n">
        <v>400113</v>
      </c>
      <c r="B115" s="24" t="s">
        <v>331</v>
      </c>
      <c r="C115" s="24" t="s">
        <v>332</v>
      </c>
      <c r="D115" s="0" t="s">
        <v>83</v>
      </c>
      <c r="E115" s="0" t="s">
        <v>65</v>
      </c>
      <c r="F115" s="25" t="s">
        <v>54</v>
      </c>
      <c r="I115" s="37"/>
      <c r="K115" s="37"/>
      <c r="M115" s="37"/>
    </row>
    <row r="116" customFormat="false" ht="15" hidden="false" customHeight="false" outlineLevel="0" collapsed="false">
      <c r="A116" s="0" t="n">
        <v>400091</v>
      </c>
      <c r="B116" s="24" t="s">
        <v>333</v>
      </c>
      <c r="C116" s="24" t="s">
        <v>334</v>
      </c>
      <c r="D116" s="0" t="s">
        <v>118</v>
      </c>
      <c r="E116" s="0" t="s">
        <v>108</v>
      </c>
      <c r="F116" s="25" t="s">
        <v>130</v>
      </c>
      <c r="G116" s="26" t="s">
        <v>49</v>
      </c>
      <c r="H116" s="27" t="n">
        <v>62</v>
      </c>
      <c r="I116" s="37" t="s">
        <v>77</v>
      </c>
      <c r="J116" s="27" t="n">
        <v>62</v>
      </c>
      <c r="K116" s="37" t="s">
        <v>77</v>
      </c>
      <c r="L116" s="27" t="n">
        <v>55</v>
      </c>
      <c r="M116" s="37" t="s">
        <v>47</v>
      </c>
      <c r="N116" s="28" t="n">
        <v>8.11</v>
      </c>
    </row>
    <row r="117" customFormat="false" ht="15" hidden="false" customHeight="false" outlineLevel="0" collapsed="false">
      <c r="A117" s="0" t="n">
        <v>400036</v>
      </c>
      <c r="B117" s="24" t="s">
        <v>335</v>
      </c>
      <c r="C117" s="24" t="s">
        <v>336</v>
      </c>
      <c r="D117" s="0" t="s">
        <v>118</v>
      </c>
      <c r="E117" s="0" t="s">
        <v>108</v>
      </c>
      <c r="F117" s="25" t="s">
        <v>54</v>
      </c>
      <c r="I117" s="37"/>
      <c r="K117" s="37"/>
      <c r="M117" s="37"/>
    </row>
    <row r="118" customFormat="false" ht="15" hidden="false" customHeight="false" outlineLevel="0" collapsed="false">
      <c r="A118" s="0" t="n">
        <v>609674</v>
      </c>
      <c r="B118" s="24" t="s">
        <v>337</v>
      </c>
      <c r="C118" s="24" t="s">
        <v>338</v>
      </c>
      <c r="D118" s="0" t="s">
        <v>52</v>
      </c>
      <c r="E118" s="0" t="s">
        <v>53</v>
      </c>
      <c r="F118" s="25" t="s">
        <v>54</v>
      </c>
      <c r="I118" s="37"/>
      <c r="K118" s="37"/>
      <c r="M118" s="37"/>
    </row>
    <row r="119" customFormat="false" ht="15" hidden="false" customHeight="false" outlineLevel="0" collapsed="false">
      <c r="A119" s="0" t="n">
        <v>609854</v>
      </c>
      <c r="B119" s="24" t="s">
        <v>339</v>
      </c>
      <c r="C119" s="24" t="s">
        <v>340</v>
      </c>
      <c r="D119" s="0" t="s">
        <v>232</v>
      </c>
      <c r="E119" s="0" t="s">
        <v>108</v>
      </c>
      <c r="F119" s="25" t="s">
        <v>156</v>
      </c>
      <c r="G119" s="26" t="s">
        <v>46</v>
      </c>
      <c r="H119" s="27" t="n">
        <v>81</v>
      </c>
      <c r="I119" s="37" t="s">
        <v>131</v>
      </c>
      <c r="J119" s="27" t="n">
        <v>99</v>
      </c>
      <c r="K119" s="37" t="s">
        <v>131</v>
      </c>
      <c r="L119" s="27" t="n">
        <v>65</v>
      </c>
      <c r="M119" s="37" t="s">
        <v>77</v>
      </c>
      <c r="N119" s="28" t="n">
        <v>9.65</v>
      </c>
    </row>
    <row r="120" customFormat="false" ht="15" hidden="false" customHeight="false" outlineLevel="0" collapsed="false">
      <c r="A120" s="0" t="n">
        <v>609855</v>
      </c>
      <c r="B120" s="24" t="s">
        <v>341</v>
      </c>
      <c r="C120" s="24" t="s">
        <v>342</v>
      </c>
      <c r="D120" s="0" t="s">
        <v>112</v>
      </c>
      <c r="E120" s="0" t="s">
        <v>71</v>
      </c>
      <c r="F120" s="25" t="s">
        <v>54</v>
      </c>
      <c r="I120" s="37"/>
      <c r="K120" s="37"/>
      <c r="M120" s="37"/>
    </row>
    <row r="121" customFormat="false" ht="15" hidden="false" customHeight="false" outlineLevel="0" collapsed="false">
      <c r="A121" s="0" t="n">
        <v>400108</v>
      </c>
      <c r="B121" s="24" t="s">
        <v>343</v>
      </c>
      <c r="C121" s="24" t="s">
        <v>344</v>
      </c>
      <c r="D121" s="0" t="s">
        <v>59</v>
      </c>
      <c r="E121" s="0" t="s">
        <v>60</v>
      </c>
      <c r="F121" s="25" t="s">
        <v>54</v>
      </c>
      <c r="I121" s="37"/>
      <c r="K121" s="37"/>
      <c r="M121" s="37"/>
    </row>
    <row r="122" customFormat="false" ht="15" hidden="false" customHeight="false" outlineLevel="0" collapsed="false">
      <c r="A122" s="0" t="n">
        <v>400092</v>
      </c>
      <c r="B122" s="24" t="s">
        <v>345</v>
      </c>
      <c r="C122" s="24" t="s">
        <v>346</v>
      </c>
      <c r="D122" s="0" t="s">
        <v>59</v>
      </c>
      <c r="E122" s="0" t="s">
        <v>60</v>
      </c>
      <c r="F122" s="25" t="s">
        <v>347</v>
      </c>
      <c r="G122" s="26" t="s">
        <v>46</v>
      </c>
      <c r="H122" s="27" t="n">
        <v>58</v>
      </c>
      <c r="I122" s="37" t="s">
        <v>47</v>
      </c>
      <c r="J122" s="27" t="n">
        <v>68</v>
      </c>
      <c r="K122" s="37" t="s">
        <v>77</v>
      </c>
      <c r="L122" s="27" t="n">
        <v>67</v>
      </c>
      <c r="M122" s="37" t="s">
        <v>77</v>
      </c>
      <c r="N122" s="28" t="n">
        <v>8.74</v>
      </c>
    </row>
    <row r="123" customFormat="false" ht="15" hidden="false" customHeight="false" outlineLevel="0" collapsed="false">
      <c r="A123" s="0" t="n">
        <v>400023</v>
      </c>
      <c r="B123" s="24" t="s">
        <v>348</v>
      </c>
      <c r="C123" s="24" t="s">
        <v>349</v>
      </c>
      <c r="D123" s="0" t="s">
        <v>115</v>
      </c>
      <c r="E123" s="0" t="s">
        <v>53</v>
      </c>
      <c r="F123" s="25" t="s">
        <v>54</v>
      </c>
      <c r="I123" s="37"/>
      <c r="K123" s="37"/>
      <c r="M123" s="37"/>
    </row>
    <row r="124" customFormat="false" ht="15" hidden="false" customHeight="false" outlineLevel="0" collapsed="false">
      <c r="A124" s="0" t="n">
        <v>400024</v>
      </c>
      <c r="B124" s="24" t="s">
        <v>350</v>
      </c>
      <c r="C124" s="24" t="s">
        <v>351</v>
      </c>
      <c r="D124" s="0" t="s">
        <v>102</v>
      </c>
      <c r="E124" s="0" t="s">
        <v>71</v>
      </c>
      <c r="F124" s="25" t="s">
        <v>54</v>
      </c>
      <c r="I124" s="37"/>
      <c r="K124" s="37"/>
      <c r="M124" s="37"/>
    </row>
    <row r="125" customFormat="false" ht="15" hidden="false" customHeight="false" outlineLevel="0" collapsed="false">
      <c r="A125" s="0" t="n">
        <v>400025</v>
      </c>
      <c r="B125" s="24" t="s">
        <v>352</v>
      </c>
      <c r="C125" s="24" t="s">
        <v>353</v>
      </c>
      <c r="D125" s="0" t="s">
        <v>80</v>
      </c>
      <c r="E125" s="0" t="s">
        <v>65</v>
      </c>
      <c r="F125" s="25" t="s">
        <v>354</v>
      </c>
      <c r="G125" s="26" t="s">
        <v>46</v>
      </c>
      <c r="H125" s="27" t="n">
        <v>71</v>
      </c>
      <c r="I125" s="37" t="s">
        <v>77</v>
      </c>
      <c r="J125" s="27" t="n">
        <v>62</v>
      </c>
      <c r="K125" s="37" t="s">
        <v>77</v>
      </c>
      <c r="L125" s="27" t="n">
        <v>47</v>
      </c>
      <c r="M125" s="37" t="s">
        <v>47</v>
      </c>
      <c r="N125" s="28" t="n">
        <v>9.21</v>
      </c>
    </row>
    <row r="126" customFormat="false" ht="15" hidden="false" customHeight="false" outlineLevel="0" collapsed="false">
      <c r="A126" s="0" t="n">
        <v>400032</v>
      </c>
      <c r="B126" s="24" t="s">
        <v>355</v>
      </c>
      <c r="C126" s="24" t="s">
        <v>356</v>
      </c>
      <c r="D126" s="0" t="s">
        <v>70</v>
      </c>
      <c r="E126" s="0" t="s">
        <v>71</v>
      </c>
      <c r="F126" s="25" t="s">
        <v>54</v>
      </c>
      <c r="I126" s="37"/>
      <c r="K126" s="37"/>
      <c r="M126" s="37"/>
    </row>
    <row r="127" customFormat="false" ht="15" hidden="false" customHeight="false" outlineLevel="0" collapsed="false">
      <c r="A127" s="0" t="n">
        <v>400027</v>
      </c>
      <c r="B127" s="24" t="s">
        <v>357</v>
      </c>
      <c r="C127" s="24" t="s">
        <v>358</v>
      </c>
      <c r="D127" s="0" t="s">
        <v>75</v>
      </c>
      <c r="E127" s="0" t="s">
        <v>65</v>
      </c>
      <c r="F127" s="25" t="s">
        <v>359</v>
      </c>
      <c r="G127" s="26" t="s">
        <v>46</v>
      </c>
      <c r="H127" s="27" t="n">
        <v>85</v>
      </c>
      <c r="I127" s="37" t="s">
        <v>131</v>
      </c>
      <c r="J127" s="27" t="n">
        <v>86</v>
      </c>
      <c r="K127" s="37" t="s">
        <v>131</v>
      </c>
      <c r="L127" s="27" t="n">
        <v>66</v>
      </c>
      <c r="M127" s="37" t="s">
        <v>77</v>
      </c>
      <c r="N127" s="28" t="n">
        <v>9.59</v>
      </c>
    </row>
    <row r="128" customFormat="false" ht="15" hidden="false" customHeight="false" outlineLevel="0" collapsed="false">
      <c r="A128" s="0" t="n">
        <v>400033</v>
      </c>
      <c r="B128" s="24" t="s">
        <v>360</v>
      </c>
      <c r="C128" s="24" t="s">
        <v>361</v>
      </c>
      <c r="D128" s="0" t="s">
        <v>145</v>
      </c>
      <c r="E128" s="0" t="s">
        <v>60</v>
      </c>
      <c r="F128" s="25" t="s">
        <v>362</v>
      </c>
      <c r="G128" s="26" t="s">
        <v>49</v>
      </c>
      <c r="H128" s="27" t="n">
        <v>22</v>
      </c>
      <c r="I128" s="37" t="s">
        <v>67</v>
      </c>
      <c r="J128" s="27" t="n">
        <v>34</v>
      </c>
      <c r="K128" s="37" t="s">
        <v>67</v>
      </c>
      <c r="L128" s="27" t="n">
        <v>30</v>
      </c>
      <c r="M128" s="37" t="s">
        <v>67</v>
      </c>
      <c r="N128" s="28" t="n">
        <v>6.94</v>
      </c>
    </row>
    <row r="129" customFormat="false" ht="15" hidden="false" customHeight="false" outlineLevel="0" collapsed="false">
      <c r="A129" s="0" t="n">
        <v>400026</v>
      </c>
      <c r="B129" s="24" t="s">
        <v>363</v>
      </c>
      <c r="C129" s="24" t="s">
        <v>364</v>
      </c>
      <c r="D129" s="0" t="s">
        <v>155</v>
      </c>
      <c r="E129" s="0" t="s">
        <v>60</v>
      </c>
      <c r="F129" s="25" t="s">
        <v>54</v>
      </c>
      <c r="I129" s="37"/>
      <c r="K129" s="37"/>
      <c r="M129" s="37"/>
    </row>
    <row r="130" customFormat="false" ht="15" hidden="false" customHeight="false" outlineLevel="0" collapsed="false">
      <c r="A130" s="0" t="n">
        <v>400034</v>
      </c>
      <c r="B130" s="24" t="s">
        <v>365</v>
      </c>
      <c r="C130" s="24" t="s">
        <v>366</v>
      </c>
      <c r="D130" s="0" t="s">
        <v>83</v>
      </c>
      <c r="E130" s="0" t="s">
        <v>65</v>
      </c>
      <c r="F130" s="25" t="s">
        <v>54</v>
      </c>
      <c r="I130" s="37"/>
      <c r="K130" s="37"/>
      <c r="M130" s="37"/>
    </row>
    <row r="131" customFormat="false" ht="15" hidden="false" customHeight="false" outlineLevel="0" collapsed="false">
      <c r="A131" s="0" t="n">
        <v>400028</v>
      </c>
      <c r="B131" s="24" t="s">
        <v>367</v>
      </c>
      <c r="C131" s="24" t="s">
        <v>368</v>
      </c>
      <c r="D131" s="0" t="s">
        <v>59</v>
      </c>
      <c r="E131" s="0" t="s">
        <v>60</v>
      </c>
      <c r="F131" s="25" t="s">
        <v>109</v>
      </c>
      <c r="G131" s="26" t="s">
        <v>46</v>
      </c>
      <c r="H131" s="27" t="n">
        <v>89</v>
      </c>
      <c r="I131" s="37" t="s">
        <v>131</v>
      </c>
      <c r="J131" s="27" t="n">
        <v>70</v>
      </c>
      <c r="K131" s="37" t="s">
        <v>77</v>
      </c>
      <c r="L131" s="27" t="n">
        <v>2</v>
      </c>
      <c r="M131" s="37" t="s">
        <v>137</v>
      </c>
      <c r="N131" s="28" t="n">
        <v>9.11</v>
      </c>
    </row>
    <row r="132" customFormat="false" ht="15" hidden="false" customHeight="false" outlineLevel="0" collapsed="false">
      <c r="A132" s="0" t="n">
        <v>400029</v>
      </c>
      <c r="B132" s="24" t="s">
        <v>369</v>
      </c>
      <c r="C132" s="24" t="s">
        <v>370</v>
      </c>
      <c r="D132" s="0" t="s">
        <v>99</v>
      </c>
      <c r="E132" s="0" t="s">
        <v>53</v>
      </c>
      <c r="F132" s="25" t="s">
        <v>54</v>
      </c>
      <c r="I132" s="37"/>
      <c r="K132" s="37"/>
      <c r="M132" s="37"/>
    </row>
    <row r="133" customFormat="false" ht="15" hidden="false" customHeight="false" outlineLevel="0" collapsed="false">
      <c r="A133" s="0" t="n">
        <v>400030</v>
      </c>
      <c r="B133" s="24" t="s">
        <v>371</v>
      </c>
      <c r="C133" s="24" t="s">
        <v>372</v>
      </c>
      <c r="D133" s="0" t="s">
        <v>80</v>
      </c>
      <c r="E133" s="0" t="s">
        <v>65</v>
      </c>
      <c r="F133" s="25" t="s">
        <v>109</v>
      </c>
      <c r="G133" s="26" t="s">
        <v>46</v>
      </c>
      <c r="H133" s="27" t="n">
        <v>47</v>
      </c>
      <c r="I133" s="37" t="s">
        <v>47</v>
      </c>
      <c r="J133" s="27" t="n">
        <v>51</v>
      </c>
      <c r="K133" s="37" t="s">
        <v>47</v>
      </c>
      <c r="L133" s="27" t="n">
        <v>20</v>
      </c>
      <c r="M133" s="37" t="s">
        <v>67</v>
      </c>
      <c r="N133" s="28" t="n">
        <v>9.28</v>
      </c>
    </row>
    <row r="134" customFormat="false" ht="15" hidden="false" customHeight="false" outlineLevel="0" collapsed="false">
      <c r="A134" s="0" t="n">
        <v>400031</v>
      </c>
      <c r="B134" s="24" t="s">
        <v>373</v>
      </c>
      <c r="C134" s="24" t="s">
        <v>374</v>
      </c>
      <c r="D134" s="0" t="s">
        <v>112</v>
      </c>
      <c r="E134" s="0" t="s">
        <v>71</v>
      </c>
      <c r="F134" s="25" t="s">
        <v>109</v>
      </c>
      <c r="G134" s="26" t="s">
        <v>46</v>
      </c>
      <c r="H134" s="27" t="n">
        <v>33</v>
      </c>
      <c r="I134" s="37" t="s">
        <v>67</v>
      </c>
      <c r="J134" s="27" t="n">
        <v>25</v>
      </c>
      <c r="K134" s="37" t="s">
        <v>67</v>
      </c>
      <c r="L134" s="27" t="n">
        <v>30</v>
      </c>
      <c r="M134" s="37" t="s">
        <v>67</v>
      </c>
      <c r="N134" s="28" t="n">
        <v>8.16</v>
      </c>
    </row>
    <row r="135" customFormat="false" ht="15" hidden="false" customHeight="false" outlineLevel="0" collapsed="false">
      <c r="A135" s="0" t="n">
        <v>610497</v>
      </c>
      <c r="B135" s="24" t="s">
        <v>375</v>
      </c>
      <c r="C135" s="24" t="s">
        <v>376</v>
      </c>
      <c r="F135" s="25" t="s">
        <v>54</v>
      </c>
      <c r="I135" s="37"/>
      <c r="K135" s="37"/>
      <c r="M135" s="37"/>
    </row>
    <row r="136" customFormat="false" ht="15" hidden="false" customHeight="false" outlineLevel="0" collapsed="false">
      <c r="A136" s="0" t="n">
        <v>610347</v>
      </c>
      <c r="B136" s="24" t="s">
        <v>377</v>
      </c>
      <c r="C136" s="24" t="s">
        <v>378</v>
      </c>
      <c r="D136" s="0" t="s">
        <v>112</v>
      </c>
      <c r="E136" s="0" t="s">
        <v>71</v>
      </c>
      <c r="F136" s="25" t="s">
        <v>109</v>
      </c>
      <c r="G136" s="26" t="s">
        <v>46</v>
      </c>
      <c r="H136" s="27" t="n">
        <v>46</v>
      </c>
      <c r="I136" s="37" t="s">
        <v>47</v>
      </c>
      <c r="J136" s="27" t="n">
        <v>34</v>
      </c>
      <c r="K136" s="37" t="s">
        <v>67</v>
      </c>
      <c r="L136" s="27" t="n">
        <v>90</v>
      </c>
      <c r="M136" s="37" t="s">
        <v>131</v>
      </c>
      <c r="N136" s="28" t="n">
        <v>8.58</v>
      </c>
    </row>
    <row r="137" customFormat="false" ht="15" hidden="false" customHeight="false" outlineLevel="0" collapsed="false">
      <c r="A137" s="0" t="n">
        <v>610244</v>
      </c>
      <c r="B137" s="24" t="s">
        <v>379</v>
      </c>
      <c r="C137" s="24" t="s">
        <v>380</v>
      </c>
      <c r="D137" s="0" t="s">
        <v>118</v>
      </c>
      <c r="E137" s="0" t="s">
        <v>108</v>
      </c>
      <c r="F137" s="25" t="s">
        <v>347</v>
      </c>
      <c r="G137" s="26" t="s">
        <v>49</v>
      </c>
      <c r="H137" s="27" t="n">
        <v>43</v>
      </c>
      <c r="I137" s="37" t="s">
        <v>47</v>
      </c>
      <c r="J137" s="27" t="n">
        <v>48</v>
      </c>
      <c r="K137" s="37" t="s">
        <v>47</v>
      </c>
      <c r="L137" s="27" t="n">
        <v>42</v>
      </c>
      <c r="M137" s="37" t="s">
        <v>47</v>
      </c>
      <c r="N137" s="28" t="n">
        <v>7.53</v>
      </c>
    </row>
    <row r="138" customFormat="false" ht="15" hidden="false" customHeight="false" outlineLevel="0" collapsed="false">
      <c r="A138" s="0" t="n">
        <v>609795</v>
      </c>
      <c r="B138" s="24" t="s">
        <v>381</v>
      </c>
      <c r="C138" s="24" t="s">
        <v>382</v>
      </c>
      <c r="D138" s="0" t="s">
        <v>107</v>
      </c>
      <c r="E138" s="0" t="s">
        <v>108</v>
      </c>
      <c r="F138" s="25" t="s">
        <v>109</v>
      </c>
      <c r="G138" s="26" t="s">
        <v>46</v>
      </c>
      <c r="H138" s="27" t="n">
        <v>53</v>
      </c>
      <c r="I138" s="37" t="s">
        <v>47</v>
      </c>
      <c r="J138" s="27" t="n">
        <v>41</v>
      </c>
      <c r="K138" s="37" t="s">
        <v>47</v>
      </c>
      <c r="L138" s="27" t="n">
        <v>59</v>
      </c>
      <c r="M138" s="37" t="s">
        <v>47</v>
      </c>
      <c r="N138" s="28" t="n">
        <v>8.64</v>
      </c>
    </row>
    <row r="139" customFormat="false" ht="15" hidden="false" customHeight="false" outlineLevel="0" collapsed="false">
      <c r="A139" s="0" t="n">
        <v>609856</v>
      </c>
      <c r="B139" s="24" t="s">
        <v>383</v>
      </c>
      <c r="C139" s="24" t="s">
        <v>384</v>
      </c>
      <c r="D139" s="0" t="s">
        <v>59</v>
      </c>
      <c r="E139" s="0" t="s">
        <v>60</v>
      </c>
      <c r="F139" s="25" t="s">
        <v>54</v>
      </c>
      <c r="I139" s="37"/>
      <c r="K139" s="37"/>
      <c r="M139" s="37"/>
    </row>
    <row r="140" customFormat="false" ht="15" hidden="false" customHeight="false" outlineLevel="0" collapsed="false">
      <c r="A140" s="0" t="n">
        <v>610401</v>
      </c>
      <c r="B140" s="24" t="s">
        <v>385</v>
      </c>
      <c r="C140" s="24" t="s">
        <v>386</v>
      </c>
      <c r="D140" s="0" t="s">
        <v>118</v>
      </c>
      <c r="E140" s="0" t="s">
        <v>108</v>
      </c>
      <c r="F140" s="25" t="s">
        <v>54</v>
      </c>
      <c r="I140" s="37"/>
      <c r="K140" s="37"/>
      <c r="M140" s="37"/>
    </row>
    <row r="141" customFormat="false" ht="15" hidden="false" customHeight="false" outlineLevel="0" collapsed="false">
      <c r="A141" s="0" t="n">
        <v>609759</v>
      </c>
      <c r="B141" s="24" t="s">
        <v>387</v>
      </c>
      <c r="C141" s="24" t="s">
        <v>388</v>
      </c>
      <c r="D141" s="0" t="s">
        <v>118</v>
      </c>
      <c r="E141" s="0" t="s">
        <v>108</v>
      </c>
      <c r="F141" s="25" t="s">
        <v>167</v>
      </c>
      <c r="G141" s="26" t="s">
        <v>49</v>
      </c>
      <c r="H141" s="27" t="n">
        <v>38</v>
      </c>
      <c r="I141" s="37" t="s">
        <v>67</v>
      </c>
      <c r="J141" s="27" t="n">
        <v>35</v>
      </c>
      <c r="K141" s="37" t="s">
        <v>67</v>
      </c>
      <c r="L141" s="27" t="n">
        <v>43</v>
      </c>
      <c r="M141" s="37" t="s">
        <v>47</v>
      </c>
      <c r="N141" s="28" t="n">
        <v>6.93</v>
      </c>
    </row>
    <row r="142" customFormat="false" ht="15" hidden="false" customHeight="false" outlineLevel="0" collapsed="false">
      <c r="A142" s="0" t="n">
        <v>609857</v>
      </c>
      <c r="B142" s="24" t="s">
        <v>389</v>
      </c>
      <c r="C142" s="24" t="s">
        <v>390</v>
      </c>
      <c r="D142" s="0" t="s">
        <v>75</v>
      </c>
      <c r="E142" s="0" t="s">
        <v>65</v>
      </c>
      <c r="F142" s="25" t="s">
        <v>243</v>
      </c>
      <c r="G142" s="26" t="s">
        <v>46</v>
      </c>
      <c r="H142" s="27" t="n">
        <v>41</v>
      </c>
      <c r="I142" s="37" t="s">
        <v>47</v>
      </c>
      <c r="J142" s="27" t="n">
        <v>66</v>
      </c>
      <c r="K142" s="37" t="s">
        <v>77</v>
      </c>
      <c r="L142" s="27" t="n">
        <v>53</v>
      </c>
      <c r="M142" s="37" t="s">
        <v>47</v>
      </c>
      <c r="N142" s="28" t="n">
        <v>8.42</v>
      </c>
    </row>
    <row r="143" customFormat="false" ht="15" hidden="false" customHeight="false" outlineLevel="0" collapsed="false">
      <c r="A143" s="0" t="n">
        <v>609859</v>
      </c>
      <c r="B143" s="24" t="s">
        <v>391</v>
      </c>
      <c r="C143" s="24" t="s">
        <v>392</v>
      </c>
      <c r="D143" s="0" t="s">
        <v>64</v>
      </c>
      <c r="E143" s="0" t="s">
        <v>65</v>
      </c>
      <c r="F143" s="25" t="s">
        <v>54</v>
      </c>
      <c r="I143" s="37"/>
      <c r="K143" s="37"/>
      <c r="M143" s="37"/>
    </row>
    <row r="144" customFormat="false" ht="15" hidden="false" customHeight="false" outlineLevel="0" collapsed="false">
      <c r="A144" s="0" t="n">
        <v>609861</v>
      </c>
      <c r="B144" s="24" t="s">
        <v>393</v>
      </c>
      <c r="C144" s="24" t="s">
        <v>394</v>
      </c>
      <c r="D144" s="0" t="s">
        <v>155</v>
      </c>
      <c r="E144" s="0" t="s">
        <v>60</v>
      </c>
      <c r="F144" s="25" t="s">
        <v>306</v>
      </c>
      <c r="G144" s="26" t="s">
        <v>46</v>
      </c>
      <c r="H144" s="27" t="n">
        <v>42</v>
      </c>
      <c r="I144" s="37" t="s">
        <v>47</v>
      </c>
      <c r="J144" s="27" t="n">
        <v>46</v>
      </c>
      <c r="K144" s="37" t="s">
        <v>47</v>
      </c>
      <c r="L144" s="27" t="n">
        <v>33</v>
      </c>
      <c r="M144" s="37" t="s">
        <v>67</v>
      </c>
      <c r="N144" s="28" t="n">
        <v>8.44</v>
      </c>
    </row>
    <row r="145" customFormat="false" ht="15" hidden="false" customHeight="false" outlineLevel="0" collapsed="false">
      <c r="A145" s="0" t="n">
        <v>610199</v>
      </c>
      <c r="B145" s="24" t="s">
        <v>395</v>
      </c>
      <c r="C145" s="24" t="s">
        <v>396</v>
      </c>
      <c r="D145" s="0" t="s">
        <v>59</v>
      </c>
      <c r="E145" s="0" t="s">
        <v>60</v>
      </c>
      <c r="F145" s="25" t="s">
        <v>54</v>
      </c>
      <c r="I145" s="37"/>
      <c r="K145" s="37"/>
      <c r="M145" s="37"/>
    </row>
    <row r="146" customFormat="false" ht="15" hidden="false" customHeight="false" outlineLevel="0" collapsed="false">
      <c r="A146" s="0" t="n">
        <v>609862</v>
      </c>
      <c r="B146" s="24" t="s">
        <v>397</v>
      </c>
      <c r="C146" s="24" t="s">
        <v>398</v>
      </c>
      <c r="D146" s="0" t="s">
        <v>115</v>
      </c>
      <c r="E146" s="0" t="s">
        <v>53</v>
      </c>
      <c r="F146" s="25" t="s">
        <v>243</v>
      </c>
      <c r="G146" s="26" t="s">
        <v>46</v>
      </c>
      <c r="H146" s="27" t="n">
        <v>75</v>
      </c>
      <c r="I146" s="37" t="s">
        <v>77</v>
      </c>
      <c r="J146" s="27" t="n">
        <v>71</v>
      </c>
      <c r="K146" s="37" t="s">
        <v>77</v>
      </c>
      <c r="L146" s="27" t="n">
        <v>55</v>
      </c>
      <c r="M146" s="37" t="s">
        <v>47</v>
      </c>
      <c r="N146" s="28" t="n">
        <v>8.01</v>
      </c>
    </row>
    <row r="147" customFormat="false" ht="15" hidden="false" customHeight="false" outlineLevel="0" collapsed="false">
      <c r="A147" s="0" t="n">
        <v>610499</v>
      </c>
      <c r="B147" s="24" t="s">
        <v>399</v>
      </c>
      <c r="C147" s="24" t="s">
        <v>400</v>
      </c>
      <c r="D147" s="0" t="s">
        <v>118</v>
      </c>
      <c r="E147" s="0" t="s">
        <v>108</v>
      </c>
      <c r="F147" s="25" t="s">
        <v>54</v>
      </c>
      <c r="I147" s="37"/>
      <c r="K147" s="37"/>
      <c r="M147" s="37"/>
    </row>
    <row r="148" customFormat="false" ht="15" hidden="false" customHeight="false" outlineLevel="0" collapsed="false">
      <c r="A148" s="0" t="n">
        <v>610170</v>
      </c>
      <c r="B148" s="24" t="s">
        <v>401</v>
      </c>
      <c r="C148" s="24" t="s">
        <v>402</v>
      </c>
      <c r="D148" s="0" t="s">
        <v>102</v>
      </c>
      <c r="E148" s="0" t="s">
        <v>71</v>
      </c>
      <c r="F148" s="25" t="s">
        <v>403</v>
      </c>
      <c r="G148" s="26" t="s">
        <v>46</v>
      </c>
      <c r="H148" s="27" t="n">
        <v>44</v>
      </c>
      <c r="I148" s="37" t="s">
        <v>47</v>
      </c>
      <c r="J148" s="27" t="n">
        <v>66</v>
      </c>
      <c r="K148" s="37" t="s">
        <v>77</v>
      </c>
      <c r="L148" s="27" t="n">
        <v>72</v>
      </c>
      <c r="M148" s="37" t="s">
        <v>77</v>
      </c>
      <c r="N148" s="28" t="n">
        <v>9.07</v>
      </c>
    </row>
    <row r="149" customFormat="false" ht="15" hidden="false" customHeight="false" outlineLevel="0" collapsed="false">
      <c r="A149" s="0" t="n">
        <v>609863</v>
      </c>
      <c r="B149" s="24" t="s">
        <v>404</v>
      </c>
      <c r="C149" s="24" t="s">
        <v>405</v>
      </c>
      <c r="D149" s="0" t="s">
        <v>232</v>
      </c>
      <c r="E149" s="0" t="s">
        <v>108</v>
      </c>
      <c r="F149" s="25" t="s">
        <v>246</v>
      </c>
      <c r="G149" s="26" t="s">
        <v>46</v>
      </c>
      <c r="H149" s="27" t="n">
        <v>51</v>
      </c>
      <c r="I149" s="37" t="s">
        <v>47</v>
      </c>
      <c r="J149" s="27" t="n">
        <v>47</v>
      </c>
      <c r="K149" s="37" t="s">
        <v>47</v>
      </c>
      <c r="L149" s="27" t="n">
        <v>25</v>
      </c>
      <c r="M149" s="37" t="s">
        <v>67</v>
      </c>
      <c r="N149" s="28" t="n">
        <v>8.54</v>
      </c>
    </row>
    <row r="150" customFormat="false" ht="15" hidden="false" customHeight="false" outlineLevel="0" collapsed="false">
      <c r="A150" s="0" t="n">
        <v>400038</v>
      </c>
      <c r="B150" s="24" t="s">
        <v>406</v>
      </c>
      <c r="C150" s="24" t="s">
        <v>407</v>
      </c>
      <c r="D150" s="0" t="s">
        <v>118</v>
      </c>
      <c r="E150" s="0" t="s">
        <v>108</v>
      </c>
      <c r="F150" s="25" t="s">
        <v>54</v>
      </c>
      <c r="I150" s="37"/>
      <c r="K150" s="37"/>
      <c r="M150" s="37"/>
    </row>
    <row r="151" customFormat="false" ht="15" hidden="false" customHeight="false" outlineLevel="0" collapsed="false">
      <c r="A151" s="0" t="n">
        <v>609864</v>
      </c>
      <c r="B151" s="24" t="s">
        <v>408</v>
      </c>
      <c r="C151" s="24" t="s">
        <v>409</v>
      </c>
      <c r="D151" s="0" t="s">
        <v>89</v>
      </c>
      <c r="E151" s="0" t="s">
        <v>71</v>
      </c>
      <c r="F151" s="25" t="s">
        <v>76</v>
      </c>
      <c r="G151" s="26" t="s">
        <v>46</v>
      </c>
      <c r="H151" s="27" t="n">
        <v>58</v>
      </c>
      <c r="I151" s="37" t="s">
        <v>47</v>
      </c>
      <c r="J151" s="27" t="n">
        <v>57</v>
      </c>
      <c r="K151" s="37" t="s">
        <v>47</v>
      </c>
      <c r="L151" s="27" t="n">
        <v>45</v>
      </c>
      <c r="M151" s="37" t="s">
        <v>47</v>
      </c>
      <c r="N151" s="28" t="n">
        <v>7.14</v>
      </c>
    </row>
    <row r="152" customFormat="false" ht="15" hidden="false" customHeight="false" outlineLevel="0" collapsed="false">
      <c r="A152" s="0" t="n">
        <v>609866</v>
      </c>
      <c r="B152" s="24" t="s">
        <v>410</v>
      </c>
      <c r="C152" s="24" t="s">
        <v>411</v>
      </c>
      <c r="D152" s="0" t="s">
        <v>64</v>
      </c>
      <c r="E152" s="0" t="s">
        <v>65</v>
      </c>
      <c r="F152" s="25" t="s">
        <v>263</v>
      </c>
      <c r="G152" s="26" t="s">
        <v>46</v>
      </c>
      <c r="H152" s="27" t="n">
        <v>66</v>
      </c>
      <c r="I152" s="37" t="s">
        <v>77</v>
      </c>
      <c r="J152" s="27" t="n">
        <v>62</v>
      </c>
      <c r="K152" s="37" t="s">
        <v>77</v>
      </c>
      <c r="L152" s="27" t="n">
        <v>54</v>
      </c>
      <c r="M152" s="37" t="s">
        <v>47</v>
      </c>
      <c r="N152" s="28" t="n">
        <v>9.3</v>
      </c>
    </row>
    <row r="153" customFormat="false" ht="15" hidden="false" customHeight="false" outlineLevel="0" collapsed="false">
      <c r="A153" s="0" t="n">
        <v>609867</v>
      </c>
      <c r="B153" s="24" t="s">
        <v>412</v>
      </c>
      <c r="C153" s="24" t="s">
        <v>413</v>
      </c>
      <c r="D153" s="0" t="s">
        <v>279</v>
      </c>
      <c r="E153" s="0" t="s">
        <v>108</v>
      </c>
      <c r="F153" s="25" t="s">
        <v>54</v>
      </c>
      <c r="I153" s="37"/>
      <c r="K153" s="37"/>
      <c r="M153" s="37"/>
    </row>
    <row r="154" customFormat="false" ht="15" hidden="false" customHeight="false" outlineLevel="0" collapsed="false">
      <c r="A154" s="0" t="n">
        <v>609870</v>
      </c>
      <c r="B154" s="24" t="s">
        <v>414</v>
      </c>
      <c r="C154" s="24" t="s">
        <v>415</v>
      </c>
      <c r="D154" s="0" t="s">
        <v>279</v>
      </c>
      <c r="E154" s="0" t="s">
        <v>108</v>
      </c>
      <c r="F154" s="25" t="s">
        <v>54</v>
      </c>
      <c r="I154" s="37"/>
      <c r="K154" s="37"/>
      <c r="M154" s="37"/>
    </row>
    <row r="155" customFormat="false" ht="15" hidden="false" customHeight="false" outlineLevel="0" collapsed="false">
      <c r="A155" s="0" t="n">
        <v>609761</v>
      </c>
      <c r="B155" s="24" t="s">
        <v>416</v>
      </c>
      <c r="C155" s="24" t="s">
        <v>417</v>
      </c>
      <c r="D155" s="0" t="s">
        <v>145</v>
      </c>
      <c r="E155" s="0" t="s">
        <v>60</v>
      </c>
      <c r="F155" s="25" t="s">
        <v>54</v>
      </c>
      <c r="I155" s="37"/>
      <c r="K155" s="37"/>
      <c r="M155" s="37"/>
    </row>
    <row r="156" customFormat="false" ht="15" hidden="false" customHeight="false" outlineLevel="0" collapsed="false">
      <c r="A156" s="0" t="n">
        <v>610355</v>
      </c>
      <c r="B156" s="24" t="s">
        <v>418</v>
      </c>
      <c r="C156" s="24" t="s">
        <v>419</v>
      </c>
      <c r="D156" s="0" t="s">
        <v>64</v>
      </c>
      <c r="E156" s="0" t="s">
        <v>65</v>
      </c>
      <c r="F156" s="25" t="s">
        <v>420</v>
      </c>
      <c r="G156" s="26" t="s">
        <v>46</v>
      </c>
      <c r="H156" s="27" t="n">
        <v>82</v>
      </c>
      <c r="I156" s="37" t="s">
        <v>131</v>
      </c>
      <c r="J156" s="27" t="n">
        <v>49</v>
      </c>
      <c r="K156" s="37" t="s">
        <v>47</v>
      </c>
      <c r="L156" s="27" t="n">
        <v>27</v>
      </c>
      <c r="M156" s="37" t="s">
        <v>67</v>
      </c>
      <c r="N156" s="28" t="n">
        <v>9.23</v>
      </c>
    </row>
    <row r="157" customFormat="false" ht="15" hidden="false" customHeight="false" outlineLevel="0" collapsed="false">
      <c r="A157" s="0" t="n">
        <v>610378</v>
      </c>
      <c r="B157" s="24" t="s">
        <v>421</v>
      </c>
      <c r="C157" s="24" t="s">
        <v>422</v>
      </c>
      <c r="D157" s="0" t="s">
        <v>118</v>
      </c>
      <c r="E157" s="0" t="s">
        <v>108</v>
      </c>
      <c r="F157" s="25" t="s">
        <v>54</v>
      </c>
      <c r="I157" s="37"/>
      <c r="K157" s="37"/>
      <c r="M157" s="37"/>
    </row>
    <row r="158" customFormat="false" ht="15" hidden="false" customHeight="false" outlineLevel="0" collapsed="false">
      <c r="A158" s="0" t="n">
        <v>609702</v>
      </c>
      <c r="B158" s="24" t="s">
        <v>423</v>
      </c>
      <c r="C158" s="24" t="s">
        <v>424</v>
      </c>
      <c r="D158" s="0" t="s">
        <v>118</v>
      </c>
      <c r="E158" s="0" t="s">
        <v>108</v>
      </c>
      <c r="F158" s="25" t="s">
        <v>142</v>
      </c>
      <c r="G158" s="26" t="s">
        <v>49</v>
      </c>
      <c r="H158" s="27" t="n">
        <v>45</v>
      </c>
      <c r="I158" s="37" t="s">
        <v>47</v>
      </c>
      <c r="J158" s="27" t="n">
        <v>47</v>
      </c>
      <c r="K158" s="37" t="s">
        <v>47</v>
      </c>
      <c r="L158" s="27" t="n">
        <v>47</v>
      </c>
      <c r="M158" s="37" t="s">
        <v>47</v>
      </c>
      <c r="N158" s="28" t="n">
        <v>7.47</v>
      </c>
    </row>
    <row r="159" customFormat="false" ht="15" hidden="false" customHeight="false" outlineLevel="0" collapsed="false">
      <c r="A159" s="0" t="n">
        <v>609873</v>
      </c>
      <c r="B159" s="24" t="s">
        <v>425</v>
      </c>
      <c r="C159" s="24" t="s">
        <v>426</v>
      </c>
      <c r="D159" s="0" t="s">
        <v>107</v>
      </c>
      <c r="E159" s="0" t="s">
        <v>108</v>
      </c>
      <c r="F159" s="25" t="s">
        <v>109</v>
      </c>
      <c r="G159" s="26" t="s">
        <v>46</v>
      </c>
      <c r="H159" s="27" t="n">
        <v>60</v>
      </c>
      <c r="I159" s="37" t="s">
        <v>77</v>
      </c>
      <c r="J159" s="27" t="n">
        <v>66</v>
      </c>
      <c r="K159" s="37" t="s">
        <v>77</v>
      </c>
      <c r="L159" s="27" t="n">
        <v>59</v>
      </c>
      <c r="M159" s="37" t="s">
        <v>47</v>
      </c>
      <c r="N159" s="28" t="n">
        <v>7.77</v>
      </c>
    </row>
    <row r="160" customFormat="false" ht="15" hidden="false" customHeight="false" outlineLevel="0" collapsed="false">
      <c r="A160" s="0" t="n">
        <v>610003</v>
      </c>
      <c r="B160" s="24" t="s">
        <v>427</v>
      </c>
      <c r="C160" s="24" t="s">
        <v>428</v>
      </c>
      <c r="D160" s="0" t="s">
        <v>89</v>
      </c>
      <c r="E160" s="0" t="s">
        <v>71</v>
      </c>
      <c r="F160" s="25" t="s">
        <v>109</v>
      </c>
      <c r="G160" s="26" t="s">
        <v>46</v>
      </c>
      <c r="H160" s="27" t="n">
        <v>57</v>
      </c>
      <c r="I160" s="37" t="s">
        <v>47</v>
      </c>
      <c r="J160" s="27" t="n">
        <v>67</v>
      </c>
      <c r="K160" s="37" t="s">
        <v>77</v>
      </c>
      <c r="L160" s="27" t="n">
        <v>75</v>
      </c>
      <c r="M160" s="37" t="s">
        <v>77</v>
      </c>
      <c r="N160" s="28" t="n">
        <v>8.52</v>
      </c>
    </row>
    <row r="161" customFormat="false" ht="15" hidden="false" customHeight="false" outlineLevel="0" collapsed="false">
      <c r="A161" s="0" t="n">
        <v>610004</v>
      </c>
      <c r="B161" s="24" t="s">
        <v>429</v>
      </c>
      <c r="C161" s="24" t="s">
        <v>430</v>
      </c>
      <c r="D161" s="0" t="s">
        <v>155</v>
      </c>
      <c r="E161" s="0" t="s">
        <v>60</v>
      </c>
      <c r="F161" s="25" t="s">
        <v>217</v>
      </c>
      <c r="G161" s="26" t="s">
        <v>46</v>
      </c>
      <c r="H161" s="27" t="n">
        <v>55</v>
      </c>
      <c r="I161" s="37" t="s">
        <v>47</v>
      </c>
      <c r="J161" s="27" t="n">
        <v>45</v>
      </c>
      <c r="K161" s="37" t="s">
        <v>47</v>
      </c>
      <c r="L161" s="27" t="n">
        <v>68</v>
      </c>
      <c r="M161" s="37" t="s">
        <v>77</v>
      </c>
      <c r="N161" s="28" t="n">
        <v>8.95</v>
      </c>
    </row>
    <row r="162" customFormat="false" ht="15" hidden="false" customHeight="false" outlineLevel="0" collapsed="false">
      <c r="A162" s="0" t="n">
        <v>609756</v>
      </c>
      <c r="B162" s="24" t="s">
        <v>431</v>
      </c>
      <c r="C162" s="24" t="s">
        <v>432</v>
      </c>
      <c r="D162" s="0" t="s">
        <v>70</v>
      </c>
      <c r="E162" s="0" t="s">
        <v>71</v>
      </c>
      <c r="F162" s="25" t="s">
        <v>54</v>
      </c>
      <c r="I162" s="37"/>
      <c r="K162" s="37"/>
      <c r="M162" s="37"/>
    </row>
    <row r="163" customFormat="false" ht="15" hidden="false" customHeight="false" outlineLevel="0" collapsed="false">
      <c r="A163" s="0" t="n">
        <v>609900</v>
      </c>
      <c r="B163" s="24" t="s">
        <v>433</v>
      </c>
      <c r="C163" s="24" t="s">
        <v>434</v>
      </c>
      <c r="D163" s="0" t="s">
        <v>155</v>
      </c>
      <c r="E163" s="0" t="s">
        <v>60</v>
      </c>
      <c r="F163" s="25" t="s">
        <v>54</v>
      </c>
      <c r="I163" s="37"/>
      <c r="K163" s="37"/>
      <c r="M163" s="37"/>
    </row>
    <row r="164" customFormat="false" ht="15" hidden="false" customHeight="false" outlineLevel="0" collapsed="false">
      <c r="A164" s="0" t="n">
        <v>610239</v>
      </c>
      <c r="B164" s="24" t="s">
        <v>435</v>
      </c>
      <c r="C164" s="24" t="s">
        <v>436</v>
      </c>
      <c r="D164" s="0" t="s">
        <v>102</v>
      </c>
      <c r="E164" s="0" t="s">
        <v>71</v>
      </c>
      <c r="F164" s="25" t="s">
        <v>198</v>
      </c>
      <c r="G164" s="26" t="s">
        <v>46</v>
      </c>
      <c r="H164" s="27" t="n">
        <v>39</v>
      </c>
      <c r="I164" s="37" t="s">
        <v>67</v>
      </c>
      <c r="J164" s="27" t="n">
        <v>44</v>
      </c>
      <c r="K164" s="37" t="s">
        <v>47</v>
      </c>
      <c r="L164" s="27" t="n">
        <v>42</v>
      </c>
      <c r="M164" s="37" t="s">
        <v>47</v>
      </c>
      <c r="N164" s="28" t="n">
        <v>8.24</v>
      </c>
    </row>
    <row r="165" customFormat="false" ht="15" hidden="false" customHeight="false" outlineLevel="0" collapsed="false">
      <c r="A165" s="0" t="n">
        <v>609875</v>
      </c>
      <c r="B165" s="24" t="s">
        <v>437</v>
      </c>
      <c r="C165" s="24" t="s">
        <v>438</v>
      </c>
      <c r="D165" s="0" t="s">
        <v>80</v>
      </c>
      <c r="E165" s="0" t="s">
        <v>65</v>
      </c>
      <c r="F165" s="25" t="s">
        <v>439</v>
      </c>
      <c r="G165" s="26" t="s">
        <v>46</v>
      </c>
      <c r="H165" s="27" t="n">
        <v>66</v>
      </c>
      <c r="I165" s="37" t="s">
        <v>77</v>
      </c>
      <c r="J165" s="27" t="n">
        <v>85</v>
      </c>
      <c r="K165" s="37" t="s">
        <v>131</v>
      </c>
      <c r="L165" s="27" t="n">
        <v>67</v>
      </c>
      <c r="M165" s="37" t="s">
        <v>77</v>
      </c>
      <c r="N165" s="28" t="n">
        <v>9.09</v>
      </c>
    </row>
    <row r="166" customFormat="false" ht="15" hidden="false" customHeight="false" outlineLevel="0" collapsed="false">
      <c r="A166" s="0" t="n">
        <v>610521</v>
      </c>
      <c r="B166" s="24" t="s">
        <v>440</v>
      </c>
      <c r="C166" s="24" t="s">
        <v>441</v>
      </c>
      <c r="D166" s="0" t="s">
        <v>89</v>
      </c>
      <c r="E166" s="0" t="s">
        <v>71</v>
      </c>
      <c r="F166" s="25" t="s">
        <v>263</v>
      </c>
      <c r="G166" s="26" t="s">
        <v>46</v>
      </c>
      <c r="H166" s="27" t="n">
        <v>43</v>
      </c>
      <c r="I166" s="37" t="s">
        <v>47</v>
      </c>
      <c r="J166" s="27" t="n">
        <v>31</v>
      </c>
      <c r="K166" s="37" t="s">
        <v>67</v>
      </c>
      <c r="L166" s="27" t="n">
        <v>62</v>
      </c>
      <c r="M166" s="37" t="s">
        <v>77</v>
      </c>
      <c r="N166" s="28" t="n">
        <v>7.84</v>
      </c>
    </row>
    <row r="167" customFormat="false" ht="15" hidden="false" customHeight="false" outlineLevel="0" collapsed="false">
      <c r="A167" s="0" t="n">
        <v>609876</v>
      </c>
      <c r="B167" s="24" t="s">
        <v>442</v>
      </c>
      <c r="C167" s="24" t="s">
        <v>443</v>
      </c>
      <c r="D167" s="0" t="s">
        <v>102</v>
      </c>
      <c r="E167" s="0" t="s">
        <v>71</v>
      </c>
      <c r="F167" s="25" t="s">
        <v>54</v>
      </c>
      <c r="I167" s="37"/>
      <c r="K167" s="37"/>
      <c r="M167" s="37"/>
    </row>
    <row r="168" customFormat="false" ht="15" hidden="false" customHeight="false" outlineLevel="0" collapsed="false">
      <c r="A168" s="0" t="n">
        <v>609879</v>
      </c>
      <c r="B168" s="24" t="s">
        <v>444</v>
      </c>
      <c r="C168" s="24" t="s">
        <v>445</v>
      </c>
      <c r="D168" s="0" t="s">
        <v>112</v>
      </c>
      <c r="E168" s="0" t="s">
        <v>71</v>
      </c>
      <c r="F168" s="25" t="s">
        <v>61</v>
      </c>
      <c r="G168" s="26" t="s">
        <v>46</v>
      </c>
      <c r="H168" s="27" t="n">
        <v>60</v>
      </c>
      <c r="I168" s="37" t="s">
        <v>77</v>
      </c>
      <c r="J168" s="27" t="n">
        <v>74</v>
      </c>
      <c r="K168" s="37" t="s">
        <v>77</v>
      </c>
      <c r="L168" s="27" t="n">
        <v>60</v>
      </c>
      <c r="M168" s="37" t="s">
        <v>77</v>
      </c>
      <c r="N168" s="28" t="n">
        <v>8.95</v>
      </c>
    </row>
    <row r="169" customFormat="false" ht="15" hidden="false" customHeight="false" outlineLevel="0" collapsed="false">
      <c r="A169" s="0" t="n">
        <v>610367</v>
      </c>
      <c r="B169" s="24" t="s">
        <v>446</v>
      </c>
      <c r="C169" s="24" t="s">
        <v>447</v>
      </c>
      <c r="D169" s="0" t="s">
        <v>107</v>
      </c>
      <c r="E169" s="0" t="s">
        <v>108</v>
      </c>
      <c r="F169" s="25" t="s">
        <v>192</v>
      </c>
      <c r="G169" s="26" t="s">
        <v>46</v>
      </c>
      <c r="H169" s="27" t="n">
        <v>66</v>
      </c>
      <c r="I169" s="37" t="s">
        <v>77</v>
      </c>
      <c r="J169" s="27" t="n">
        <v>78</v>
      </c>
      <c r="K169" s="37" t="s">
        <v>77</v>
      </c>
      <c r="L169" s="27" t="n">
        <v>77</v>
      </c>
      <c r="M169" s="37" t="s">
        <v>77</v>
      </c>
      <c r="N169" s="28" t="n">
        <v>8.02</v>
      </c>
    </row>
    <row r="170" customFormat="false" ht="15" hidden="false" customHeight="false" outlineLevel="0" collapsed="false">
      <c r="A170" s="0" t="n">
        <v>609880</v>
      </c>
      <c r="B170" s="24" t="s">
        <v>448</v>
      </c>
      <c r="C170" s="24" t="s">
        <v>449</v>
      </c>
      <c r="D170" s="0" t="s">
        <v>64</v>
      </c>
      <c r="E170" s="0" t="s">
        <v>65</v>
      </c>
      <c r="F170" s="25" t="s">
        <v>362</v>
      </c>
      <c r="G170" s="26" t="s">
        <v>46</v>
      </c>
      <c r="H170" s="27" t="n">
        <v>68</v>
      </c>
      <c r="I170" s="37" t="s">
        <v>77</v>
      </c>
      <c r="J170" s="27" t="n">
        <v>39</v>
      </c>
      <c r="K170" s="37" t="s">
        <v>67</v>
      </c>
      <c r="L170" s="27" t="n">
        <v>30</v>
      </c>
      <c r="M170" s="37" t="s">
        <v>67</v>
      </c>
      <c r="N170" s="28" t="n">
        <v>9.24</v>
      </c>
    </row>
    <row r="171" customFormat="false" ht="15" hidden="false" customHeight="false" outlineLevel="0" collapsed="false">
      <c r="A171" s="0" t="n">
        <v>609881</v>
      </c>
      <c r="B171" s="24" t="s">
        <v>450</v>
      </c>
      <c r="C171" s="24" t="s">
        <v>451</v>
      </c>
      <c r="D171" s="0" t="s">
        <v>178</v>
      </c>
      <c r="E171" s="0" t="s">
        <v>108</v>
      </c>
      <c r="F171" s="25" t="s">
        <v>76</v>
      </c>
      <c r="G171" s="26" t="s">
        <v>46</v>
      </c>
      <c r="H171" s="27" t="n">
        <v>48</v>
      </c>
      <c r="I171" s="37" t="s">
        <v>47</v>
      </c>
      <c r="J171" s="27" t="n">
        <v>31</v>
      </c>
      <c r="K171" s="37" t="s">
        <v>67</v>
      </c>
      <c r="L171" s="27" t="n">
        <v>35</v>
      </c>
      <c r="M171" s="37" t="s">
        <v>67</v>
      </c>
      <c r="N171" s="28" t="n">
        <v>6.71</v>
      </c>
    </row>
    <row r="172" customFormat="false" ht="15" hidden="false" customHeight="false" outlineLevel="0" collapsed="false">
      <c r="A172" s="0" t="n">
        <v>609883</v>
      </c>
      <c r="B172" s="24" t="s">
        <v>452</v>
      </c>
      <c r="C172" s="24" t="s">
        <v>453</v>
      </c>
      <c r="D172" s="0" t="s">
        <v>115</v>
      </c>
      <c r="E172" s="0" t="s">
        <v>53</v>
      </c>
      <c r="F172" s="25" t="s">
        <v>54</v>
      </c>
      <c r="I172" s="37"/>
      <c r="K172" s="37"/>
      <c r="M172" s="37"/>
    </row>
    <row r="173" customFormat="false" ht="15" hidden="false" customHeight="false" outlineLevel="0" collapsed="false">
      <c r="A173" s="0" t="n">
        <v>610252</v>
      </c>
      <c r="B173" s="24" t="s">
        <v>454</v>
      </c>
      <c r="C173" s="24" t="s">
        <v>455</v>
      </c>
      <c r="D173" s="0" t="s">
        <v>232</v>
      </c>
      <c r="E173" s="0" t="s">
        <v>108</v>
      </c>
      <c r="F173" s="25" t="s">
        <v>109</v>
      </c>
      <c r="G173" s="26" t="s">
        <v>46</v>
      </c>
      <c r="H173" s="27" t="n">
        <v>73</v>
      </c>
      <c r="I173" s="37" t="s">
        <v>77</v>
      </c>
      <c r="J173" s="27" t="n">
        <v>65</v>
      </c>
      <c r="K173" s="37" t="s">
        <v>77</v>
      </c>
      <c r="L173" s="27" t="n">
        <v>61</v>
      </c>
      <c r="M173" s="37" t="s">
        <v>77</v>
      </c>
      <c r="N173" s="28" t="n">
        <v>8.28</v>
      </c>
    </row>
    <row r="174" customFormat="false" ht="15" hidden="false" customHeight="false" outlineLevel="0" collapsed="false">
      <c r="A174" s="0" t="n">
        <v>609884</v>
      </c>
      <c r="B174" s="24" t="s">
        <v>456</v>
      </c>
      <c r="C174" s="24" t="s">
        <v>457</v>
      </c>
      <c r="D174" s="0" t="s">
        <v>75</v>
      </c>
      <c r="E174" s="0" t="s">
        <v>65</v>
      </c>
      <c r="F174" s="25" t="s">
        <v>54</v>
      </c>
      <c r="I174" s="37"/>
      <c r="K174" s="37"/>
      <c r="M174" s="37"/>
    </row>
    <row r="175" customFormat="false" ht="15" hidden="false" customHeight="false" outlineLevel="0" collapsed="false">
      <c r="A175" s="0" t="n">
        <v>610402</v>
      </c>
      <c r="B175" s="24" t="s">
        <v>458</v>
      </c>
      <c r="C175" s="24" t="s">
        <v>459</v>
      </c>
      <c r="D175" s="0" t="s">
        <v>83</v>
      </c>
      <c r="E175" s="0" t="s">
        <v>65</v>
      </c>
      <c r="F175" s="25" t="s">
        <v>460</v>
      </c>
      <c r="G175" s="26" t="s">
        <v>49</v>
      </c>
      <c r="H175" s="27" t="n">
        <v>91</v>
      </c>
      <c r="I175" s="37" t="s">
        <v>131</v>
      </c>
      <c r="J175" s="27" t="n">
        <v>77</v>
      </c>
      <c r="K175" s="37" t="s">
        <v>77</v>
      </c>
      <c r="L175" s="27" t="n">
        <v>79</v>
      </c>
      <c r="M175" s="37" t="s">
        <v>77</v>
      </c>
      <c r="N175" s="28" t="n">
        <v>9.38</v>
      </c>
    </row>
    <row r="176" customFormat="false" ht="15" hidden="false" customHeight="false" outlineLevel="0" collapsed="false">
      <c r="A176" s="0" t="n">
        <v>609885</v>
      </c>
      <c r="B176" s="24" t="s">
        <v>461</v>
      </c>
      <c r="C176" s="24" t="s">
        <v>462</v>
      </c>
      <c r="D176" s="0" t="s">
        <v>102</v>
      </c>
      <c r="E176" s="0" t="s">
        <v>71</v>
      </c>
      <c r="F176" s="25" t="s">
        <v>109</v>
      </c>
      <c r="G176" s="26" t="s">
        <v>46</v>
      </c>
      <c r="H176" s="27" t="n">
        <v>72</v>
      </c>
      <c r="I176" s="37" t="s">
        <v>77</v>
      </c>
      <c r="J176" s="27" t="n">
        <v>73</v>
      </c>
      <c r="K176" s="37" t="s">
        <v>77</v>
      </c>
      <c r="L176" s="27" t="n">
        <v>79</v>
      </c>
      <c r="M176" s="37" t="s">
        <v>77</v>
      </c>
      <c r="N176" s="28" t="n">
        <v>8.4</v>
      </c>
    </row>
    <row r="177" customFormat="false" ht="15" hidden="false" customHeight="false" outlineLevel="0" collapsed="false">
      <c r="A177" s="0" t="n">
        <v>610313</v>
      </c>
      <c r="B177" s="24" t="s">
        <v>463</v>
      </c>
      <c r="C177" s="24" t="s">
        <v>464</v>
      </c>
      <c r="D177" s="0" t="s">
        <v>232</v>
      </c>
      <c r="E177" s="0" t="s">
        <v>108</v>
      </c>
      <c r="F177" s="25" t="s">
        <v>162</v>
      </c>
      <c r="G177" s="26" t="s">
        <v>46</v>
      </c>
      <c r="H177" s="27" t="n">
        <v>56</v>
      </c>
      <c r="I177" s="37" t="s">
        <v>47</v>
      </c>
      <c r="J177" s="27" t="n">
        <v>43</v>
      </c>
      <c r="K177" s="37" t="s">
        <v>47</v>
      </c>
      <c r="L177" s="27" t="n">
        <v>55</v>
      </c>
      <c r="M177" s="37" t="s">
        <v>47</v>
      </c>
      <c r="N177" s="28" t="n">
        <v>8.43</v>
      </c>
    </row>
    <row r="178" customFormat="false" ht="15" hidden="false" customHeight="false" outlineLevel="0" collapsed="false">
      <c r="A178" s="0" t="n">
        <v>609874</v>
      </c>
      <c r="B178" s="24" t="s">
        <v>465</v>
      </c>
      <c r="C178" s="24" t="s">
        <v>466</v>
      </c>
      <c r="D178" s="0" t="s">
        <v>75</v>
      </c>
      <c r="E178" s="0" t="s">
        <v>65</v>
      </c>
      <c r="F178" s="25" t="s">
        <v>233</v>
      </c>
      <c r="G178" s="26" t="s">
        <v>46</v>
      </c>
      <c r="H178" s="27" t="n">
        <v>25</v>
      </c>
      <c r="I178" s="37" t="s">
        <v>67</v>
      </c>
      <c r="J178" s="27" t="n">
        <v>31</v>
      </c>
      <c r="K178" s="37" t="s">
        <v>67</v>
      </c>
      <c r="L178" s="27" t="n">
        <v>31</v>
      </c>
      <c r="M178" s="37" t="s">
        <v>67</v>
      </c>
      <c r="N178" s="28" t="n">
        <v>7.38</v>
      </c>
    </row>
    <row r="179" customFormat="false" ht="15" hidden="false" customHeight="false" outlineLevel="0" collapsed="false">
      <c r="A179" s="0" t="n">
        <v>610363</v>
      </c>
      <c r="B179" s="24" t="s">
        <v>467</v>
      </c>
      <c r="C179" s="24" t="s">
        <v>468</v>
      </c>
      <c r="D179" s="0" t="s">
        <v>64</v>
      </c>
      <c r="E179" s="0" t="s">
        <v>65</v>
      </c>
      <c r="F179" s="25" t="s">
        <v>54</v>
      </c>
      <c r="I179" s="37"/>
      <c r="K179" s="37"/>
      <c r="M179" s="37"/>
    </row>
    <row r="180" customFormat="false" ht="15" hidden="false" customHeight="false" outlineLevel="0" collapsed="false">
      <c r="A180" s="0" t="n">
        <v>610515</v>
      </c>
      <c r="B180" s="24" t="s">
        <v>469</v>
      </c>
      <c r="C180" s="24" t="s">
        <v>470</v>
      </c>
      <c r="D180" s="0" t="s">
        <v>75</v>
      </c>
      <c r="E180" s="0" t="s">
        <v>65</v>
      </c>
      <c r="F180" s="25" t="s">
        <v>54</v>
      </c>
      <c r="I180" s="37"/>
      <c r="K180" s="37"/>
      <c r="M180" s="37"/>
    </row>
    <row r="181" customFormat="false" ht="15" hidden="false" customHeight="false" outlineLevel="0" collapsed="false">
      <c r="A181" s="0" t="n">
        <v>609887</v>
      </c>
      <c r="B181" s="24" t="s">
        <v>471</v>
      </c>
      <c r="C181" s="24" t="s">
        <v>472</v>
      </c>
      <c r="D181" s="0" t="s">
        <v>115</v>
      </c>
      <c r="E181" s="0" t="s">
        <v>53</v>
      </c>
      <c r="F181" s="25" t="s">
        <v>76</v>
      </c>
      <c r="G181" s="26" t="s">
        <v>46</v>
      </c>
      <c r="H181" s="27" t="n">
        <v>37</v>
      </c>
      <c r="I181" s="37" t="s">
        <v>67</v>
      </c>
      <c r="J181" s="27" t="n">
        <v>30</v>
      </c>
      <c r="K181" s="37" t="s">
        <v>67</v>
      </c>
      <c r="L181" s="27" t="n">
        <v>43</v>
      </c>
      <c r="M181" s="37" t="s">
        <v>47</v>
      </c>
      <c r="N181" s="28" t="n">
        <v>8.19</v>
      </c>
    </row>
    <row r="182" customFormat="false" ht="15" hidden="false" customHeight="false" outlineLevel="0" collapsed="false">
      <c r="A182" s="0" t="n">
        <v>609888</v>
      </c>
      <c r="B182" s="24" t="s">
        <v>473</v>
      </c>
      <c r="C182" s="24" t="s">
        <v>474</v>
      </c>
      <c r="D182" s="0" t="s">
        <v>178</v>
      </c>
      <c r="E182" s="0" t="s">
        <v>108</v>
      </c>
      <c r="F182" s="25" t="s">
        <v>263</v>
      </c>
      <c r="G182" s="26" t="s">
        <v>46</v>
      </c>
      <c r="H182" s="27" t="n">
        <v>58</v>
      </c>
      <c r="I182" s="37" t="s">
        <v>47</v>
      </c>
      <c r="J182" s="27" t="n">
        <v>56</v>
      </c>
      <c r="K182" s="37" t="s">
        <v>47</v>
      </c>
      <c r="L182" s="27" t="n">
        <v>71</v>
      </c>
      <c r="M182" s="37" t="s">
        <v>77</v>
      </c>
      <c r="N182" s="28" t="n">
        <v>8.94</v>
      </c>
    </row>
    <row r="183" customFormat="false" ht="15" hidden="false" customHeight="false" outlineLevel="0" collapsed="false">
      <c r="A183" s="0" t="n">
        <v>609891</v>
      </c>
      <c r="B183" s="24" t="s">
        <v>475</v>
      </c>
      <c r="C183" s="24" t="s">
        <v>476</v>
      </c>
      <c r="D183" s="0" t="s">
        <v>99</v>
      </c>
      <c r="E183" s="0" t="s">
        <v>53</v>
      </c>
      <c r="F183" s="25" t="s">
        <v>109</v>
      </c>
      <c r="G183" s="26" t="s">
        <v>46</v>
      </c>
      <c r="H183" s="27" t="n">
        <v>32</v>
      </c>
      <c r="I183" s="37" t="s">
        <v>67</v>
      </c>
      <c r="J183" s="27" t="n">
        <v>51</v>
      </c>
      <c r="K183" s="37" t="s">
        <v>47</v>
      </c>
      <c r="L183" s="27" t="n">
        <v>38</v>
      </c>
      <c r="M183" s="37" t="s">
        <v>67</v>
      </c>
      <c r="N183" s="28" t="n">
        <v>6.52</v>
      </c>
    </row>
    <row r="184" customFormat="false" ht="15" hidden="false" customHeight="false" outlineLevel="0" collapsed="false">
      <c r="A184" s="0" t="n">
        <v>609893</v>
      </c>
      <c r="B184" s="24" t="s">
        <v>477</v>
      </c>
      <c r="C184" s="24" t="s">
        <v>478</v>
      </c>
      <c r="D184" s="0" t="s">
        <v>112</v>
      </c>
      <c r="E184" s="0" t="s">
        <v>71</v>
      </c>
      <c r="F184" s="25" t="s">
        <v>54</v>
      </c>
      <c r="I184" s="37"/>
      <c r="K184" s="37"/>
      <c r="M184" s="37"/>
    </row>
    <row r="185" customFormat="false" ht="15" hidden="false" customHeight="false" outlineLevel="0" collapsed="false">
      <c r="A185" s="0" t="n">
        <v>610245</v>
      </c>
      <c r="B185" s="24" t="s">
        <v>479</v>
      </c>
      <c r="C185" s="24" t="s">
        <v>480</v>
      </c>
      <c r="D185" s="0" t="s">
        <v>118</v>
      </c>
      <c r="E185" s="0" t="s">
        <v>108</v>
      </c>
      <c r="F185" s="25" t="s">
        <v>162</v>
      </c>
      <c r="G185" s="26" t="s">
        <v>49</v>
      </c>
      <c r="H185" s="27" t="n">
        <v>64</v>
      </c>
      <c r="I185" s="37" t="s">
        <v>77</v>
      </c>
      <c r="J185" s="27" t="n">
        <v>66</v>
      </c>
      <c r="K185" s="37" t="s">
        <v>77</v>
      </c>
      <c r="L185" s="27" t="n">
        <v>80</v>
      </c>
      <c r="M185" s="37" t="s">
        <v>131</v>
      </c>
      <c r="N185" s="28" t="n">
        <v>8</v>
      </c>
    </row>
    <row r="186" customFormat="false" ht="15" hidden="false" customHeight="false" outlineLevel="0" collapsed="false">
      <c r="A186" s="0" t="n">
        <v>609894</v>
      </c>
      <c r="B186" s="24" t="s">
        <v>481</v>
      </c>
      <c r="C186" s="24" t="s">
        <v>482</v>
      </c>
      <c r="D186" s="0" t="s">
        <v>99</v>
      </c>
      <c r="E186" s="0" t="s">
        <v>53</v>
      </c>
      <c r="F186" s="25" t="s">
        <v>483</v>
      </c>
      <c r="G186" s="26" t="s">
        <v>46</v>
      </c>
      <c r="H186" s="27" t="n">
        <v>65</v>
      </c>
      <c r="I186" s="37" t="s">
        <v>77</v>
      </c>
      <c r="J186" s="27" t="n">
        <v>60</v>
      </c>
      <c r="K186" s="37" t="s">
        <v>77</v>
      </c>
      <c r="L186" s="27" t="n">
        <v>53</v>
      </c>
      <c r="M186" s="37" t="s">
        <v>47</v>
      </c>
      <c r="N186" s="28" t="n">
        <v>8.12</v>
      </c>
    </row>
    <row r="187" customFormat="false" ht="15" hidden="false" customHeight="false" outlineLevel="0" collapsed="false">
      <c r="A187" s="0" t="n">
        <v>609896</v>
      </c>
      <c r="B187" s="24" t="s">
        <v>484</v>
      </c>
      <c r="C187" s="24" t="s">
        <v>485</v>
      </c>
      <c r="D187" s="0" t="s">
        <v>80</v>
      </c>
      <c r="E187" s="0" t="s">
        <v>65</v>
      </c>
      <c r="F187" s="25" t="s">
        <v>354</v>
      </c>
      <c r="G187" s="26" t="s">
        <v>46</v>
      </c>
      <c r="H187" s="27" t="n">
        <v>66</v>
      </c>
      <c r="I187" s="37" t="s">
        <v>77</v>
      </c>
      <c r="J187" s="27" t="n">
        <v>48</v>
      </c>
      <c r="K187" s="37" t="s">
        <v>47</v>
      </c>
      <c r="L187" s="27" t="n">
        <v>35</v>
      </c>
      <c r="M187" s="37" t="s">
        <v>67</v>
      </c>
      <c r="N187" s="28" t="n">
        <v>9.12</v>
      </c>
    </row>
    <row r="188" customFormat="false" ht="15" hidden="false" customHeight="false" outlineLevel="0" collapsed="false">
      <c r="A188" s="0" t="n">
        <v>610495</v>
      </c>
      <c r="B188" s="24" t="s">
        <v>486</v>
      </c>
      <c r="C188" s="24" t="s">
        <v>487</v>
      </c>
      <c r="F188" s="25" t="s">
        <v>54</v>
      </c>
      <c r="I188" s="37"/>
      <c r="K188" s="37"/>
      <c r="M188" s="37"/>
    </row>
    <row r="189" customFormat="false" ht="15" hidden="false" customHeight="false" outlineLevel="0" collapsed="false">
      <c r="A189" s="0" t="n">
        <v>610364</v>
      </c>
      <c r="B189" s="24" t="s">
        <v>488</v>
      </c>
      <c r="C189" s="24" t="s">
        <v>489</v>
      </c>
      <c r="D189" s="0" t="s">
        <v>59</v>
      </c>
      <c r="E189" s="0" t="s">
        <v>60</v>
      </c>
      <c r="F189" s="25" t="s">
        <v>54</v>
      </c>
      <c r="I189" s="37"/>
      <c r="K189" s="37"/>
      <c r="M189" s="37"/>
    </row>
    <row r="190" customFormat="false" ht="15" hidden="false" customHeight="false" outlineLevel="0" collapsed="false">
      <c r="A190" s="0" t="n">
        <v>610263</v>
      </c>
      <c r="B190" s="24" t="s">
        <v>490</v>
      </c>
      <c r="C190" s="24" t="s">
        <v>491</v>
      </c>
      <c r="D190" s="0" t="s">
        <v>115</v>
      </c>
      <c r="E190" s="0" t="s">
        <v>53</v>
      </c>
      <c r="F190" s="25" t="s">
        <v>54</v>
      </c>
      <c r="I190" s="37"/>
      <c r="K190" s="37"/>
      <c r="M190" s="37"/>
    </row>
    <row r="191" customFormat="false" ht="15" hidden="false" customHeight="false" outlineLevel="0" collapsed="false">
      <c r="A191" s="0" t="n">
        <v>610266</v>
      </c>
      <c r="B191" s="24" t="s">
        <v>492</v>
      </c>
      <c r="C191" s="24" t="s">
        <v>493</v>
      </c>
      <c r="D191" s="0" t="s">
        <v>99</v>
      </c>
      <c r="E191" s="0" t="s">
        <v>53</v>
      </c>
      <c r="F191" s="25" t="s">
        <v>266</v>
      </c>
      <c r="G191" s="26" t="s">
        <v>46</v>
      </c>
      <c r="H191" s="27" t="n">
        <v>49</v>
      </c>
      <c r="I191" s="37" t="s">
        <v>47</v>
      </c>
      <c r="J191" s="27" t="n">
        <v>34</v>
      </c>
      <c r="K191" s="37" t="s">
        <v>67</v>
      </c>
      <c r="L191" s="27" t="n">
        <v>43</v>
      </c>
      <c r="M191" s="37" t="s">
        <v>47</v>
      </c>
      <c r="N191" s="28" t="n">
        <v>7.19</v>
      </c>
    </row>
    <row r="192" customFormat="false" ht="15" hidden="false" customHeight="false" outlineLevel="0" collapsed="false">
      <c r="A192" s="0" t="n">
        <v>609676</v>
      </c>
      <c r="B192" s="24" t="s">
        <v>494</v>
      </c>
      <c r="C192" s="24" t="s">
        <v>495</v>
      </c>
      <c r="D192" s="0" t="s">
        <v>52</v>
      </c>
      <c r="E192" s="0" t="s">
        <v>53</v>
      </c>
      <c r="F192" s="25" t="s">
        <v>54</v>
      </c>
      <c r="I192" s="37"/>
      <c r="K192" s="37"/>
      <c r="M192" s="37"/>
    </row>
    <row r="193" customFormat="false" ht="15" hidden="false" customHeight="false" outlineLevel="0" collapsed="false">
      <c r="A193" s="0" t="n">
        <v>610188</v>
      </c>
      <c r="B193" s="24" t="s">
        <v>496</v>
      </c>
      <c r="C193" s="24" t="s">
        <v>497</v>
      </c>
      <c r="D193" s="0" t="s">
        <v>155</v>
      </c>
      <c r="E193" s="0" t="s">
        <v>60</v>
      </c>
      <c r="F193" s="25" t="s">
        <v>109</v>
      </c>
      <c r="G193" s="26" t="s">
        <v>46</v>
      </c>
      <c r="H193" s="27" t="n">
        <v>36</v>
      </c>
      <c r="I193" s="37" t="s">
        <v>67</v>
      </c>
      <c r="J193" s="27" t="n">
        <v>23</v>
      </c>
      <c r="K193" s="37" t="s">
        <v>67</v>
      </c>
      <c r="L193" s="27" t="n">
        <v>26</v>
      </c>
      <c r="M193" s="37" t="s">
        <v>67</v>
      </c>
      <c r="N193" s="28" t="n">
        <v>8.11</v>
      </c>
    </row>
    <row r="194" customFormat="false" ht="15" hidden="false" customHeight="false" outlineLevel="0" collapsed="false">
      <c r="A194" s="0" t="n">
        <v>610320</v>
      </c>
      <c r="B194" s="24" t="s">
        <v>498</v>
      </c>
      <c r="C194" s="24" t="s">
        <v>499</v>
      </c>
      <c r="D194" s="0" t="s">
        <v>232</v>
      </c>
      <c r="E194" s="0" t="s">
        <v>108</v>
      </c>
      <c r="F194" s="25" t="s">
        <v>109</v>
      </c>
      <c r="G194" s="26" t="s">
        <v>46</v>
      </c>
      <c r="H194" s="27" t="n">
        <v>60</v>
      </c>
      <c r="I194" s="37" t="s">
        <v>77</v>
      </c>
      <c r="J194" s="27" t="n">
        <v>64</v>
      </c>
      <c r="K194" s="37" t="s">
        <v>77</v>
      </c>
      <c r="L194" s="27" t="n">
        <v>57</v>
      </c>
      <c r="M194" s="37" t="s">
        <v>47</v>
      </c>
      <c r="N194" s="28" t="n">
        <v>8.51</v>
      </c>
    </row>
    <row r="195" customFormat="false" ht="15" hidden="false" customHeight="false" outlineLevel="0" collapsed="false">
      <c r="A195" s="0" t="n">
        <v>610352</v>
      </c>
      <c r="B195" s="24" t="s">
        <v>500</v>
      </c>
      <c r="C195" s="24" t="s">
        <v>501</v>
      </c>
      <c r="D195" s="0" t="s">
        <v>112</v>
      </c>
      <c r="E195" s="0" t="s">
        <v>71</v>
      </c>
      <c r="F195" s="25" t="s">
        <v>243</v>
      </c>
      <c r="G195" s="26" t="s">
        <v>46</v>
      </c>
      <c r="H195" s="27" t="n">
        <v>62</v>
      </c>
      <c r="I195" s="37" t="s">
        <v>77</v>
      </c>
      <c r="J195" s="27" t="n">
        <v>61</v>
      </c>
      <c r="K195" s="37" t="s">
        <v>77</v>
      </c>
      <c r="L195" s="27" t="n">
        <v>0</v>
      </c>
      <c r="M195" s="37" t="s">
        <v>137</v>
      </c>
      <c r="N195" s="28" t="n">
        <v>8.79</v>
      </c>
    </row>
    <row r="196" customFormat="false" ht="15" hidden="false" customHeight="false" outlineLevel="0" collapsed="false">
      <c r="A196" s="0" t="n">
        <v>610254</v>
      </c>
      <c r="B196" s="24" t="s">
        <v>502</v>
      </c>
      <c r="C196" s="24" t="s">
        <v>503</v>
      </c>
      <c r="D196" s="0" t="s">
        <v>107</v>
      </c>
      <c r="E196" s="0" t="s">
        <v>108</v>
      </c>
      <c r="F196" s="25" t="s">
        <v>460</v>
      </c>
      <c r="G196" s="26" t="s">
        <v>46</v>
      </c>
      <c r="H196" s="27" t="n">
        <v>45</v>
      </c>
      <c r="I196" s="37" t="s">
        <v>47</v>
      </c>
      <c r="J196" s="27" t="n">
        <v>40</v>
      </c>
      <c r="K196" s="37" t="s">
        <v>47</v>
      </c>
      <c r="L196" s="27" t="n">
        <v>41</v>
      </c>
      <c r="M196" s="37" t="s">
        <v>47</v>
      </c>
      <c r="N196" s="28" t="n">
        <v>7.14</v>
      </c>
    </row>
    <row r="197" customFormat="false" ht="15" hidden="false" customHeight="false" outlineLevel="0" collapsed="false">
      <c r="A197" s="0" t="n">
        <v>609736</v>
      </c>
      <c r="B197" s="24" t="s">
        <v>504</v>
      </c>
      <c r="C197" s="24" t="s">
        <v>505</v>
      </c>
      <c r="D197" s="0" t="s">
        <v>52</v>
      </c>
      <c r="E197" s="0" t="s">
        <v>53</v>
      </c>
      <c r="F197" s="25" t="s">
        <v>54</v>
      </c>
      <c r="I197" s="37"/>
      <c r="K197" s="37"/>
      <c r="M197" s="37"/>
    </row>
    <row r="198" customFormat="false" ht="15" hidden="false" customHeight="false" outlineLevel="0" collapsed="false">
      <c r="A198" s="0" t="n">
        <v>610316</v>
      </c>
      <c r="B198" s="24" t="s">
        <v>506</v>
      </c>
      <c r="C198" s="24" t="s">
        <v>507</v>
      </c>
      <c r="D198" s="0" t="s">
        <v>115</v>
      </c>
      <c r="E198" s="0" t="s">
        <v>53</v>
      </c>
      <c r="F198" s="25" t="s">
        <v>54</v>
      </c>
      <c r="I198" s="37"/>
      <c r="K198" s="37"/>
      <c r="M198" s="37"/>
    </row>
    <row r="199" customFormat="false" ht="15" hidden="false" customHeight="false" outlineLevel="0" collapsed="false">
      <c r="A199" s="0" t="n">
        <v>609897</v>
      </c>
      <c r="B199" s="24" t="s">
        <v>508</v>
      </c>
      <c r="C199" s="24" t="s">
        <v>509</v>
      </c>
      <c r="D199" s="0" t="s">
        <v>89</v>
      </c>
      <c r="E199" s="0" t="s">
        <v>71</v>
      </c>
      <c r="F199" s="25" t="s">
        <v>510</v>
      </c>
      <c r="G199" s="26" t="s">
        <v>46</v>
      </c>
      <c r="H199" s="27" t="n">
        <v>34</v>
      </c>
      <c r="I199" s="37" t="s">
        <v>67</v>
      </c>
      <c r="J199" s="27" t="n">
        <v>26</v>
      </c>
      <c r="K199" s="37" t="s">
        <v>67</v>
      </c>
      <c r="L199" s="27" t="n">
        <v>42</v>
      </c>
      <c r="M199" s="37" t="s">
        <v>47</v>
      </c>
      <c r="N199" s="28" t="n">
        <v>6.58</v>
      </c>
    </row>
    <row r="200" customFormat="false" ht="15" hidden="false" customHeight="false" outlineLevel="0" collapsed="false">
      <c r="A200" s="0" t="n">
        <v>609898</v>
      </c>
      <c r="B200" s="24" t="s">
        <v>511</v>
      </c>
      <c r="C200" s="24" t="s">
        <v>512</v>
      </c>
      <c r="D200" s="0" t="s">
        <v>112</v>
      </c>
      <c r="E200" s="0" t="s">
        <v>71</v>
      </c>
      <c r="F200" s="25" t="s">
        <v>54</v>
      </c>
      <c r="I200" s="37"/>
      <c r="K200" s="37"/>
      <c r="M200" s="37"/>
    </row>
    <row r="201" customFormat="false" ht="15" hidden="false" customHeight="false" outlineLevel="0" collapsed="false">
      <c r="A201" s="0" t="n">
        <v>609899</v>
      </c>
      <c r="B201" s="24" t="s">
        <v>513</v>
      </c>
      <c r="C201" s="24" t="s">
        <v>514</v>
      </c>
      <c r="D201" s="0" t="s">
        <v>75</v>
      </c>
      <c r="E201" s="0" t="s">
        <v>65</v>
      </c>
      <c r="F201" s="25" t="s">
        <v>54</v>
      </c>
      <c r="I201" s="37"/>
      <c r="K201" s="37"/>
      <c r="M201" s="37"/>
    </row>
    <row r="202" customFormat="false" ht="15" hidden="false" customHeight="false" outlineLevel="0" collapsed="false">
      <c r="A202" s="0" t="n">
        <v>610522</v>
      </c>
      <c r="B202" s="24" t="s">
        <v>515</v>
      </c>
      <c r="C202" s="24" t="s">
        <v>516</v>
      </c>
      <c r="F202" s="25" t="s">
        <v>54</v>
      </c>
      <c r="I202" s="37"/>
      <c r="K202" s="37"/>
      <c r="M202" s="37"/>
    </row>
    <row r="203" customFormat="false" ht="15" hidden="false" customHeight="false" outlineLevel="0" collapsed="false">
      <c r="A203" s="0" t="n">
        <v>609901</v>
      </c>
      <c r="B203" s="24" t="s">
        <v>517</v>
      </c>
      <c r="C203" s="24" t="s">
        <v>518</v>
      </c>
      <c r="D203" s="0" t="s">
        <v>75</v>
      </c>
      <c r="E203" s="0" t="s">
        <v>65</v>
      </c>
      <c r="F203" s="25" t="s">
        <v>439</v>
      </c>
      <c r="G203" s="26" t="s">
        <v>46</v>
      </c>
      <c r="H203" s="27" t="n">
        <v>67</v>
      </c>
      <c r="I203" s="37" t="s">
        <v>77</v>
      </c>
      <c r="J203" s="27" t="n">
        <v>41</v>
      </c>
      <c r="K203" s="37" t="s">
        <v>47</v>
      </c>
      <c r="L203" s="27" t="n">
        <v>0</v>
      </c>
      <c r="M203" s="37" t="s">
        <v>137</v>
      </c>
      <c r="N203" s="28" t="n">
        <v>8.88</v>
      </c>
    </row>
    <row r="204" customFormat="false" ht="15" hidden="false" customHeight="false" outlineLevel="0" collapsed="false">
      <c r="A204" s="0" t="n">
        <v>610523</v>
      </c>
      <c r="B204" s="24" t="s">
        <v>519</v>
      </c>
      <c r="C204" s="24" t="s">
        <v>520</v>
      </c>
      <c r="D204" s="0" t="s">
        <v>75</v>
      </c>
      <c r="E204" s="0" t="s">
        <v>65</v>
      </c>
      <c r="F204" s="25" t="s">
        <v>198</v>
      </c>
      <c r="G204" s="26" t="s">
        <v>46</v>
      </c>
      <c r="H204" s="27" t="n">
        <v>61</v>
      </c>
      <c r="I204" s="37" t="s">
        <v>77</v>
      </c>
      <c r="J204" s="27" t="n">
        <v>48</v>
      </c>
      <c r="K204" s="37" t="s">
        <v>47</v>
      </c>
      <c r="L204" s="27" t="n">
        <v>10</v>
      </c>
      <c r="M204" s="37" t="s">
        <v>137</v>
      </c>
      <c r="N204" s="28" t="n">
        <v>8.84</v>
      </c>
    </row>
    <row r="205" customFormat="false" ht="15" hidden="false" customHeight="false" outlineLevel="0" collapsed="false">
      <c r="A205" s="0" t="n">
        <v>609794</v>
      </c>
      <c r="B205" s="24" t="s">
        <v>521</v>
      </c>
      <c r="C205" s="24" t="s">
        <v>522</v>
      </c>
      <c r="D205" s="0" t="s">
        <v>75</v>
      </c>
      <c r="E205" s="0" t="s">
        <v>65</v>
      </c>
      <c r="F205" s="25" t="s">
        <v>362</v>
      </c>
      <c r="G205" s="26" t="s">
        <v>46</v>
      </c>
      <c r="H205" s="27" t="n">
        <v>51</v>
      </c>
      <c r="I205" s="37" t="s">
        <v>47</v>
      </c>
      <c r="J205" s="27" t="n">
        <v>11</v>
      </c>
      <c r="K205" s="37" t="s">
        <v>137</v>
      </c>
      <c r="L205" s="27" t="n">
        <v>65</v>
      </c>
      <c r="M205" s="37" t="s">
        <v>77</v>
      </c>
      <c r="N205" s="28" t="n">
        <v>8.99</v>
      </c>
    </row>
    <row r="206" customFormat="false" ht="15" hidden="false" customHeight="false" outlineLevel="0" collapsed="false">
      <c r="A206" s="0" t="n">
        <v>609903</v>
      </c>
      <c r="B206" s="24" t="s">
        <v>523</v>
      </c>
      <c r="C206" s="24" t="s">
        <v>524</v>
      </c>
      <c r="D206" s="0" t="s">
        <v>112</v>
      </c>
      <c r="E206" s="0" t="s">
        <v>71</v>
      </c>
      <c r="F206" s="25" t="s">
        <v>162</v>
      </c>
      <c r="G206" s="26" t="s">
        <v>46</v>
      </c>
      <c r="H206" s="27" t="n">
        <v>33</v>
      </c>
      <c r="I206" s="37" t="s">
        <v>67</v>
      </c>
      <c r="J206" s="27" t="n">
        <v>56</v>
      </c>
      <c r="K206" s="37" t="s">
        <v>47</v>
      </c>
      <c r="L206" s="27" t="n">
        <v>36</v>
      </c>
      <c r="M206" s="37" t="s">
        <v>67</v>
      </c>
      <c r="N206" s="28" t="n">
        <v>8.35</v>
      </c>
    </row>
    <row r="207" customFormat="false" ht="15" hidden="false" customHeight="false" outlineLevel="0" collapsed="false">
      <c r="A207" s="0" t="n">
        <v>609904</v>
      </c>
      <c r="B207" s="24" t="s">
        <v>525</v>
      </c>
      <c r="C207" s="24" t="s">
        <v>526</v>
      </c>
      <c r="D207" s="0" t="s">
        <v>107</v>
      </c>
      <c r="E207" s="0" t="s">
        <v>108</v>
      </c>
      <c r="F207" s="25" t="s">
        <v>109</v>
      </c>
      <c r="G207" s="26" t="s">
        <v>46</v>
      </c>
      <c r="H207" s="27" t="n">
        <v>96</v>
      </c>
      <c r="I207" s="37" t="s">
        <v>131</v>
      </c>
      <c r="J207" s="27" t="n">
        <v>90</v>
      </c>
      <c r="K207" s="37" t="s">
        <v>131</v>
      </c>
      <c r="L207" s="27" t="n">
        <v>94</v>
      </c>
      <c r="M207" s="37" t="s">
        <v>131</v>
      </c>
      <c r="N207" s="28" t="n">
        <v>9.03</v>
      </c>
    </row>
    <row r="208" customFormat="false" ht="15" hidden="false" customHeight="false" outlineLevel="0" collapsed="false">
      <c r="A208" s="0" t="n">
        <v>609906</v>
      </c>
      <c r="B208" s="24" t="s">
        <v>527</v>
      </c>
      <c r="C208" s="24" t="s">
        <v>528</v>
      </c>
      <c r="D208" s="0" t="s">
        <v>107</v>
      </c>
      <c r="E208" s="0" t="s">
        <v>108</v>
      </c>
      <c r="F208" s="25" t="s">
        <v>54</v>
      </c>
      <c r="I208" s="37"/>
      <c r="K208" s="37"/>
      <c r="M208" s="37"/>
    </row>
    <row r="209" customFormat="false" ht="15" hidden="false" customHeight="false" outlineLevel="0" collapsed="false">
      <c r="A209" s="0" t="n">
        <v>400094</v>
      </c>
      <c r="B209" s="24" t="s">
        <v>529</v>
      </c>
      <c r="C209" s="24" t="s">
        <v>530</v>
      </c>
      <c r="D209" s="0" t="s">
        <v>52</v>
      </c>
      <c r="E209" s="0" t="s">
        <v>53</v>
      </c>
      <c r="F209" s="25" t="s">
        <v>54</v>
      </c>
      <c r="I209" s="37"/>
      <c r="K209" s="37"/>
      <c r="M209" s="37"/>
    </row>
    <row r="210" customFormat="false" ht="15" hidden="false" customHeight="false" outlineLevel="0" collapsed="false">
      <c r="A210" s="0" t="n">
        <v>609907</v>
      </c>
      <c r="B210" s="24" t="s">
        <v>531</v>
      </c>
      <c r="C210" s="24" t="s">
        <v>532</v>
      </c>
      <c r="D210" s="0" t="s">
        <v>178</v>
      </c>
      <c r="E210" s="0" t="s">
        <v>108</v>
      </c>
      <c r="F210" s="25" t="s">
        <v>420</v>
      </c>
      <c r="G210" s="26" t="s">
        <v>46</v>
      </c>
      <c r="H210" s="27" t="n">
        <v>55</v>
      </c>
      <c r="I210" s="37" t="s">
        <v>47</v>
      </c>
      <c r="J210" s="27" t="n">
        <v>71</v>
      </c>
      <c r="K210" s="37" t="s">
        <v>77</v>
      </c>
      <c r="L210" s="27" t="n">
        <v>58</v>
      </c>
      <c r="M210" s="37" t="s">
        <v>47</v>
      </c>
      <c r="N210" s="28" t="n">
        <v>8.48</v>
      </c>
    </row>
    <row r="211" customFormat="false" ht="15" hidden="false" customHeight="false" outlineLevel="0" collapsed="false">
      <c r="A211" s="0" t="n">
        <v>400039</v>
      </c>
      <c r="B211" s="24" t="s">
        <v>533</v>
      </c>
      <c r="C211" s="24" t="s">
        <v>534</v>
      </c>
      <c r="D211" s="0" t="s">
        <v>232</v>
      </c>
      <c r="E211" s="0" t="s">
        <v>108</v>
      </c>
      <c r="F211" s="25" t="s">
        <v>61</v>
      </c>
      <c r="G211" s="26" t="s">
        <v>46</v>
      </c>
      <c r="H211" s="27" t="n">
        <v>71</v>
      </c>
      <c r="I211" s="37" t="s">
        <v>77</v>
      </c>
      <c r="J211" s="27" t="n">
        <v>52</v>
      </c>
      <c r="K211" s="37" t="s">
        <v>47</v>
      </c>
      <c r="L211" s="27" t="n">
        <v>49</v>
      </c>
      <c r="M211" s="37" t="s">
        <v>47</v>
      </c>
      <c r="N211" s="28" t="n">
        <v>8.89</v>
      </c>
    </row>
    <row r="212" customFormat="false" ht="15" hidden="false" customHeight="false" outlineLevel="0" collapsed="false">
      <c r="A212" s="0" t="n">
        <v>609908</v>
      </c>
      <c r="B212" s="24" t="s">
        <v>535</v>
      </c>
      <c r="C212" s="24" t="s">
        <v>536</v>
      </c>
      <c r="D212" s="0" t="s">
        <v>155</v>
      </c>
      <c r="E212" s="0" t="s">
        <v>60</v>
      </c>
      <c r="F212" s="25" t="s">
        <v>109</v>
      </c>
      <c r="G212" s="26" t="s">
        <v>46</v>
      </c>
      <c r="H212" s="27" t="n">
        <v>43</v>
      </c>
      <c r="I212" s="37" t="s">
        <v>47</v>
      </c>
      <c r="J212" s="27" t="n">
        <v>77</v>
      </c>
      <c r="K212" s="37" t="s">
        <v>77</v>
      </c>
      <c r="L212" s="27" t="n">
        <v>55</v>
      </c>
      <c r="M212" s="37" t="s">
        <v>47</v>
      </c>
      <c r="N212" s="28" t="n">
        <v>7.19</v>
      </c>
    </row>
    <row r="213" customFormat="false" ht="15" hidden="false" customHeight="false" outlineLevel="0" collapsed="false">
      <c r="A213" s="0" t="n">
        <v>609909</v>
      </c>
      <c r="B213" s="24" t="s">
        <v>537</v>
      </c>
      <c r="C213" s="24" t="s">
        <v>538</v>
      </c>
      <c r="D213" s="0" t="s">
        <v>102</v>
      </c>
      <c r="E213" s="0" t="s">
        <v>71</v>
      </c>
      <c r="F213" s="25" t="s">
        <v>54</v>
      </c>
      <c r="I213" s="37"/>
      <c r="K213" s="37"/>
      <c r="M213" s="37"/>
    </row>
    <row r="214" customFormat="false" ht="15" hidden="false" customHeight="false" outlineLevel="0" collapsed="false">
      <c r="A214" s="0" t="n">
        <v>610319</v>
      </c>
      <c r="B214" s="24" t="s">
        <v>539</v>
      </c>
      <c r="C214" s="24" t="s">
        <v>540</v>
      </c>
      <c r="D214" s="0" t="s">
        <v>102</v>
      </c>
      <c r="E214" s="0" t="s">
        <v>71</v>
      </c>
      <c r="F214" s="25" t="s">
        <v>54</v>
      </c>
      <c r="I214" s="37"/>
      <c r="K214" s="37"/>
      <c r="M214" s="37"/>
    </row>
    <row r="215" customFormat="false" ht="15" hidden="false" customHeight="false" outlineLevel="0" collapsed="false">
      <c r="A215" s="0" t="n">
        <v>610362</v>
      </c>
      <c r="B215" s="24" t="s">
        <v>541</v>
      </c>
      <c r="C215" s="24" t="s">
        <v>542</v>
      </c>
      <c r="D215" s="0" t="s">
        <v>155</v>
      </c>
      <c r="E215" s="0" t="s">
        <v>60</v>
      </c>
      <c r="F215" s="25" t="s">
        <v>243</v>
      </c>
      <c r="G215" s="26" t="s">
        <v>46</v>
      </c>
      <c r="H215" s="27" t="n">
        <v>77</v>
      </c>
      <c r="I215" s="37" t="s">
        <v>77</v>
      </c>
      <c r="J215" s="27" t="n">
        <v>45</v>
      </c>
      <c r="K215" s="37" t="s">
        <v>47</v>
      </c>
      <c r="L215" s="27" t="n">
        <v>59</v>
      </c>
      <c r="M215" s="37" t="s">
        <v>47</v>
      </c>
      <c r="N215" s="28" t="n">
        <v>8.84</v>
      </c>
    </row>
    <row r="216" customFormat="false" ht="15" hidden="false" customHeight="false" outlineLevel="0" collapsed="false">
      <c r="A216" s="0" t="n">
        <v>610057</v>
      </c>
      <c r="B216" s="24" t="s">
        <v>543</v>
      </c>
      <c r="C216" s="24" t="s">
        <v>544</v>
      </c>
      <c r="D216" s="0" t="s">
        <v>112</v>
      </c>
      <c r="E216" s="0" t="s">
        <v>71</v>
      </c>
      <c r="F216" s="25" t="s">
        <v>403</v>
      </c>
      <c r="G216" s="26" t="s">
        <v>46</v>
      </c>
      <c r="H216" s="27" t="n">
        <v>33</v>
      </c>
      <c r="I216" s="37" t="s">
        <v>67</v>
      </c>
      <c r="J216" s="27" t="n">
        <v>26</v>
      </c>
      <c r="K216" s="37" t="s">
        <v>67</v>
      </c>
      <c r="L216" s="27" t="n">
        <v>19</v>
      </c>
      <c r="M216" s="37" t="s">
        <v>137</v>
      </c>
      <c r="N216" s="28" t="n">
        <v>7.14</v>
      </c>
    </row>
    <row r="217" customFormat="false" ht="15" hidden="false" customHeight="false" outlineLevel="0" collapsed="false">
      <c r="A217" s="0" t="n">
        <v>609910</v>
      </c>
      <c r="B217" s="24" t="s">
        <v>545</v>
      </c>
      <c r="C217" s="24" t="s">
        <v>546</v>
      </c>
      <c r="D217" s="0" t="s">
        <v>80</v>
      </c>
      <c r="E217" s="0" t="s">
        <v>65</v>
      </c>
      <c r="F217" s="25" t="s">
        <v>303</v>
      </c>
      <c r="G217" s="26" t="s">
        <v>46</v>
      </c>
      <c r="H217" s="27" t="n">
        <v>40</v>
      </c>
      <c r="I217" s="37" t="s">
        <v>47</v>
      </c>
      <c r="J217" s="27" t="n">
        <v>55</v>
      </c>
      <c r="K217" s="37" t="s">
        <v>47</v>
      </c>
      <c r="L217" s="27" t="n">
        <v>65</v>
      </c>
      <c r="M217" s="37" t="s">
        <v>77</v>
      </c>
      <c r="N217" s="28" t="n">
        <v>8.7</v>
      </c>
    </row>
    <row r="218" customFormat="false" ht="15" hidden="false" customHeight="false" outlineLevel="0" collapsed="false">
      <c r="A218" s="0" t="n">
        <v>610055</v>
      </c>
      <c r="B218" s="24" t="s">
        <v>547</v>
      </c>
      <c r="C218" s="24" t="s">
        <v>548</v>
      </c>
      <c r="D218" s="0" t="s">
        <v>178</v>
      </c>
      <c r="E218" s="0" t="s">
        <v>108</v>
      </c>
      <c r="F218" s="25" t="s">
        <v>167</v>
      </c>
      <c r="G218" s="26" t="s">
        <v>46</v>
      </c>
      <c r="H218" s="27" t="n">
        <v>63</v>
      </c>
      <c r="I218" s="37" t="s">
        <v>77</v>
      </c>
      <c r="J218" s="27" t="n">
        <v>68</v>
      </c>
      <c r="K218" s="37" t="s">
        <v>77</v>
      </c>
      <c r="L218" s="27" t="n">
        <v>59</v>
      </c>
      <c r="M218" s="37" t="s">
        <v>47</v>
      </c>
      <c r="N218" s="28" t="n">
        <v>8.02</v>
      </c>
    </row>
    <row r="219" customFormat="false" ht="15" hidden="false" customHeight="false" outlineLevel="0" collapsed="false">
      <c r="A219" s="0" t="n">
        <v>609912</v>
      </c>
      <c r="B219" s="24" t="s">
        <v>549</v>
      </c>
      <c r="C219" s="24" t="s">
        <v>550</v>
      </c>
      <c r="D219" s="0" t="s">
        <v>75</v>
      </c>
      <c r="E219" s="0" t="s">
        <v>65</v>
      </c>
      <c r="F219" s="25" t="s">
        <v>159</v>
      </c>
      <c r="G219" s="26" t="s">
        <v>46</v>
      </c>
      <c r="H219" s="27" t="n">
        <v>62</v>
      </c>
      <c r="I219" s="37" t="s">
        <v>77</v>
      </c>
      <c r="J219" s="27" t="n">
        <v>69</v>
      </c>
      <c r="K219" s="37" t="s">
        <v>77</v>
      </c>
      <c r="L219" s="27" t="n">
        <v>51</v>
      </c>
      <c r="M219" s="37" t="s">
        <v>47</v>
      </c>
      <c r="N219" s="28" t="n">
        <v>8.83</v>
      </c>
    </row>
    <row r="220" customFormat="false" ht="15" hidden="false" customHeight="false" outlineLevel="0" collapsed="false">
      <c r="A220" s="0" t="n">
        <v>609704</v>
      </c>
      <c r="B220" s="24" t="s">
        <v>551</v>
      </c>
      <c r="C220" s="24" t="s">
        <v>552</v>
      </c>
      <c r="D220" s="0" t="s">
        <v>118</v>
      </c>
      <c r="E220" s="0" t="s">
        <v>108</v>
      </c>
      <c r="F220" s="25" t="s">
        <v>72</v>
      </c>
      <c r="G220" s="26" t="s">
        <v>49</v>
      </c>
      <c r="H220" s="27" t="n">
        <v>22</v>
      </c>
      <c r="I220" s="37" t="s">
        <v>67</v>
      </c>
      <c r="J220" s="27" t="n">
        <v>40</v>
      </c>
      <c r="K220" s="37" t="s">
        <v>47</v>
      </c>
      <c r="L220" s="27" t="n">
        <v>45</v>
      </c>
      <c r="M220" s="37" t="s">
        <v>47</v>
      </c>
      <c r="N220" s="28" t="n">
        <v>6.98</v>
      </c>
    </row>
    <row r="221" customFormat="false" ht="15" hidden="false" customHeight="false" outlineLevel="0" collapsed="false">
      <c r="A221" s="0" t="n">
        <v>609706</v>
      </c>
      <c r="B221" s="24" t="s">
        <v>553</v>
      </c>
      <c r="C221" s="24" t="s">
        <v>554</v>
      </c>
      <c r="D221" s="0" t="s">
        <v>145</v>
      </c>
      <c r="E221" s="0" t="s">
        <v>60</v>
      </c>
      <c r="F221" s="25" t="s">
        <v>54</v>
      </c>
      <c r="I221" s="37"/>
      <c r="K221" s="37"/>
      <c r="M221" s="37"/>
    </row>
    <row r="222" customFormat="false" ht="15" hidden="false" customHeight="false" outlineLevel="0" collapsed="false">
      <c r="A222" s="0" t="n">
        <v>609705</v>
      </c>
      <c r="B222" s="24" t="s">
        <v>555</v>
      </c>
      <c r="C222" s="24" t="s">
        <v>556</v>
      </c>
      <c r="D222" s="0" t="s">
        <v>145</v>
      </c>
      <c r="E222" s="0" t="s">
        <v>60</v>
      </c>
      <c r="F222" s="25" t="s">
        <v>61</v>
      </c>
      <c r="G222" s="26" t="s">
        <v>49</v>
      </c>
      <c r="H222" s="27" t="n">
        <v>67</v>
      </c>
      <c r="I222" s="37" t="s">
        <v>77</v>
      </c>
      <c r="J222" s="27" t="n">
        <v>64</v>
      </c>
      <c r="K222" s="37" t="s">
        <v>77</v>
      </c>
      <c r="L222" s="27" t="n">
        <v>71</v>
      </c>
      <c r="M222" s="37" t="s">
        <v>77</v>
      </c>
      <c r="N222" s="28" t="n">
        <v>7.92</v>
      </c>
    </row>
    <row r="223" customFormat="false" ht="15" hidden="false" customHeight="false" outlineLevel="0" collapsed="false">
      <c r="A223" s="0" t="n">
        <v>609916</v>
      </c>
      <c r="B223" s="24" t="s">
        <v>557</v>
      </c>
      <c r="C223" s="24" t="s">
        <v>558</v>
      </c>
      <c r="D223" s="0" t="s">
        <v>115</v>
      </c>
      <c r="E223" s="0" t="s">
        <v>53</v>
      </c>
      <c r="F223" s="25" t="s">
        <v>189</v>
      </c>
      <c r="G223" s="26" t="s">
        <v>46</v>
      </c>
      <c r="H223" s="27" t="n">
        <v>52</v>
      </c>
      <c r="I223" s="37" t="s">
        <v>47</v>
      </c>
      <c r="J223" s="27" t="n">
        <v>35</v>
      </c>
      <c r="K223" s="37" t="s">
        <v>67</v>
      </c>
      <c r="L223" s="27" t="n">
        <v>37</v>
      </c>
      <c r="M223" s="37" t="s">
        <v>67</v>
      </c>
      <c r="N223" s="28" t="n">
        <v>6.89</v>
      </c>
    </row>
    <row r="224" customFormat="false" ht="15" hidden="false" customHeight="false" outlineLevel="0" collapsed="false">
      <c r="A224" s="0" t="n">
        <v>609917</v>
      </c>
      <c r="B224" s="24" t="s">
        <v>559</v>
      </c>
      <c r="C224" s="24" t="s">
        <v>560</v>
      </c>
      <c r="D224" s="0" t="s">
        <v>155</v>
      </c>
      <c r="E224" s="0" t="s">
        <v>60</v>
      </c>
      <c r="F224" s="25" t="s">
        <v>54</v>
      </c>
      <c r="I224" s="37"/>
      <c r="K224" s="37"/>
      <c r="M224" s="37"/>
    </row>
    <row r="225" customFormat="false" ht="15" hidden="false" customHeight="false" outlineLevel="0" collapsed="false">
      <c r="A225" s="0" t="n">
        <v>609918</v>
      </c>
      <c r="B225" s="24" t="s">
        <v>561</v>
      </c>
      <c r="C225" s="24" t="s">
        <v>562</v>
      </c>
      <c r="D225" s="0" t="s">
        <v>64</v>
      </c>
      <c r="E225" s="0" t="s">
        <v>65</v>
      </c>
      <c r="F225" s="25" t="s">
        <v>54</v>
      </c>
      <c r="I225" s="37"/>
      <c r="K225" s="37"/>
      <c r="M225" s="37"/>
    </row>
    <row r="226" customFormat="false" ht="15" hidden="false" customHeight="false" outlineLevel="0" collapsed="false">
      <c r="A226" s="0" t="n">
        <v>609967</v>
      </c>
      <c r="B226" s="24" t="s">
        <v>563</v>
      </c>
      <c r="C226" s="24" t="s">
        <v>564</v>
      </c>
      <c r="D226" s="0" t="s">
        <v>279</v>
      </c>
      <c r="E226" s="0" t="s">
        <v>108</v>
      </c>
      <c r="F226" s="25" t="s">
        <v>156</v>
      </c>
      <c r="G226" s="26" t="s">
        <v>46</v>
      </c>
      <c r="H226" s="27" t="n">
        <v>42</v>
      </c>
      <c r="I226" s="37" t="s">
        <v>47</v>
      </c>
      <c r="J226" s="27" t="n">
        <v>43</v>
      </c>
      <c r="K226" s="37" t="s">
        <v>47</v>
      </c>
      <c r="L226" s="27" t="n">
        <v>59</v>
      </c>
      <c r="M226" s="37" t="s">
        <v>47</v>
      </c>
      <c r="N226" s="28" t="n">
        <v>8.41</v>
      </c>
    </row>
    <row r="227" customFormat="false" ht="15" hidden="false" customHeight="false" outlineLevel="0" collapsed="false">
      <c r="A227" s="0" t="n">
        <v>609919</v>
      </c>
      <c r="B227" s="24" t="s">
        <v>565</v>
      </c>
      <c r="C227" s="24" t="s">
        <v>566</v>
      </c>
      <c r="D227" s="0" t="s">
        <v>99</v>
      </c>
      <c r="E227" s="0" t="s">
        <v>53</v>
      </c>
      <c r="F227" s="25" t="s">
        <v>109</v>
      </c>
      <c r="G227" s="26" t="s">
        <v>46</v>
      </c>
      <c r="H227" s="27" t="n">
        <v>49</v>
      </c>
      <c r="I227" s="37" t="s">
        <v>47</v>
      </c>
      <c r="J227" s="27" t="n">
        <v>53</v>
      </c>
      <c r="K227" s="37" t="s">
        <v>47</v>
      </c>
      <c r="L227" s="27" t="n">
        <v>61</v>
      </c>
      <c r="M227" s="37" t="s">
        <v>77</v>
      </c>
      <c r="N227" s="28" t="n">
        <v>6.95</v>
      </c>
    </row>
    <row r="228" customFormat="false" ht="15" hidden="false" customHeight="false" outlineLevel="0" collapsed="false">
      <c r="A228" s="0" t="n">
        <v>400042</v>
      </c>
      <c r="B228" s="24" t="s">
        <v>567</v>
      </c>
      <c r="C228" s="24" t="s">
        <v>568</v>
      </c>
      <c r="D228" s="0" t="s">
        <v>118</v>
      </c>
      <c r="E228" s="0" t="s">
        <v>108</v>
      </c>
      <c r="F228" s="25" t="s">
        <v>54</v>
      </c>
      <c r="I228" s="37"/>
      <c r="K228" s="37"/>
      <c r="M228" s="37"/>
    </row>
    <row r="229" customFormat="false" ht="15" hidden="false" customHeight="false" outlineLevel="0" collapsed="false">
      <c r="A229" s="0" t="n">
        <v>609708</v>
      </c>
      <c r="B229" s="24" t="s">
        <v>569</v>
      </c>
      <c r="C229" s="24" t="s">
        <v>570</v>
      </c>
      <c r="D229" s="0" t="s">
        <v>83</v>
      </c>
      <c r="E229" s="0" t="s">
        <v>65</v>
      </c>
      <c r="F229" s="25" t="s">
        <v>54</v>
      </c>
      <c r="I229" s="37"/>
      <c r="K229" s="37"/>
      <c r="M229" s="37"/>
    </row>
    <row r="230" customFormat="false" ht="15" hidden="false" customHeight="false" outlineLevel="0" collapsed="false">
      <c r="A230" s="0" t="n">
        <v>609924</v>
      </c>
      <c r="B230" s="24" t="s">
        <v>571</v>
      </c>
      <c r="C230" s="24" t="s">
        <v>572</v>
      </c>
      <c r="D230" s="0" t="s">
        <v>155</v>
      </c>
      <c r="E230" s="0" t="s">
        <v>60</v>
      </c>
      <c r="F230" s="25" t="s">
        <v>54</v>
      </c>
      <c r="I230" s="37"/>
      <c r="K230" s="37"/>
      <c r="M230" s="37"/>
    </row>
    <row r="231" customFormat="false" ht="15" hidden="false" customHeight="false" outlineLevel="0" collapsed="false">
      <c r="A231" s="0" t="n">
        <v>609927</v>
      </c>
      <c r="B231" s="24" t="s">
        <v>573</v>
      </c>
      <c r="C231" s="24" t="s">
        <v>574</v>
      </c>
      <c r="D231" s="0" t="s">
        <v>89</v>
      </c>
      <c r="E231" s="0" t="s">
        <v>71</v>
      </c>
      <c r="F231" s="25" t="s">
        <v>354</v>
      </c>
      <c r="G231" s="26" t="s">
        <v>46</v>
      </c>
      <c r="H231" s="27" t="n">
        <v>40</v>
      </c>
      <c r="I231" s="37" t="s">
        <v>47</v>
      </c>
      <c r="J231" s="27" t="n">
        <v>44</v>
      </c>
      <c r="K231" s="37" t="s">
        <v>47</v>
      </c>
      <c r="L231" s="27" t="n">
        <v>44</v>
      </c>
      <c r="M231" s="37" t="s">
        <v>47</v>
      </c>
      <c r="N231" s="28" t="n">
        <v>7.13</v>
      </c>
    </row>
    <row r="232" customFormat="false" ht="15" hidden="false" customHeight="false" outlineLevel="0" collapsed="false">
      <c r="A232" s="0" t="n">
        <v>609926</v>
      </c>
      <c r="B232" s="24" t="s">
        <v>575</v>
      </c>
      <c r="C232" s="24" t="s">
        <v>576</v>
      </c>
      <c r="D232" s="0" t="s">
        <v>80</v>
      </c>
      <c r="E232" s="0" t="s">
        <v>65</v>
      </c>
      <c r="F232" s="25" t="s">
        <v>460</v>
      </c>
      <c r="G232" s="26" t="s">
        <v>46</v>
      </c>
      <c r="H232" s="27" t="n">
        <v>80</v>
      </c>
      <c r="I232" s="37" t="s">
        <v>131</v>
      </c>
      <c r="J232" s="27" t="n">
        <v>64</v>
      </c>
      <c r="K232" s="37" t="s">
        <v>77</v>
      </c>
      <c r="L232" s="27" t="n">
        <v>37</v>
      </c>
      <c r="M232" s="37" t="s">
        <v>67</v>
      </c>
      <c r="N232" s="28" t="n">
        <v>9.53</v>
      </c>
    </row>
    <row r="233" customFormat="false" ht="15" hidden="false" customHeight="false" outlineLevel="0" collapsed="false">
      <c r="A233" s="0" t="n">
        <v>400040</v>
      </c>
      <c r="B233" s="24" t="s">
        <v>577</v>
      </c>
      <c r="C233" s="24" t="s">
        <v>578</v>
      </c>
      <c r="D233" s="0" t="s">
        <v>107</v>
      </c>
      <c r="E233" s="0" t="s">
        <v>108</v>
      </c>
      <c r="F233" s="25" t="s">
        <v>109</v>
      </c>
      <c r="G233" s="26" t="s">
        <v>46</v>
      </c>
      <c r="H233" s="27" t="n">
        <v>56</v>
      </c>
      <c r="I233" s="37" t="s">
        <v>47</v>
      </c>
      <c r="J233" s="27" t="n">
        <v>33</v>
      </c>
      <c r="K233" s="37" t="s">
        <v>67</v>
      </c>
      <c r="L233" s="27" t="n">
        <v>46</v>
      </c>
      <c r="M233" s="37" t="s">
        <v>47</v>
      </c>
      <c r="N233" s="28" t="n">
        <v>8.4</v>
      </c>
    </row>
    <row r="234" customFormat="false" ht="15" hidden="false" customHeight="false" outlineLevel="0" collapsed="false">
      <c r="A234" s="0" t="n">
        <v>610503</v>
      </c>
      <c r="B234" s="24" t="s">
        <v>579</v>
      </c>
      <c r="C234" s="24" t="s">
        <v>580</v>
      </c>
      <c r="D234" s="0" t="s">
        <v>107</v>
      </c>
      <c r="E234" s="0" t="s">
        <v>108</v>
      </c>
      <c r="F234" s="25" t="s">
        <v>54</v>
      </c>
      <c r="I234" s="37"/>
      <c r="K234" s="37"/>
      <c r="M234" s="37"/>
    </row>
    <row r="235" customFormat="false" ht="15" hidden="false" customHeight="false" outlineLevel="0" collapsed="false">
      <c r="A235" s="0" t="n">
        <v>609928</v>
      </c>
      <c r="B235" s="24" t="s">
        <v>581</v>
      </c>
      <c r="C235" s="24" t="s">
        <v>582</v>
      </c>
      <c r="D235" s="0" t="s">
        <v>99</v>
      </c>
      <c r="E235" s="0" t="s">
        <v>53</v>
      </c>
      <c r="F235" s="25" t="s">
        <v>162</v>
      </c>
      <c r="G235" s="26" t="s">
        <v>46</v>
      </c>
      <c r="H235" s="27" t="n">
        <v>59</v>
      </c>
      <c r="I235" s="37" t="s">
        <v>47</v>
      </c>
      <c r="J235" s="27" t="n">
        <v>76</v>
      </c>
      <c r="K235" s="37" t="s">
        <v>77</v>
      </c>
      <c r="L235" s="27" t="n">
        <v>76</v>
      </c>
      <c r="M235" s="37" t="s">
        <v>77</v>
      </c>
      <c r="N235" s="28" t="n">
        <v>7.52</v>
      </c>
    </row>
    <row r="236" customFormat="false" ht="15" hidden="false" customHeight="false" outlineLevel="0" collapsed="false">
      <c r="A236" s="0" t="n">
        <v>609929</v>
      </c>
      <c r="B236" s="24" t="s">
        <v>583</v>
      </c>
      <c r="C236" s="24" t="s">
        <v>584</v>
      </c>
      <c r="D236" s="0" t="s">
        <v>102</v>
      </c>
      <c r="E236" s="0" t="s">
        <v>71</v>
      </c>
      <c r="F236" s="25" t="s">
        <v>109</v>
      </c>
      <c r="G236" s="26" t="s">
        <v>46</v>
      </c>
      <c r="H236" s="27" t="n">
        <v>50</v>
      </c>
      <c r="I236" s="37" t="s">
        <v>47</v>
      </c>
      <c r="J236" s="27" t="n">
        <v>51</v>
      </c>
      <c r="K236" s="37" t="s">
        <v>47</v>
      </c>
      <c r="L236" s="27" t="n">
        <v>58</v>
      </c>
      <c r="M236" s="37" t="s">
        <v>47</v>
      </c>
      <c r="N236" s="28" t="n">
        <v>7.53</v>
      </c>
    </row>
    <row r="237" customFormat="false" ht="15" hidden="false" customHeight="false" outlineLevel="0" collapsed="false">
      <c r="A237" s="0" t="n">
        <v>609930</v>
      </c>
      <c r="B237" s="24" t="s">
        <v>585</v>
      </c>
      <c r="C237" s="24" t="s">
        <v>586</v>
      </c>
      <c r="D237" s="0" t="s">
        <v>80</v>
      </c>
      <c r="E237" s="0" t="s">
        <v>65</v>
      </c>
      <c r="F237" s="25" t="s">
        <v>109</v>
      </c>
      <c r="G237" s="26" t="s">
        <v>46</v>
      </c>
      <c r="H237" s="27" t="n">
        <v>24</v>
      </c>
      <c r="I237" s="37" t="s">
        <v>67</v>
      </c>
      <c r="J237" s="27" t="n">
        <v>43</v>
      </c>
      <c r="K237" s="37" t="s">
        <v>47</v>
      </c>
      <c r="L237" s="27" t="n">
        <v>44</v>
      </c>
      <c r="M237" s="37" t="s">
        <v>47</v>
      </c>
      <c r="N237" s="28" t="n">
        <v>8</v>
      </c>
    </row>
    <row r="238" customFormat="false" ht="15" hidden="false" customHeight="false" outlineLevel="0" collapsed="false">
      <c r="A238" s="0" t="n">
        <v>609709</v>
      </c>
      <c r="B238" s="24" t="s">
        <v>587</v>
      </c>
      <c r="C238" s="24" t="s">
        <v>588</v>
      </c>
      <c r="D238" s="0" t="s">
        <v>70</v>
      </c>
      <c r="E238" s="0" t="s">
        <v>71</v>
      </c>
      <c r="F238" s="25" t="s">
        <v>54</v>
      </c>
      <c r="I238" s="37"/>
      <c r="K238" s="37"/>
      <c r="M238" s="37"/>
    </row>
    <row r="239" customFormat="false" ht="15" hidden="false" customHeight="false" outlineLevel="0" collapsed="false">
      <c r="A239" s="0" t="n">
        <v>400041</v>
      </c>
      <c r="B239" s="24" t="s">
        <v>589</v>
      </c>
      <c r="C239" s="24" t="s">
        <v>590</v>
      </c>
      <c r="D239" s="0" t="s">
        <v>178</v>
      </c>
      <c r="E239" s="0" t="s">
        <v>108</v>
      </c>
      <c r="F239" s="25" t="s">
        <v>54</v>
      </c>
      <c r="I239" s="37"/>
      <c r="K239" s="37"/>
      <c r="M239" s="37"/>
    </row>
    <row r="240" customFormat="false" ht="15" hidden="false" customHeight="false" outlineLevel="0" collapsed="false">
      <c r="A240" s="0" t="n">
        <v>609933</v>
      </c>
      <c r="B240" s="24" t="s">
        <v>591</v>
      </c>
      <c r="C240" s="24" t="s">
        <v>592</v>
      </c>
      <c r="D240" s="0" t="s">
        <v>64</v>
      </c>
      <c r="E240" s="0" t="s">
        <v>65</v>
      </c>
      <c r="F240" s="25" t="s">
        <v>167</v>
      </c>
      <c r="G240" s="26" t="s">
        <v>46</v>
      </c>
      <c r="H240" s="27" t="n">
        <v>48</v>
      </c>
      <c r="I240" s="37" t="s">
        <v>47</v>
      </c>
      <c r="J240" s="27" t="n">
        <v>42</v>
      </c>
      <c r="K240" s="37" t="s">
        <v>47</v>
      </c>
      <c r="L240" s="27" t="n">
        <v>59</v>
      </c>
      <c r="M240" s="37" t="s">
        <v>47</v>
      </c>
      <c r="N240" s="28" t="n">
        <v>7.76</v>
      </c>
    </row>
    <row r="241" customFormat="false" ht="15" hidden="false" customHeight="false" outlineLevel="0" collapsed="false">
      <c r="A241" s="0" t="n">
        <v>610009</v>
      </c>
      <c r="B241" s="24" t="s">
        <v>593</v>
      </c>
      <c r="C241" s="24" t="s">
        <v>594</v>
      </c>
      <c r="D241" s="0" t="s">
        <v>232</v>
      </c>
      <c r="E241" s="0" t="s">
        <v>108</v>
      </c>
      <c r="F241" s="25" t="s">
        <v>54</v>
      </c>
      <c r="I241" s="37"/>
      <c r="K241" s="37"/>
      <c r="M241" s="37"/>
    </row>
    <row r="242" customFormat="false" ht="15" hidden="false" customHeight="false" outlineLevel="0" collapsed="false">
      <c r="A242" s="0" t="n">
        <v>609935</v>
      </c>
      <c r="B242" s="24" t="s">
        <v>595</v>
      </c>
      <c r="C242" s="24" t="s">
        <v>596</v>
      </c>
      <c r="D242" s="0" t="s">
        <v>59</v>
      </c>
      <c r="E242" s="0" t="s">
        <v>60</v>
      </c>
      <c r="F242" s="25" t="s">
        <v>420</v>
      </c>
      <c r="G242" s="26" t="s">
        <v>46</v>
      </c>
      <c r="H242" s="27" t="n">
        <v>47</v>
      </c>
      <c r="I242" s="37" t="s">
        <v>47</v>
      </c>
      <c r="J242" s="27" t="n">
        <v>62</v>
      </c>
      <c r="K242" s="37" t="s">
        <v>77</v>
      </c>
      <c r="L242" s="27" t="n">
        <v>28</v>
      </c>
      <c r="M242" s="37" t="s">
        <v>67</v>
      </c>
      <c r="N242" s="28" t="n">
        <v>8.49</v>
      </c>
    </row>
    <row r="243" customFormat="false" ht="15" hidden="false" customHeight="false" outlineLevel="0" collapsed="false">
      <c r="A243" s="0" t="n">
        <v>400095</v>
      </c>
      <c r="B243" s="24" t="s">
        <v>597</v>
      </c>
      <c r="C243" s="24" t="s">
        <v>598</v>
      </c>
      <c r="D243" s="0" t="s">
        <v>178</v>
      </c>
      <c r="E243" s="0" t="s">
        <v>108</v>
      </c>
      <c r="F243" s="25" t="s">
        <v>54</v>
      </c>
      <c r="I243" s="37"/>
      <c r="K243" s="37"/>
      <c r="M243" s="37"/>
    </row>
    <row r="244" customFormat="false" ht="15" hidden="false" customHeight="false" outlineLevel="0" collapsed="false">
      <c r="A244" s="0" t="n">
        <v>610128</v>
      </c>
      <c r="B244" s="24" t="s">
        <v>599</v>
      </c>
      <c r="C244" s="24" t="s">
        <v>600</v>
      </c>
      <c r="D244" s="0" t="s">
        <v>155</v>
      </c>
      <c r="E244" s="0" t="s">
        <v>60</v>
      </c>
      <c r="F244" s="25" t="s">
        <v>347</v>
      </c>
      <c r="G244" s="26" t="s">
        <v>46</v>
      </c>
      <c r="H244" s="27" t="n">
        <v>70</v>
      </c>
      <c r="I244" s="37" t="s">
        <v>77</v>
      </c>
      <c r="J244" s="27" t="n">
        <v>82</v>
      </c>
      <c r="K244" s="37" t="s">
        <v>131</v>
      </c>
      <c r="L244" s="27" t="n">
        <v>76</v>
      </c>
      <c r="M244" s="37" t="s">
        <v>77</v>
      </c>
      <c r="N244" s="28" t="n">
        <v>8.61</v>
      </c>
    </row>
    <row r="245" customFormat="false" ht="15" hidden="false" customHeight="false" outlineLevel="0" collapsed="false">
      <c r="A245" s="0" t="n">
        <v>609937</v>
      </c>
      <c r="B245" s="24" t="s">
        <v>601</v>
      </c>
      <c r="C245" s="24" t="s">
        <v>602</v>
      </c>
      <c r="D245" s="0" t="s">
        <v>75</v>
      </c>
      <c r="E245" s="0" t="s">
        <v>65</v>
      </c>
      <c r="F245" s="25" t="s">
        <v>189</v>
      </c>
      <c r="G245" s="26" t="s">
        <v>46</v>
      </c>
      <c r="H245" s="27" t="n">
        <v>68</v>
      </c>
      <c r="I245" s="37" t="s">
        <v>77</v>
      </c>
      <c r="J245" s="27" t="n">
        <v>49</v>
      </c>
      <c r="K245" s="37" t="s">
        <v>47</v>
      </c>
      <c r="L245" s="27" t="n">
        <v>69</v>
      </c>
      <c r="M245" s="37" t="s">
        <v>77</v>
      </c>
      <c r="N245" s="28" t="n">
        <v>9.04</v>
      </c>
    </row>
    <row r="246" customFormat="false" ht="15" hidden="false" customHeight="false" outlineLevel="0" collapsed="false">
      <c r="A246" s="0" t="n">
        <v>609938</v>
      </c>
      <c r="B246" s="24" t="s">
        <v>603</v>
      </c>
      <c r="C246" s="24" t="s">
        <v>604</v>
      </c>
      <c r="D246" s="0" t="s">
        <v>279</v>
      </c>
      <c r="E246" s="0" t="s">
        <v>108</v>
      </c>
      <c r="F246" s="25" t="s">
        <v>54</v>
      </c>
      <c r="I246" s="37"/>
      <c r="K246" s="37"/>
      <c r="M246" s="37"/>
    </row>
    <row r="247" customFormat="false" ht="15" hidden="false" customHeight="false" outlineLevel="0" collapsed="false">
      <c r="A247" s="0" t="n">
        <v>609693</v>
      </c>
      <c r="B247" s="24" t="s">
        <v>605</v>
      </c>
      <c r="C247" s="24" t="s">
        <v>606</v>
      </c>
      <c r="D247" s="0" t="s">
        <v>118</v>
      </c>
      <c r="E247" s="0" t="s">
        <v>108</v>
      </c>
      <c r="F247" s="25" t="s">
        <v>192</v>
      </c>
      <c r="G247" s="26" t="s">
        <v>49</v>
      </c>
      <c r="H247" s="27" t="n">
        <v>56</v>
      </c>
      <c r="I247" s="37" t="s">
        <v>47</v>
      </c>
      <c r="J247" s="27" t="n">
        <v>50</v>
      </c>
      <c r="K247" s="37" t="s">
        <v>47</v>
      </c>
      <c r="L247" s="27" t="n">
        <v>75</v>
      </c>
      <c r="M247" s="37" t="s">
        <v>77</v>
      </c>
      <c r="N247" s="28" t="n">
        <v>8.61</v>
      </c>
    </row>
    <row r="248" customFormat="false" ht="15" hidden="false" customHeight="false" outlineLevel="0" collapsed="false">
      <c r="A248" s="0" t="n">
        <v>609939</v>
      </c>
      <c r="B248" s="24" t="s">
        <v>607</v>
      </c>
      <c r="C248" s="24" t="s">
        <v>608</v>
      </c>
      <c r="D248" s="0" t="s">
        <v>155</v>
      </c>
      <c r="E248" s="0" t="s">
        <v>60</v>
      </c>
      <c r="F248" s="25" t="s">
        <v>54</v>
      </c>
      <c r="I248" s="37"/>
      <c r="K248" s="37"/>
      <c r="M248" s="37"/>
    </row>
    <row r="249" customFormat="false" ht="15" hidden="false" customHeight="false" outlineLevel="0" collapsed="false">
      <c r="A249" s="0" t="n">
        <v>400009</v>
      </c>
      <c r="B249" s="24" t="s">
        <v>609</v>
      </c>
      <c r="C249" s="24" t="s">
        <v>610</v>
      </c>
      <c r="D249" s="0" t="s">
        <v>112</v>
      </c>
      <c r="E249" s="0" t="s">
        <v>71</v>
      </c>
      <c r="F249" s="25" t="s">
        <v>142</v>
      </c>
      <c r="G249" s="26" t="s">
        <v>46</v>
      </c>
      <c r="H249" s="27" t="n">
        <v>78</v>
      </c>
      <c r="I249" s="37" t="s">
        <v>77</v>
      </c>
      <c r="J249" s="27" t="n">
        <v>81</v>
      </c>
      <c r="K249" s="37" t="s">
        <v>131</v>
      </c>
      <c r="L249" s="27" t="n">
        <v>68</v>
      </c>
      <c r="M249" s="37" t="s">
        <v>77</v>
      </c>
      <c r="N249" s="28" t="n">
        <v>9.38</v>
      </c>
    </row>
    <row r="250" customFormat="false" ht="15" hidden="false" customHeight="false" outlineLevel="0" collapsed="false">
      <c r="A250" s="0" t="n">
        <v>609942</v>
      </c>
      <c r="B250" s="24" t="s">
        <v>611</v>
      </c>
      <c r="C250" s="24" t="s">
        <v>612</v>
      </c>
      <c r="D250" s="0" t="s">
        <v>80</v>
      </c>
      <c r="E250" s="0" t="s">
        <v>65</v>
      </c>
      <c r="F250" s="25" t="s">
        <v>109</v>
      </c>
      <c r="G250" s="26" t="s">
        <v>46</v>
      </c>
      <c r="H250" s="27" t="n">
        <v>64</v>
      </c>
      <c r="I250" s="37" t="s">
        <v>77</v>
      </c>
      <c r="J250" s="27" t="n">
        <v>71</v>
      </c>
      <c r="K250" s="37" t="s">
        <v>77</v>
      </c>
      <c r="L250" s="27" t="n">
        <v>52</v>
      </c>
      <c r="M250" s="37" t="s">
        <v>47</v>
      </c>
      <c r="N250" s="28" t="n">
        <v>9.25</v>
      </c>
    </row>
    <row r="251" customFormat="false" ht="15" hidden="false" customHeight="false" outlineLevel="0" collapsed="false">
      <c r="A251" s="0" t="n">
        <v>610348</v>
      </c>
      <c r="B251" s="24" t="s">
        <v>613</v>
      </c>
      <c r="C251" s="24" t="s">
        <v>614</v>
      </c>
      <c r="D251" s="0" t="s">
        <v>178</v>
      </c>
      <c r="E251" s="0" t="s">
        <v>108</v>
      </c>
      <c r="F251" s="25" t="s">
        <v>266</v>
      </c>
      <c r="G251" s="26" t="s">
        <v>46</v>
      </c>
      <c r="H251" s="27" t="n">
        <v>67</v>
      </c>
      <c r="I251" s="37" t="s">
        <v>77</v>
      </c>
      <c r="J251" s="27" t="n">
        <v>66</v>
      </c>
      <c r="K251" s="37" t="s">
        <v>77</v>
      </c>
      <c r="L251" s="27" t="n">
        <v>59</v>
      </c>
      <c r="M251" s="37" t="s">
        <v>47</v>
      </c>
      <c r="N251" s="28" t="n">
        <v>7.78</v>
      </c>
    </row>
    <row r="252" customFormat="false" ht="15" hidden="false" customHeight="false" outlineLevel="0" collapsed="false">
      <c r="A252" s="0" t="n">
        <v>609943</v>
      </c>
      <c r="B252" s="24" t="s">
        <v>615</v>
      </c>
      <c r="C252" s="24" t="s">
        <v>616</v>
      </c>
      <c r="D252" s="0" t="s">
        <v>59</v>
      </c>
      <c r="E252" s="0" t="s">
        <v>60</v>
      </c>
      <c r="F252" s="25" t="s">
        <v>54</v>
      </c>
      <c r="I252" s="37"/>
      <c r="K252" s="37"/>
      <c r="M252" s="37"/>
    </row>
    <row r="253" customFormat="false" ht="15" hidden="false" customHeight="false" outlineLevel="0" collapsed="false">
      <c r="A253" s="0" t="n">
        <v>609913</v>
      </c>
      <c r="B253" s="24" t="s">
        <v>617</v>
      </c>
      <c r="C253" s="24" t="s">
        <v>618</v>
      </c>
      <c r="D253" s="0" t="s">
        <v>89</v>
      </c>
      <c r="E253" s="0" t="s">
        <v>71</v>
      </c>
      <c r="F253" s="25" t="s">
        <v>148</v>
      </c>
      <c r="G253" s="26" t="s">
        <v>46</v>
      </c>
      <c r="H253" s="27" t="n">
        <v>0</v>
      </c>
      <c r="I253" s="37" t="s">
        <v>137</v>
      </c>
      <c r="J253" s="27" t="n">
        <v>6</v>
      </c>
      <c r="K253" s="37" t="s">
        <v>137</v>
      </c>
      <c r="L253" s="27" t="n">
        <v>6</v>
      </c>
      <c r="M253" s="37" t="s">
        <v>137</v>
      </c>
      <c r="N253" s="28" t="n">
        <v>5.77</v>
      </c>
    </row>
    <row r="254" customFormat="false" ht="15" hidden="false" customHeight="false" outlineLevel="0" collapsed="false">
      <c r="A254" s="0" t="n">
        <v>609945</v>
      </c>
      <c r="B254" s="24" t="s">
        <v>619</v>
      </c>
      <c r="C254" s="24" t="s">
        <v>620</v>
      </c>
      <c r="D254" s="0" t="s">
        <v>64</v>
      </c>
      <c r="E254" s="0" t="s">
        <v>65</v>
      </c>
      <c r="F254" s="25" t="s">
        <v>54</v>
      </c>
      <c r="I254" s="37"/>
      <c r="K254" s="37"/>
      <c r="M254" s="37"/>
    </row>
    <row r="255" customFormat="false" ht="15" hidden="false" customHeight="false" outlineLevel="0" collapsed="false">
      <c r="A255" s="0" t="n">
        <v>609947</v>
      </c>
      <c r="B255" s="24" t="s">
        <v>621</v>
      </c>
      <c r="C255" s="24" t="s">
        <v>622</v>
      </c>
      <c r="D255" s="0" t="s">
        <v>102</v>
      </c>
      <c r="E255" s="0" t="s">
        <v>71</v>
      </c>
      <c r="F255" s="25" t="s">
        <v>460</v>
      </c>
      <c r="G255" s="26" t="s">
        <v>46</v>
      </c>
      <c r="H255" s="27" t="n">
        <v>28</v>
      </c>
      <c r="I255" s="37" t="s">
        <v>67</v>
      </c>
      <c r="J255" s="27" t="n">
        <v>21</v>
      </c>
      <c r="K255" s="37" t="s">
        <v>67</v>
      </c>
      <c r="L255" s="27" t="n">
        <v>41</v>
      </c>
      <c r="M255" s="37" t="s">
        <v>47</v>
      </c>
      <c r="N255" s="28" t="n">
        <v>6.96</v>
      </c>
    </row>
    <row r="256" customFormat="false" ht="15" hidden="false" customHeight="false" outlineLevel="0" collapsed="false">
      <c r="A256" s="0" t="n">
        <v>609769</v>
      </c>
      <c r="B256" s="24" t="s">
        <v>623</v>
      </c>
      <c r="C256" s="24" t="s">
        <v>624</v>
      </c>
      <c r="D256" s="0" t="s">
        <v>52</v>
      </c>
      <c r="E256" s="0" t="s">
        <v>53</v>
      </c>
      <c r="F256" s="25" t="s">
        <v>167</v>
      </c>
      <c r="G256" s="26" t="s">
        <v>49</v>
      </c>
      <c r="H256" s="27" t="n">
        <v>90</v>
      </c>
      <c r="I256" s="37" t="s">
        <v>131</v>
      </c>
      <c r="J256" s="27" t="n">
        <v>83</v>
      </c>
      <c r="K256" s="37" t="s">
        <v>131</v>
      </c>
      <c r="L256" s="27" t="n">
        <v>93</v>
      </c>
      <c r="M256" s="37" t="s">
        <v>131</v>
      </c>
      <c r="N256" s="28" t="n">
        <v>9.19</v>
      </c>
    </row>
    <row r="257" customFormat="false" ht="15" hidden="false" customHeight="false" outlineLevel="0" collapsed="false">
      <c r="A257" s="0" t="n">
        <v>609949</v>
      </c>
      <c r="B257" s="24" t="s">
        <v>625</v>
      </c>
      <c r="C257" s="24" t="s">
        <v>626</v>
      </c>
      <c r="D257" s="0" t="s">
        <v>75</v>
      </c>
      <c r="E257" s="0" t="s">
        <v>65</v>
      </c>
      <c r="F257" s="25" t="s">
        <v>198</v>
      </c>
      <c r="G257" s="26" t="s">
        <v>46</v>
      </c>
      <c r="H257" s="27" t="n">
        <v>28</v>
      </c>
      <c r="I257" s="37" t="s">
        <v>67</v>
      </c>
      <c r="J257" s="27" t="n">
        <v>60</v>
      </c>
      <c r="K257" s="37" t="s">
        <v>77</v>
      </c>
      <c r="L257" s="27" t="n">
        <v>56</v>
      </c>
      <c r="M257" s="37" t="s">
        <v>47</v>
      </c>
      <c r="N257" s="28" t="n">
        <v>8.41</v>
      </c>
    </row>
    <row r="258" customFormat="false" ht="15" hidden="false" customHeight="false" outlineLevel="0" collapsed="false">
      <c r="A258" s="0" t="n">
        <v>610383</v>
      </c>
      <c r="B258" s="24" t="s">
        <v>627</v>
      </c>
      <c r="C258" s="24" t="s">
        <v>628</v>
      </c>
      <c r="D258" s="0" t="s">
        <v>118</v>
      </c>
      <c r="E258" s="0" t="s">
        <v>108</v>
      </c>
      <c r="F258" s="25" t="s">
        <v>109</v>
      </c>
      <c r="G258" s="26" t="s">
        <v>49</v>
      </c>
      <c r="H258" s="27" t="n">
        <v>33</v>
      </c>
      <c r="I258" s="37" t="s">
        <v>67</v>
      </c>
      <c r="J258" s="27" t="n">
        <v>45</v>
      </c>
      <c r="K258" s="37" t="s">
        <v>47</v>
      </c>
      <c r="L258" s="27" t="n">
        <v>56</v>
      </c>
      <c r="M258" s="37" t="s">
        <v>47</v>
      </c>
      <c r="N258" s="28" t="n">
        <v>7.9</v>
      </c>
    </row>
    <row r="259" customFormat="false" ht="15" hidden="false" customHeight="false" outlineLevel="0" collapsed="false">
      <c r="A259" s="0" t="n">
        <v>609850</v>
      </c>
      <c r="B259" s="24" t="s">
        <v>629</v>
      </c>
      <c r="C259" s="24" t="s">
        <v>630</v>
      </c>
      <c r="D259" s="0" t="s">
        <v>64</v>
      </c>
      <c r="E259" s="0" t="s">
        <v>65</v>
      </c>
      <c r="F259" s="25" t="s">
        <v>125</v>
      </c>
      <c r="G259" s="26" t="s">
        <v>46</v>
      </c>
      <c r="H259" s="27" t="n">
        <v>66</v>
      </c>
      <c r="I259" s="37" t="s">
        <v>77</v>
      </c>
      <c r="J259" s="27" t="n">
        <v>56</v>
      </c>
      <c r="K259" s="37" t="s">
        <v>47</v>
      </c>
      <c r="L259" s="27" t="n">
        <v>60</v>
      </c>
      <c r="M259" s="37" t="s">
        <v>77</v>
      </c>
      <c r="N259" s="28" t="n">
        <v>9.13</v>
      </c>
    </row>
    <row r="260" customFormat="false" ht="15" hidden="false" customHeight="false" outlineLevel="0" collapsed="false">
      <c r="A260" s="0" t="n">
        <v>610032</v>
      </c>
      <c r="B260" s="24" t="s">
        <v>631</v>
      </c>
      <c r="C260" s="24" t="s">
        <v>632</v>
      </c>
      <c r="D260" s="0" t="s">
        <v>155</v>
      </c>
      <c r="E260" s="0" t="s">
        <v>60</v>
      </c>
      <c r="F260" s="25" t="s">
        <v>347</v>
      </c>
      <c r="G260" s="26" t="s">
        <v>46</v>
      </c>
      <c r="H260" s="27" t="n">
        <v>61</v>
      </c>
      <c r="I260" s="37" t="s">
        <v>77</v>
      </c>
      <c r="J260" s="27" t="n">
        <v>71</v>
      </c>
      <c r="K260" s="37" t="s">
        <v>77</v>
      </c>
      <c r="L260" s="27" t="n">
        <v>46</v>
      </c>
      <c r="M260" s="37" t="s">
        <v>47</v>
      </c>
      <c r="N260" s="28" t="n">
        <v>8.54</v>
      </c>
    </row>
    <row r="261" customFormat="false" ht="15" hidden="false" customHeight="false" outlineLevel="0" collapsed="false">
      <c r="A261" s="0" t="n">
        <v>609952</v>
      </c>
      <c r="B261" s="24" t="s">
        <v>633</v>
      </c>
      <c r="C261" s="24" t="s">
        <v>634</v>
      </c>
      <c r="D261" s="0" t="s">
        <v>102</v>
      </c>
      <c r="E261" s="0" t="s">
        <v>71</v>
      </c>
      <c r="F261" s="25" t="s">
        <v>109</v>
      </c>
      <c r="G261" s="26" t="s">
        <v>46</v>
      </c>
      <c r="H261" s="27" t="n">
        <v>59</v>
      </c>
      <c r="I261" s="37" t="s">
        <v>47</v>
      </c>
      <c r="J261" s="27" t="n">
        <v>69</v>
      </c>
      <c r="K261" s="37" t="s">
        <v>77</v>
      </c>
      <c r="L261" s="27" t="n">
        <v>78</v>
      </c>
      <c r="M261" s="37" t="s">
        <v>77</v>
      </c>
      <c r="N261" s="28" t="n">
        <v>8.92</v>
      </c>
    </row>
    <row r="262" customFormat="false" ht="15" hidden="false" customHeight="false" outlineLevel="0" collapsed="false">
      <c r="A262" s="0" t="n">
        <v>609954</v>
      </c>
      <c r="B262" s="24" t="s">
        <v>635</v>
      </c>
      <c r="C262" s="24" t="s">
        <v>636</v>
      </c>
      <c r="D262" s="0" t="s">
        <v>178</v>
      </c>
      <c r="E262" s="0" t="s">
        <v>108</v>
      </c>
      <c r="F262" s="25" t="s">
        <v>637</v>
      </c>
      <c r="G262" s="26" t="s">
        <v>46</v>
      </c>
      <c r="H262" s="27" t="n">
        <v>53</v>
      </c>
      <c r="I262" s="37" t="s">
        <v>47</v>
      </c>
      <c r="J262" s="27" t="n">
        <v>49</v>
      </c>
      <c r="K262" s="37" t="s">
        <v>47</v>
      </c>
      <c r="L262" s="27" t="n">
        <v>67</v>
      </c>
      <c r="M262" s="37" t="s">
        <v>77</v>
      </c>
      <c r="N262" s="28" t="n">
        <v>8.08</v>
      </c>
    </row>
    <row r="263" customFormat="false" ht="15" hidden="false" customHeight="false" outlineLevel="0" collapsed="false">
      <c r="A263" s="0" t="n">
        <v>609955</v>
      </c>
      <c r="B263" s="24" t="s">
        <v>638</v>
      </c>
      <c r="C263" s="24" t="s">
        <v>639</v>
      </c>
      <c r="D263" s="0" t="s">
        <v>89</v>
      </c>
      <c r="E263" s="0" t="s">
        <v>71</v>
      </c>
      <c r="F263" s="25" t="s">
        <v>420</v>
      </c>
      <c r="G263" s="26" t="s">
        <v>46</v>
      </c>
      <c r="H263" s="27" t="n">
        <v>61</v>
      </c>
      <c r="I263" s="37" t="s">
        <v>77</v>
      </c>
      <c r="J263" s="27" t="n">
        <v>33</v>
      </c>
      <c r="K263" s="37" t="s">
        <v>67</v>
      </c>
      <c r="L263" s="27" t="n">
        <v>43</v>
      </c>
      <c r="M263" s="37" t="s">
        <v>47</v>
      </c>
      <c r="N263" s="28" t="n">
        <v>7.32</v>
      </c>
    </row>
    <row r="264" customFormat="false" ht="15" hidden="false" customHeight="false" outlineLevel="0" collapsed="false">
      <c r="A264" s="0" t="n">
        <v>609956</v>
      </c>
      <c r="B264" s="24" t="s">
        <v>640</v>
      </c>
      <c r="C264" s="24" t="s">
        <v>641</v>
      </c>
      <c r="D264" s="0" t="s">
        <v>112</v>
      </c>
      <c r="E264" s="0" t="s">
        <v>71</v>
      </c>
      <c r="F264" s="25" t="s">
        <v>238</v>
      </c>
      <c r="G264" s="26" t="s">
        <v>46</v>
      </c>
      <c r="H264" s="27" t="n">
        <v>61</v>
      </c>
      <c r="I264" s="37" t="s">
        <v>77</v>
      </c>
      <c r="J264" s="27" t="n">
        <v>46</v>
      </c>
      <c r="K264" s="37" t="s">
        <v>47</v>
      </c>
      <c r="L264" s="27" t="n">
        <v>34</v>
      </c>
      <c r="M264" s="37" t="s">
        <v>67</v>
      </c>
      <c r="N264" s="28" t="n">
        <v>8.41</v>
      </c>
    </row>
    <row r="265" customFormat="false" ht="15" hidden="false" customHeight="false" outlineLevel="0" collapsed="false">
      <c r="A265" s="0" t="n">
        <v>609944</v>
      </c>
      <c r="B265" s="24" t="s">
        <v>642</v>
      </c>
      <c r="C265" s="24" t="s">
        <v>643</v>
      </c>
      <c r="D265" s="0" t="s">
        <v>59</v>
      </c>
      <c r="E265" s="0" t="s">
        <v>60</v>
      </c>
      <c r="F265" s="25" t="s">
        <v>72</v>
      </c>
      <c r="G265" s="26" t="s">
        <v>46</v>
      </c>
      <c r="H265" s="27" t="n">
        <v>65</v>
      </c>
      <c r="I265" s="37" t="s">
        <v>77</v>
      </c>
      <c r="J265" s="27" t="n">
        <v>56</v>
      </c>
      <c r="K265" s="37" t="s">
        <v>47</v>
      </c>
      <c r="L265" s="27" t="n">
        <v>34</v>
      </c>
      <c r="M265" s="37" t="s">
        <v>67</v>
      </c>
      <c r="N265" s="28" t="n">
        <v>9.16</v>
      </c>
    </row>
    <row r="266" customFormat="false" ht="15" hidden="false" customHeight="false" outlineLevel="0" collapsed="false">
      <c r="A266" s="0" t="n">
        <v>610283</v>
      </c>
      <c r="B266" s="24" t="s">
        <v>644</v>
      </c>
      <c r="C266" s="24" t="s">
        <v>645</v>
      </c>
      <c r="D266" s="0" t="s">
        <v>89</v>
      </c>
      <c r="E266" s="0" t="s">
        <v>71</v>
      </c>
      <c r="F266" s="25" t="s">
        <v>96</v>
      </c>
      <c r="G266" s="26" t="s">
        <v>46</v>
      </c>
      <c r="H266" s="27" t="n">
        <v>63</v>
      </c>
      <c r="I266" s="37" t="s">
        <v>77</v>
      </c>
      <c r="J266" s="27" t="n">
        <v>43</v>
      </c>
      <c r="K266" s="37" t="s">
        <v>47</v>
      </c>
      <c r="L266" s="27" t="n">
        <v>49</v>
      </c>
      <c r="M266" s="37" t="s">
        <v>47</v>
      </c>
      <c r="N266" s="28" t="n">
        <v>6.3</v>
      </c>
    </row>
    <row r="267" customFormat="false" ht="15" hidden="false" customHeight="false" outlineLevel="0" collapsed="false">
      <c r="A267" s="0" t="n">
        <v>609958</v>
      </c>
      <c r="B267" s="24" t="s">
        <v>646</v>
      </c>
      <c r="C267" s="24" t="s">
        <v>647</v>
      </c>
      <c r="D267" s="0" t="s">
        <v>102</v>
      </c>
      <c r="E267" s="0" t="s">
        <v>71</v>
      </c>
      <c r="F267" s="25" t="s">
        <v>76</v>
      </c>
      <c r="G267" s="26" t="s">
        <v>46</v>
      </c>
      <c r="H267" s="27" t="n">
        <v>26</v>
      </c>
      <c r="I267" s="37" t="s">
        <v>67</v>
      </c>
      <c r="J267" s="27" t="n">
        <v>30</v>
      </c>
      <c r="K267" s="37" t="s">
        <v>67</v>
      </c>
      <c r="L267" s="27" t="n">
        <v>35</v>
      </c>
      <c r="M267" s="37" t="s">
        <v>67</v>
      </c>
      <c r="N267" s="28" t="n">
        <v>8.11</v>
      </c>
    </row>
    <row r="268" customFormat="false" ht="15" hidden="false" customHeight="false" outlineLevel="0" collapsed="false">
      <c r="A268" s="0" t="n">
        <v>609959</v>
      </c>
      <c r="B268" s="24" t="s">
        <v>648</v>
      </c>
      <c r="C268" s="24" t="s">
        <v>649</v>
      </c>
      <c r="D268" s="0" t="s">
        <v>102</v>
      </c>
      <c r="E268" s="0" t="s">
        <v>71</v>
      </c>
      <c r="F268" s="25" t="s">
        <v>109</v>
      </c>
      <c r="G268" s="26" t="s">
        <v>46</v>
      </c>
      <c r="H268" s="27" t="n">
        <v>31</v>
      </c>
      <c r="I268" s="37" t="s">
        <v>67</v>
      </c>
      <c r="J268" s="27" t="n">
        <v>36</v>
      </c>
      <c r="K268" s="37" t="s">
        <v>67</v>
      </c>
      <c r="L268" s="27" t="n">
        <v>8</v>
      </c>
      <c r="M268" s="37" t="s">
        <v>137</v>
      </c>
      <c r="N268" s="28" t="n">
        <v>8.52</v>
      </c>
    </row>
    <row r="269" customFormat="false" ht="15" hidden="false" customHeight="false" outlineLevel="0" collapsed="false">
      <c r="A269" s="0" t="n">
        <v>609960</v>
      </c>
      <c r="B269" s="24" t="s">
        <v>650</v>
      </c>
      <c r="C269" s="24" t="s">
        <v>651</v>
      </c>
      <c r="D269" s="0" t="s">
        <v>112</v>
      </c>
      <c r="E269" s="0" t="s">
        <v>71</v>
      </c>
      <c r="F269" s="25" t="s">
        <v>354</v>
      </c>
      <c r="G269" s="26" t="s">
        <v>46</v>
      </c>
      <c r="H269" s="27" t="n">
        <v>44</v>
      </c>
      <c r="I269" s="37" t="s">
        <v>47</v>
      </c>
      <c r="J269" s="27" t="n">
        <v>32</v>
      </c>
      <c r="K269" s="37" t="s">
        <v>67</v>
      </c>
      <c r="L269" s="27" t="n">
        <v>44</v>
      </c>
      <c r="M269" s="37" t="s">
        <v>47</v>
      </c>
      <c r="N269" s="28" t="n">
        <v>8.55</v>
      </c>
    </row>
    <row r="270" customFormat="false" ht="15" hidden="false" customHeight="false" outlineLevel="0" collapsed="false">
      <c r="A270" s="0" t="n">
        <v>609808</v>
      </c>
      <c r="B270" s="24" t="s">
        <v>652</v>
      </c>
      <c r="C270" s="24" t="s">
        <v>653</v>
      </c>
      <c r="D270" s="0" t="s">
        <v>155</v>
      </c>
      <c r="E270" s="0" t="s">
        <v>60</v>
      </c>
      <c r="F270" s="25" t="s">
        <v>54</v>
      </c>
      <c r="I270" s="37"/>
      <c r="K270" s="37"/>
      <c r="M270" s="37"/>
    </row>
    <row r="271" customFormat="false" ht="15" hidden="false" customHeight="false" outlineLevel="0" collapsed="false">
      <c r="A271" s="0" t="n">
        <v>609963</v>
      </c>
      <c r="B271" s="24" t="s">
        <v>654</v>
      </c>
      <c r="C271" s="24" t="s">
        <v>655</v>
      </c>
      <c r="D271" s="0" t="s">
        <v>64</v>
      </c>
      <c r="E271" s="0" t="s">
        <v>65</v>
      </c>
      <c r="F271" s="25" t="s">
        <v>159</v>
      </c>
      <c r="G271" s="26" t="s">
        <v>46</v>
      </c>
      <c r="H271" s="27" t="n">
        <v>90</v>
      </c>
      <c r="I271" s="37" t="s">
        <v>131</v>
      </c>
      <c r="J271" s="27" t="n">
        <v>67</v>
      </c>
      <c r="K271" s="37" t="s">
        <v>77</v>
      </c>
      <c r="L271" s="27" t="n">
        <v>70</v>
      </c>
      <c r="M271" s="37" t="s">
        <v>77</v>
      </c>
      <c r="N271" s="28" t="n">
        <v>9.36</v>
      </c>
    </row>
    <row r="272" customFormat="false" ht="15" hidden="false" customHeight="false" outlineLevel="0" collapsed="false">
      <c r="A272" s="0" t="n">
        <v>609964</v>
      </c>
      <c r="B272" s="24" t="s">
        <v>656</v>
      </c>
      <c r="C272" s="24" t="s">
        <v>657</v>
      </c>
      <c r="D272" s="0" t="s">
        <v>102</v>
      </c>
      <c r="E272" s="0" t="s">
        <v>71</v>
      </c>
      <c r="F272" s="25" t="s">
        <v>109</v>
      </c>
      <c r="G272" s="26" t="s">
        <v>46</v>
      </c>
      <c r="H272" s="27" t="n">
        <v>9</v>
      </c>
      <c r="I272" s="37" t="s">
        <v>137</v>
      </c>
      <c r="J272" s="27" t="n">
        <v>17</v>
      </c>
      <c r="K272" s="37" t="s">
        <v>137</v>
      </c>
      <c r="L272" s="27" t="n">
        <v>27</v>
      </c>
      <c r="M272" s="37" t="s">
        <v>67</v>
      </c>
      <c r="N272" s="28" t="n">
        <v>6.65</v>
      </c>
    </row>
    <row r="273" customFormat="false" ht="15" hidden="false" customHeight="false" outlineLevel="0" collapsed="false">
      <c r="A273" s="0" t="n">
        <v>609966</v>
      </c>
      <c r="B273" s="24" t="s">
        <v>658</v>
      </c>
      <c r="C273" s="24" t="s">
        <v>659</v>
      </c>
      <c r="D273" s="0" t="s">
        <v>279</v>
      </c>
      <c r="E273" s="0" t="s">
        <v>108</v>
      </c>
      <c r="F273" s="25" t="s">
        <v>109</v>
      </c>
      <c r="G273" s="26" t="s">
        <v>46</v>
      </c>
      <c r="H273" s="27" t="n">
        <v>31</v>
      </c>
      <c r="I273" s="37" t="s">
        <v>67</v>
      </c>
      <c r="J273" s="27" t="n">
        <v>33</v>
      </c>
      <c r="K273" s="37" t="s">
        <v>67</v>
      </c>
      <c r="L273" s="27" t="n">
        <v>53</v>
      </c>
      <c r="M273" s="37" t="s">
        <v>47</v>
      </c>
      <c r="N273" s="28" t="n">
        <v>8.15</v>
      </c>
    </row>
    <row r="274" customFormat="false" ht="15" hidden="false" customHeight="false" outlineLevel="0" collapsed="false">
      <c r="A274" s="0" t="n">
        <v>609807</v>
      </c>
      <c r="B274" s="24" t="s">
        <v>660</v>
      </c>
      <c r="C274" s="24" t="s">
        <v>661</v>
      </c>
      <c r="D274" s="0" t="s">
        <v>112</v>
      </c>
      <c r="E274" s="0" t="s">
        <v>71</v>
      </c>
      <c r="F274" s="25" t="s">
        <v>54</v>
      </c>
      <c r="I274" s="37"/>
      <c r="K274" s="37"/>
      <c r="M274" s="37"/>
    </row>
    <row r="275" customFormat="false" ht="15" hidden="false" customHeight="false" outlineLevel="0" collapsed="false">
      <c r="A275" s="0" t="n">
        <v>609694</v>
      </c>
      <c r="B275" s="24" t="s">
        <v>662</v>
      </c>
      <c r="C275" s="24" t="s">
        <v>663</v>
      </c>
      <c r="D275" s="0" t="s">
        <v>70</v>
      </c>
      <c r="E275" s="0" t="s">
        <v>71</v>
      </c>
      <c r="F275" s="25" t="s">
        <v>54</v>
      </c>
      <c r="I275" s="37"/>
      <c r="K275" s="37"/>
      <c r="M275" s="37"/>
    </row>
    <row r="276" customFormat="false" ht="15" hidden="false" customHeight="false" outlineLevel="0" collapsed="false">
      <c r="A276" s="0" t="n">
        <v>610068</v>
      </c>
      <c r="B276" s="24" t="s">
        <v>664</v>
      </c>
      <c r="C276" s="24" t="s">
        <v>665</v>
      </c>
      <c r="D276" s="0" t="s">
        <v>80</v>
      </c>
      <c r="E276" s="0" t="s">
        <v>65</v>
      </c>
      <c r="F276" s="25" t="s">
        <v>162</v>
      </c>
      <c r="G276" s="26" t="s">
        <v>46</v>
      </c>
      <c r="H276" s="27" t="n">
        <v>40</v>
      </c>
      <c r="I276" s="37" t="s">
        <v>47</v>
      </c>
      <c r="J276" s="27" t="n">
        <v>63</v>
      </c>
      <c r="K276" s="37" t="s">
        <v>77</v>
      </c>
      <c r="L276" s="27" t="n">
        <v>46</v>
      </c>
      <c r="M276" s="37" t="s">
        <v>47</v>
      </c>
      <c r="N276" s="28" t="n">
        <v>8.67</v>
      </c>
    </row>
    <row r="277" customFormat="false" ht="15" hidden="false" customHeight="false" outlineLevel="0" collapsed="false">
      <c r="A277" s="0" t="n">
        <v>609710</v>
      </c>
      <c r="B277" s="24" t="s">
        <v>666</v>
      </c>
      <c r="C277" s="24" t="s">
        <v>667</v>
      </c>
      <c r="D277" s="0" t="s">
        <v>145</v>
      </c>
      <c r="E277" s="0" t="s">
        <v>60</v>
      </c>
      <c r="F277" s="25" t="s">
        <v>54</v>
      </c>
      <c r="I277" s="37"/>
      <c r="K277" s="37"/>
      <c r="M277" s="37"/>
    </row>
    <row r="278" customFormat="false" ht="15" hidden="false" customHeight="false" outlineLevel="0" collapsed="false">
      <c r="A278" s="0" t="n">
        <v>609711</v>
      </c>
      <c r="B278" s="24" t="s">
        <v>668</v>
      </c>
      <c r="C278" s="24" t="s">
        <v>669</v>
      </c>
      <c r="D278" s="0" t="s">
        <v>70</v>
      </c>
      <c r="E278" s="0" t="s">
        <v>71</v>
      </c>
      <c r="F278" s="25" t="s">
        <v>54</v>
      </c>
      <c r="I278" s="37"/>
      <c r="K278" s="37"/>
      <c r="M278" s="37"/>
    </row>
    <row r="279" customFormat="false" ht="15" hidden="false" customHeight="false" outlineLevel="0" collapsed="false">
      <c r="A279" s="0" t="n">
        <v>609969</v>
      </c>
      <c r="B279" s="24" t="s">
        <v>670</v>
      </c>
      <c r="C279" s="24" t="s">
        <v>671</v>
      </c>
      <c r="D279" s="0" t="s">
        <v>99</v>
      </c>
      <c r="E279" s="0" t="s">
        <v>53</v>
      </c>
      <c r="F279" s="25" t="s">
        <v>76</v>
      </c>
      <c r="G279" s="26" t="s">
        <v>46</v>
      </c>
      <c r="H279" s="27" t="n">
        <v>54</v>
      </c>
      <c r="I279" s="37" t="s">
        <v>47</v>
      </c>
      <c r="J279" s="27" t="n">
        <v>35</v>
      </c>
      <c r="K279" s="37" t="s">
        <v>67</v>
      </c>
      <c r="L279" s="27" t="n">
        <v>32</v>
      </c>
      <c r="M279" s="37" t="s">
        <v>67</v>
      </c>
      <c r="N279" s="28" t="n">
        <v>8.03</v>
      </c>
    </row>
    <row r="280" customFormat="false" ht="15" hidden="false" customHeight="false" outlineLevel="0" collapsed="false">
      <c r="A280" s="0" t="n">
        <v>609971</v>
      </c>
      <c r="B280" s="24" t="s">
        <v>672</v>
      </c>
      <c r="C280" s="24" t="s">
        <v>673</v>
      </c>
      <c r="D280" s="0" t="s">
        <v>115</v>
      </c>
      <c r="E280" s="0" t="s">
        <v>53</v>
      </c>
      <c r="F280" s="25" t="s">
        <v>674</v>
      </c>
      <c r="G280" s="26" t="s">
        <v>46</v>
      </c>
      <c r="H280" s="27" t="n">
        <v>32</v>
      </c>
      <c r="I280" s="37" t="s">
        <v>67</v>
      </c>
      <c r="J280" s="27" t="n">
        <v>44</v>
      </c>
      <c r="K280" s="37" t="s">
        <v>47</v>
      </c>
      <c r="L280" s="27" t="n">
        <v>56</v>
      </c>
      <c r="M280" s="37" t="s">
        <v>47</v>
      </c>
      <c r="N280" s="28" t="n">
        <v>7.85</v>
      </c>
    </row>
    <row r="281" customFormat="false" ht="15" hidden="false" customHeight="false" outlineLevel="0" collapsed="false">
      <c r="A281" s="0" t="n">
        <v>609972</v>
      </c>
      <c r="B281" s="24" t="s">
        <v>675</v>
      </c>
      <c r="C281" s="24" t="s">
        <v>676</v>
      </c>
      <c r="D281" s="0" t="s">
        <v>75</v>
      </c>
      <c r="E281" s="0" t="s">
        <v>65</v>
      </c>
      <c r="F281" s="25" t="s">
        <v>263</v>
      </c>
      <c r="G281" s="26" t="s">
        <v>46</v>
      </c>
      <c r="H281" s="27" t="n">
        <v>24</v>
      </c>
      <c r="I281" s="37" t="s">
        <v>67</v>
      </c>
      <c r="J281" s="27" t="n">
        <v>58</v>
      </c>
      <c r="K281" s="37" t="s">
        <v>47</v>
      </c>
      <c r="L281" s="27" t="n">
        <v>51</v>
      </c>
      <c r="M281" s="37" t="s">
        <v>47</v>
      </c>
      <c r="N281" s="28" t="n">
        <v>8.11</v>
      </c>
    </row>
    <row r="282" customFormat="false" ht="15" hidden="false" customHeight="false" outlineLevel="0" collapsed="false">
      <c r="A282" s="0" t="n">
        <v>609974</v>
      </c>
      <c r="B282" s="24" t="s">
        <v>677</v>
      </c>
      <c r="C282" s="24" t="s">
        <v>678</v>
      </c>
      <c r="D282" s="0" t="s">
        <v>64</v>
      </c>
      <c r="E282" s="0" t="s">
        <v>65</v>
      </c>
      <c r="F282" s="25" t="s">
        <v>217</v>
      </c>
      <c r="G282" s="26" t="s">
        <v>46</v>
      </c>
      <c r="H282" s="27" t="n">
        <v>83</v>
      </c>
      <c r="I282" s="37" t="s">
        <v>131</v>
      </c>
      <c r="J282" s="27" t="n">
        <v>26</v>
      </c>
      <c r="K282" s="37" t="s">
        <v>67</v>
      </c>
      <c r="L282" s="27" t="n">
        <v>52</v>
      </c>
      <c r="M282" s="37" t="s">
        <v>47</v>
      </c>
      <c r="N282" s="28" t="n">
        <v>9.26</v>
      </c>
    </row>
    <row r="283" customFormat="false" ht="15" hidden="false" customHeight="false" outlineLevel="0" collapsed="false">
      <c r="A283" s="0" t="n">
        <v>609975</v>
      </c>
      <c r="B283" s="24" t="s">
        <v>679</v>
      </c>
      <c r="C283" s="24" t="s">
        <v>680</v>
      </c>
      <c r="D283" s="0" t="s">
        <v>107</v>
      </c>
      <c r="E283" s="0" t="s">
        <v>108</v>
      </c>
      <c r="F283" s="25" t="s">
        <v>637</v>
      </c>
      <c r="G283" s="26" t="s">
        <v>46</v>
      </c>
      <c r="H283" s="27" t="n">
        <v>43</v>
      </c>
      <c r="I283" s="37" t="s">
        <v>47</v>
      </c>
      <c r="J283" s="27" t="n">
        <v>45</v>
      </c>
      <c r="K283" s="37" t="s">
        <v>47</v>
      </c>
      <c r="L283" s="27" t="n">
        <v>53</v>
      </c>
      <c r="M283" s="37" t="s">
        <v>47</v>
      </c>
      <c r="N283" s="28" t="n">
        <v>7.27</v>
      </c>
    </row>
    <row r="284" customFormat="false" ht="15" hidden="false" customHeight="false" outlineLevel="0" collapsed="false">
      <c r="A284" s="0" t="n">
        <v>609976</v>
      </c>
      <c r="B284" s="24" t="s">
        <v>681</v>
      </c>
      <c r="C284" s="24" t="s">
        <v>682</v>
      </c>
      <c r="D284" s="0" t="s">
        <v>64</v>
      </c>
      <c r="E284" s="0" t="s">
        <v>65</v>
      </c>
      <c r="F284" s="25" t="s">
        <v>192</v>
      </c>
      <c r="G284" s="26" t="s">
        <v>46</v>
      </c>
      <c r="H284" s="27" t="n">
        <v>48</v>
      </c>
      <c r="I284" s="37" t="s">
        <v>47</v>
      </c>
      <c r="J284" s="27" t="n">
        <v>50</v>
      </c>
      <c r="K284" s="37" t="s">
        <v>47</v>
      </c>
      <c r="L284" s="27" t="n">
        <v>55</v>
      </c>
      <c r="M284" s="37" t="s">
        <v>47</v>
      </c>
      <c r="N284" s="28" t="n">
        <v>8.6</v>
      </c>
    </row>
    <row r="285" customFormat="false" ht="15" hidden="false" customHeight="false" outlineLevel="0" collapsed="false">
      <c r="A285" s="0" t="n">
        <v>609979</v>
      </c>
      <c r="B285" s="24" t="s">
        <v>683</v>
      </c>
      <c r="C285" s="24" t="s">
        <v>684</v>
      </c>
      <c r="D285" s="0" t="s">
        <v>102</v>
      </c>
      <c r="E285" s="0" t="s">
        <v>71</v>
      </c>
      <c r="F285" s="25" t="s">
        <v>54</v>
      </c>
      <c r="I285" s="37"/>
      <c r="K285" s="37"/>
      <c r="M285" s="37"/>
    </row>
    <row r="286" customFormat="false" ht="15" hidden="false" customHeight="false" outlineLevel="0" collapsed="false">
      <c r="A286" s="0" t="n">
        <v>609981</v>
      </c>
      <c r="B286" s="24" t="s">
        <v>685</v>
      </c>
      <c r="C286" s="24" t="s">
        <v>686</v>
      </c>
      <c r="D286" s="0" t="s">
        <v>112</v>
      </c>
      <c r="E286" s="0" t="s">
        <v>71</v>
      </c>
      <c r="F286" s="25" t="s">
        <v>192</v>
      </c>
      <c r="G286" s="26" t="s">
        <v>46</v>
      </c>
      <c r="H286" s="27" t="n">
        <v>36</v>
      </c>
      <c r="I286" s="37" t="s">
        <v>67</v>
      </c>
      <c r="J286" s="27" t="n">
        <v>23</v>
      </c>
      <c r="K286" s="37" t="s">
        <v>67</v>
      </c>
      <c r="L286" s="27" t="n">
        <v>19</v>
      </c>
      <c r="M286" s="37" t="s">
        <v>137</v>
      </c>
      <c r="N286" s="28" t="n">
        <v>6.98</v>
      </c>
    </row>
    <row r="287" customFormat="false" ht="15" hidden="false" customHeight="false" outlineLevel="0" collapsed="false">
      <c r="A287" s="0" t="n">
        <v>609983</v>
      </c>
      <c r="B287" s="24" t="s">
        <v>687</v>
      </c>
      <c r="C287" s="24" t="s">
        <v>688</v>
      </c>
      <c r="D287" s="0" t="s">
        <v>102</v>
      </c>
      <c r="E287" s="0" t="s">
        <v>71</v>
      </c>
      <c r="F287" s="25" t="s">
        <v>54</v>
      </c>
      <c r="I287" s="37"/>
      <c r="K287" s="37"/>
      <c r="M287" s="37"/>
    </row>
    <row r="288" customFormat="false" ht="15" hidden="false" customHeight="false" outlineLevel="0" collapsed="false">
      <c r="A288" s="0" t="n">
        <v>609985</v>
      </c>
      <c r="B288" s="24" t="s">
        <v>689</v>
      </c>
      <c r="C288" s="24" t="s">
        <v>690</v>
      </c>
      <c r="D288" s="0" t="s">
        <v>178</v>
      </c>
      <c r="E288" s="0" t="s">
        <v>108</v>
      </c>
      <c r="F288" s="25" t="s">
        <v>637</v>
      </c>
      <c r="G288" s="26" t="s">
        <v>46</v>
      </c>
      <c r="H288" s="27" t="n">
        <v>53</v>
      </c>
      <c r="I288" s="37" t="s">
        <v>47</v>
      </c>
      <c r="J288" s="27" t="n">
        <v>73</v>
      </c>
      <c r="K288" s="37" t="s">
        <v>77</v>
      </c>
      <c r="L288" s="27" t="n">
        <v>59</v>
      </c>
      <c r="M288" s="37" t="s">
        <v>47</v>
      </c>
      <c r="N288" s="28" t="n">
        <v>8.05</v>
      </c>
    </row>
    <row r="289" customFormat="false" ht="15" hidden="false" customHeight="false" outlineLevel="0" collapsed="false">
      <c r="A289" s="0" t="n">
        <v>609986</v>
      </c>
      <c r="B289" s="24" t="s">
        <v>691</v>
      </c>
      <c r="C289" s="24" t="s">
        <v>692</v>
      </c>
      <c r="D289" s="0" t="s">
        <v>89</v>
      </c>
      <c r="E289" s="0" t="s">
        <v>71</v>
      </c>
      <c r="F289" s="25" t="s">
        <v>233</v>
      </c>
      <c r="G289" s="26" t="s">
        <v>46</v>
      </c>
      <c r="H289" s="27" t="n">
        <v>61</v>
      </c>
      <c r="I289" s="37" t="s">
        <v>77</v>
      </c>
      <c r="J289" s="27" t="n">
        <v>56</v>
      </c>
      <c r="K289" s="37" t="s">
        <v>47</v>
      </c>
      <c r="L289" s="27" t="n">
        <v>48</v>
      </c>
      <c r="M289" s="37" t="s">
        <v>47</v>
      </c>
      <c r="N289" s="28" t="n">
        <v>6.69</v>
      </c>
    </row>
    <row r="290" customFormat="false" ht="15" hidden="false" customHeight="false" outlineLevel="0" collapsed="false">
      <c r="A290" s="0" t="n">
        <v>609987</v>
      </c>
      <c r="B290" s="24" t="s">
        <v>693</v>
      </c>
      <c r="C290" s="24" t="s">
        <v>694</v>
      </c>
      <c r="D290" s="0" t="s">
        <v>102</v>
      </c>
      <c r="E290" s="0" t="s">
        <v>71</v>
      </c>
      <c r="F290" s="25" t="s">
        <v>130</v>
      </c>
      <c r="G290" s="26" t="s">
        <v>46</v>
      </c>
      <c r="H290" s="27" t="n">
        <v>44</v>
      </c>
      <c r="I290" s="37" t="s">
        <v>47</v>
      </c>
      <c r="J290" s="27" t="n">
        <v>54</v>
      </c>
      <c r="K290" s="37" t="s">
        <v>47</v>
      </c>
      <c r="L290" s="27" t="n">
        <v>57</v>
      </c>
      <c r="M290" s="37" t="s">
        <v>47</v>
      </c>
      <c r="N290" s="28" t="n">
        <v>7.5</v>
      </c>
    </row>
    <row r="291" customFormat="false" ht="15" hidden="false" customHeight="false" outlineLevel="0" collapsed="false">
      <c r="A291" s="0" t="n">
        <v>609988</v>
      </c>
      <c r="B291" s="24" t="s">
        <v>695</v>
      </c>
      <c r="C291" s="24" t="s">
        <v>696</v>
      </c>
      <c r="D291" s="0" t="s">
        <v>75</v>
      </c>
      <c r="E291" s="0" t="s">
        <v>65</v>
      </c>
      <c r="F291" s="25" t="s">
        <v>362</v>
      </c>
      <c r="G291" s="26" t="s">
        <v>46</v>
      </c>
      <c r="H291" s="27" t="n">
        <v>40</v>
      </c>
      <c r="I291" s="37" t="s">
        <v>47</v>
      </c>
      <c r="J291" s="27" t="n">
        <v>57</v>
      </c>
      <c r="K291" s="37" t="s">
        <v>47</v>
      </c>
      <c r="L291" s="27" t="n">
        <v>44</v>
      </c>
      <c r="M291" s="37" t="s">
        <v>47</v>
      </c>
      <c r="N291" s="28" t="n">
        <v>8.67</v>
      </c>
    </row>
    <row r="292" customFormat="false" ht="15" hidden="false" customHeight="false" outlineLevel="0" collapsed="false">
      <c r="A292" s="0" t="n">
        <v>610240</v>
      </c>
      <c r="B292" s="24" t="s">
        <v>697</v>
      </c>
      <c r="C292" s="24" t="s">
        <v>698</v>
      </c>
      <c r="D292" s="0" t="s">
        <v>107</v>
      </c>
      <c r="E292" s="0" t="s">
        <v>108</v>
      </c>
      <c r="F292" s="25" t="s">
        <v>109</v>
      </c>
      <c r="G292" s="26" t="s">
        <v>46</v>
      </c>
      <c r="H292" s="27" t="n">
        <v>56</v>
      </c>
      <c r="I292" s="37" t="s">
        <v>47</v>
      </c>
      <c r="J292" s="27" t="n">
        <v>58</v>
      </c>
      <c r="K292" s="37" t="s">
        <v>47</v>
      </c>
      <c r="L292" s="27" t="n">
        <v>63</v>
      </c>
      <c r="M292" s="37" t="s">
        <v>77</v>
      </c>
      <c r="N292" s="28" t="n">
        <v>7.53</v>
      </c>
    </row>
    <row r="293" customFormat="false" ht="15" hidden="false" customHeight="false" outlineLevel="0" collapsed="false">
      <c r="A293" s="0" t="n">
        <v>609989</v>
      </c>
      <c r="B293" s="24" t="s">
        <v>699</v>
      </c>
      <c r="C293" s="24" t="s">
        <v>700</v>
      </c>
      <c r="D293" s="0" t="s">
        <v>232</v>
      </c>
      <c r="E293" s="0" t="s">
        <v>108</v>
      </c>
      <c r="F293" s="25" t="s">
        <v>96</v>
      </c>
      <c r="G293" s="26" t="s">
        <v>46</v>
      </c>
      <c r="H293" s="27" t="n">
        <v>34</v>
      </c>
      <c r="I293" s="37" t="s">
        <v>67</v>
      </c>
      <c r="J293" s="27" t="n">
        <v>48</v>
      </c>
      <c r="K293" s="37" t="s">
        <v>47</v>
      </c>
      <c r="L293" s="27" t="n">
        <v>29</v>
      </c>
      <c r="M293" s="37" t="s">
        <v>67</v>
      </c>
      <c r="N293" s="28" t="n">
        <v>6.87</v>
      </c>
    </row>
    <row r="294" customFormat="false" ht="15" hidden="false" customHeight="false" outlineLevel="0" collapsed="false">
      <c r="A294" s="0" t="n">
        <v>610532</v>
      </c>
      <c r="B294" s="24" t="s">
        <v>701</v>
      </c>
      <c r="C294" s="24" t="s">
        <v>702</v>
      </c>
      <c r="D294" s="0" t="s">
        <v>112</v>
      </c>
      <c r="E294" s="0" t="s">
        <v>71</v>
      </c>
      <c r="F294" s="25" t="s">
        <v>109</v>
      </c>
      <c r="G294" s="26" t="s">
        <v>46</v>
      </c>
      <c r="H294" s="27" t="n">
        <v>40</v>
      </c>
      <c r="I294" s="37" t="s">
        <v>47</v>
      </c>
      <c r="J294" s="27" t="n">
        <v>45</v>
      </c>
      <c r="K294" s="37" t="s">
        <v>47</v>
      </c>
      <c r="L294" s="27" t="n">
        <v>66</v>
      </c>
      <c r="M294" s="37" t="s">
        <v>77</v>
      </c>
      <c r="N294" s="28" t="n">
        <v>8.55</v>
      </c>
    </row>
    <row r="295" customFormat="false" ht="15" hidden="false" customHeight="false" outlineLevel="0" collapsed="false">
      <c r="A295" s="0" t="n">
        <v>609961</v>
      </c>
      <c r="B295" s="24" t="s">
        <v>703</v>
      </c>
      <c r="C295" s="24" t="s">
        <v>704</v>
      </c>
      <c r="D295" s="0" t="s">
        <v>115</v>
      </c>
      <c r="E295" s="0" t="s">
        <v>53</v>
      </c>
      <c r="F295" s="25" t="s">
        <v>510</v>
      </c>
      <c r="G295" s="26" t="s">
        <v>46</v>
      </c>
      <c r="H295" s="27" t="n">
        <v>40</v>
      </c>
      <c r="I295" s="37" t="s">
        <v>47</v>
      </c>
      <c r="J295" s="27" t="n">
        <v>36</v>
      </c>
      <c r="K295" s="37" t="s">
        <v>67</v>
      </c>
      <c r="L295" s="27" t="n">
        <v>42</v>
      </c>
      <c r="M295" s="37" t="s">
        <v>47</v>
      </c>
      <c r="N295" s="28" t="n">
        <v>7.39</v>
      </c>
    </row>
    <row r="296" customFormat="false" ht="15" hidden="false" customHeight="false" outlineLevel="0" collapsed="false">
      <c r="A296" s="0" t="n">
        <v>609991</v>
      </c>
      <c r="B296" s="24" t="s">
        <v>705</v>
      </c>
      <c r="C296" s="24" t="s">
        <v>706</v>
      </c>
      <c r="D296" s="0" t="s">
        <v>107</v>
      </c>
      <c r="E296" s="0" t="s">
        <v>108</v>
      </c>
      <c r="F296" s="25" t="s">
        <v>263</v>
      </c>
      <c r="G296" s="26" t="s">
        <v>46</v>
      </c>
      <c r="H296" s="27" t="n">
        <v>42</v>
      </c>
      <c r="I296" s="37" t="s">
        <v>47</v>
      </c>
      <c r="J296" s="27" t="n">
        <v>52</v>
      </c>
      <c r="K296" s="37" t="s">
        <v>47</v>
      </c>
      <c r="L296" s="27" t="n">
        <v>43</v>
      </c>
      <c r="M296" s="37" t="s">
        <v>47</v>
      </c>
      <c r="N296" s="28" t="n">
        <v>6.65</v>
      </c>
    </row>
    <row r="297" customFormat="false" ht="15" hidden="false" customHeight="false" outlineLevel="0" collapsed="false">
      <c r="A297" s="0" t="n">
        <v>609994</v>
      </c>
      <c r="B297" s="24" t="s">
        <v>707</v>
      </c>
      <c r="C297" s="24" t="s">
        <v>708</v>
      </c>
      <c r="D297" s="0" t="s">
        <v>75</v>
      </c>
      <c r="E297" s="0" t="s">
        <v>65</v>
      </c>
      <c r="F297" s="25" t="s">
        <v>109</v>
      </c>
      <c r="G297" s="26" t="s">
        <v>46</v>
      </c>
      <c r="H297" s="27" t="n">
        <v>34</v>
      </c>
      <c r="I297" s="37" t="s">
        <v>67</v>
      </c>
      <c r="J297" s="27" t="n">
        <v>50</v>
      </c>
      <c r="K297" s="37" t="s">
        <v>47</v>
      </c>
      <c r="L297" s="27" t="n">
        <v>58</v>
      </c>
      <c r="M297" s="37" t="s">
        <v>47</v>
      </c>
      <c r="N297" s="28" t="n">
        <v>8.61</v>
      </c>
    </row>
    <row r="298" customFormat="false" ht="15" hidden="false" customHeight="false" outlineLevel="0" collapsed="false">
      <c r="A298" s="0" t="n">
        <v>610295</v>
      </c>
      <c r="B298" s="24" t="s">
        <v>709</v>
      </c>
      <c r="C298" s="24" t="s">
        <v>710</v>
      </c>
      <c r="D298" s="0" t="s">
        <v>59</v>
      </c>
      <c r="E298" s="0" t="s">
        <v>60</v>
      </c>
      <c r="F298" s="25" t="s">
        <v>142</v>
      </c>
      <c r="G298" s="26" t="s">
        <v>46</v>
      </c>
      <c r="H298" s="27" t="n">
        <v>48</v>
      </c>
      <c r="I298" s="37" t="s">
        <v>47</v>
      </c>
      <c r="J298" s="27" t="n">
        <v>32</v>
      </c>
      <c r="K298" s="37" t="s">
        <v>67</v>
      </c>
      <c r="L298" s="27" t="n">
        <v>65</v>
      </c>
      <c r="M298" s="37" t="s">
        <v>77</v>
      </c>
      <c r="N298" s="28" t="n">
        <v>7.85</v>
      </c>
    </row>
    <row r="299" customFormat="false" ht="15" hidden="false" customHeight="false" outlineLevel="0" collapsed="false">
      <c r="A299" s="0" t="n">
        <v>610299</v>
      </c>
      <c r="B299" s="24" t="s">
        <v>711</v>
      </c>
      <c r="C299" s="24" t="s">
        <v>712</v>
      </c>
      <c r="D299" s="0" t="s">
        <v>89</v>
      </c>
      <c r="E299" s="0" t="s">
        <v>71</v>
      </c>
      <c r="F299" s="25" t="s">
        <v>109</v>
      </c>
      <c r="G299" s="26" t="s">
        <v>46</v>
      </c>
      <c r="H299" s="27" t="n">
        <v>20</v>
      </c>
      <c r="I299" s="37" t="s">
        <v>67</v>
      </c>
      <c r="J299" s="27" t="n">
        <v>44</v>
      </c>
      <c r="K299" s="37" t="s">
        <v>47</v>
      </c>
      <c r="L299" s="27" t="n">
        <v>38</v>
      </c>
      <c r="M299" s="37" t="s">
        <v>67</v>
      </c>
      <c r="N299" s="28" t="n">
        <v>6.83</v>
      </c>
    </row>
    <row r="300" customFormat="false" ht="15" hidden="false" customHeight="false" outlineLevel="0" collapsed="false">
      <c r="A300" s="0" t="n">
        <v>609712</v>
      </c>
      <c r="B300" s="24" t="s">
        <v>713</v>
      </c>
      <c r="C300" s="24" t="s">
        <v>714</v>
      </c>
      <c r="D300" s="0" t="s">
        <v>52</v>
      </c>
      <c r="E300" s="0" t="s">
        <v>53</v>
      </c>
      <c r="F300" s="25" t="s">
        <v>54</v>
      </c>
      <c r="I300" s="37"/>
      <c r="K300" s="37"/>
      <c r="M300" s="37"/>
    </row>
    <row r="301" customFormat="false" ht="15" hidden="false" customHeight="false" outlineLevel="0" collapsed="false">
      <c r="A301" s="0" t="n">
        <v>609995</v>
      </c>
      <c r="B301" s="24" t="s">
        <v>715</v>
      </c>
      <c r="C301" s="24" t="s">
        <v>716</v>
      </c>
      <c r="D301" s="0" t="s">
        <v>75</v>
      </c>
      <c r="E301" s="0" t="s">
        <v>65</v>
      </c>
      <c r="F301" s="25" t="s">
        <v>347</v>
      </c>
      <c r="G301" s="26" t="s">
        <v>46</v>
      </c>
      <c r="H301" s="27" t="n">
        <v>66</v>
      </c>
      <c r="I301" s="37" t="s">
        <v>77</v>
      </c>
      <c r="J301" s="27" t="n">
        <v>59</v>
      </c>
      <c r="K301" s="37" t="s">
        <v>47</v>
      </c>
      <c r="L301" s="27" t="n">
        <v>48</v>
      </c>
      <c r="M301" s="37" t="s">
        <v>47</v>
      </c>
      <c r="N301" s="28" t="n">
        <v>8.82</v>
      </c>
    </row>
    <row r="302" customFormat="false" ht="15" hidden="false" customHeight="false" outlineLevel="0" collapsed="false">
      <c r="A302" s="0" t="n">
        <v>609996</v>
      </c>
      <c r="B302" s="24" t="s">
        <v>717</v>
      </c>
      <c r="C302" s="24" t="s">
        <v>718</v>
      </c>
      <c r="D302" s="0" t="s">
        <v>102</v>
      </c>
      <c r="E302" s="0" t="s">
        <v>71</v>
      </c>
      <c r="F302" s="25" t="s">
        <v>306</v>
      </c>
      <c r="G302" s="26" t="s">
        <v>46</v>
      </c>
      <c r="H302" s="27" t="n">
        <v>55</v>
      </c>
      <c r="I302" s="37" t="s">
        <v>47</v>
      </c>
      <c r="J302" s="27" t="n">
        <v>61</v>
      </c>
      <c r="K302" s="37" t="s">
        <v>77</v>
      </c>
      <c r="L302" s="27" t="n">
        <v>51</v>
      </c>
      <c r="M302" s="37" t="s">
        <v>47</v>
      </c>
      <c r="N302" s="28" t="n">
        <v>8.6</v>
      </c>
    </row>
    <row r="303" customFormat="false" ht="15" hidden="false" customHeight="false" outlineLevel="0" collapsed="false">
      <c r="A303" s="0" t="n">
        <v>609997</v>
      </c>
      <c r="B303" s="24" t="s">
        <v>719</v>
      </c>
      <c r="C303" s="24" t="s">
        <v>720</v>
      </c>
      <c r="D303" s="0" t="s">
        <v>89</v>
      </c>
      <c r="E303" s="0" t="s">
        <v>71</v>
      </c>
      <c r="F303" s="25" t="s">
        <v>130</v>
      </c>
      <c r="G303" s="26" t="s">
        <v>46</v>
      </c>
      <c r="H303" s="27" t="n">
        <v>32</v>
      </c>
      <c r="I303" s="37" t="s">
        <v>67</v>
      </c>
      <c r="J303" s="27" t="n">
        <v>48</v>
      </c>
      <c r="K303" s="37" t="s">
        <v>47</v>
      </c>
      <c r="L303" s="27" t="n">
        <v>45</v>
      </c>
      <c r="M303" s="37" t="s">
        <v>47</v>
      </c>
      <c r="N303" s="28" t="n">
        <v>5.59</v>
      </c>
    </row>
    <row r="304" customFormat="false" ht="15" hidden="false" customHeight="false" outlineLevel="0" collapsed="false">
      <c r="A304" s="0" t="n">
        <v>400043</v>
      </c>
      <c r="B304" s="24" t="s">
        <v>721</v>
      </c>
      <c r="C304" s="24" t="s">
        <v>722</v>
      </c>
      <c r="D304" s="0" t="s">
        <v>232</v>
      </c>
      <c r="E304" s="0" t="s">
        <v>108</v>
      </c>
      <c r="F304" s="25" t="s">
        <v>109</v>
      </c>
      <c r="G304" s="26" t="s">
        <v>46</v>
      </c>
      <c r="H304" s="27" t="n">
        <v>56</v>
      </c>
      <c r="I304" s="37" t="s">
        <v>47</v>
      </c>
      <c r="J304" s="27" t="n">
        <v>55</v>
      </c>
      <c r="K304" s="37" t="s">
        <v>47</v>
      </c>
      <c r="L304" s="27" t="n">
        <v>80</v>
      </c>
      <c r="M304" s="37" t="s">
        <v>131</v>
      </c>
      <c r="N304" s="28" t="n">
        <v>8.45</v>
      </c>
    </row>
    <row r="305" customFormat="false" ht="15" hidden="false" customHeight="false" outlineLevel="0" collapsed="false">
      <c r="A305" s="0" t="n">
        <v>609768</v>
      </c>
      <c r="B305" s="24" t="s">
        <v>723</v>
      </c>
      <c r="C305" s="24" t="s">
        <v>724</v>
      </c>
      <c r="D305" s="0" t="s">
        <v>70</v>
      </c>
      <c r="E305" s="0" t="s">
        <v>71</v>
      </c>
      <c r="F305" s="25" t="s">
        <v>72</v>
      </c>
      <c r="G305" s="26" t="s">
        <v>49</v>
      </c>
      <c r="H305" s="27" t="n">
        <v>44</v>
      </c>
      <c r="I305" s="37" t="s">
        <v>47</v>
      </c>
      <c r="J305" s="27" t="n">
        <v>46</v>
      </c>
      <c r="K305" s="37" t="s">
        <v>47</v>
      </c>
      <c r="L305" s="27" t="n">
        <v>38</v>
      </c>
      <c r="M305" s="37" t="s">
        <v>67</v>
      </c>
      <c r="N305" s="28" t="n">
        <v>6.92</v>
      </c>
    </row>
    <row r="306" customFormat="false" ht="15" hidden="false" customHeight="false" outlineLevel="0" collapsed="false">
      <c r="A306" s="0" t="n">
        <v>610000</v>
      </c>
      <c r="B306" s="24" t="s">
        <v>725</v>
      </c>
      <c r="C306" s="24" t="s">
        <v>726</v>
      </c>
      <c r="D306" s="0" t="s">
        <v>107</v>
      </c>
      <c r="E306" s="0" t="s">
        <v>108</v>
      </c>
      <c r="F306" s="25" t="s">
        <v>54</v>
      </c>
      <c r="I306" s="37"/>
      <c r="K306" s="37"/>
      <c r="M306" s="37"/>
    </row>
    <row r="307" customFormat="false" ht="15" hidden="false" customHeight="false" outlineLevel="0" collapsed="false">
      <c r="A307" s="0" t="n">
        <v>610002</v>
      </c>
      <c r="B307" s="24" t="s">
        <v>727</v>
      </c>
      <c r="C307" s="24" t="s">
        <v>728</v>
      </c>
      <c r="D307" s="0" t="s">
        <v>115</v>
      </c>
      <c r="E307" s="0" t="s">
        <v>53</v>
      </c>
      <c r="F307" s="25" t="s">
        <v>109</v>
      </c>
      <c r="G307" s="26" t="s">
        <v>46</v>
      </c>
      <c r="H307" s="27" t="n">
        <v>87</v>
      </c>
      <c r="I307" s="37" t="s">
        <v>131</v>
      </c>
      <c r="J307" s="27" t="n">
        <v>87</v>
      </c>
      <c r="K307" s="37" t="s">
        <v>131</v>
      </c>
      <c r="L307" s="27" t="n">
        <v>71</v>
      </c>
      <c r="M307" s="37" t="s">
        <v>77</v>
      </c>
      <c r="N307" s="28" t="n">
        <v>9.39</v>
      </c>
    </row>
    <row r="308" customFormat="false" ht="15" hidden="false" customHeight="false" outlineLevel="0" collapsed="false">
      <c r="A308" s="0" t="n">
        <v>609741</v>
      </c>
      <c r="B308" s="24" t="s">
        <v>729</v>
      </c>
      <c r="C308" s="24" t="s">
        <v>730</v>
      </c>
      <c r="D308" s="0" t="s">
        <v>70</v>
      </c>
      <c r="E308" s="0" t="s">
        <v>71</v>
      </c>
      <c r="F308" s="25" t="s">
        <v>54</v>
      </c>
      <c r="I308" s="37"/>
      <c r="K308" s="37"/>
      <c r="M308" s="37"/>
    </row>
    <row r="309" customFormat="false" ht="15" hidden="false" customHeight="false" outlineLevel="0" collapsed="false">
      <c r="A309" s="0" t="n">
        <v>610005</v>
      </c>
      <c r="B309" s="24" t="s">
        <v>731</v>
      </c>
      <c r="C309" s="24" t="s">
        <v>732</v>
      </c>
      <c r="D309" s="0" t="s">
        <v>107</v>
      </c>
      <c r="E309" s="0" t="s">
        <v>108</v>
      </c>
      <c r="F309" s="25" t="s">
        <v>637</v>
      </c>
      <c r="G309" s="26" t="s">
        <v>46</v>
      </c>
      <c r="H309" s="27" t="n">
        <v>54</v>
      </c>
      <c r="I309" s="37" t="s">
        <v>47</v>
      </c>
      <c r="J309" s="27" t="n">
        <v>46</v>
      </c>
      <c r="K309" s="37" t="s">
        <v>47</v>
      </c>
      <c r="L309" s="27" t="n">
        <v>50</v>
      </c>
      <c r="M309" s="37" t="s">
        <v>47</v>
      </c>
      <c r="N309" s="28" t="n">
        <v>7.2</v>
      </c>
    </row>
    <row r="310" customFormat="false" ht="15" hidden="false" customHeight="false" outlineLevel="0" collapsed="false">
      <c r="A310" s="0" t="n">
        <v>610368</v>
      </c>
      <c r="B310" s="24" t="s">
        <v>733</v>
      </c>
      <c r="C310" s="24" t="s">
        <v>734</v>
      </c>
      <c r="D310" s="0" t="s">
        <v>155</v>
      </c>
      <c r="E310" s="0" t="s">
        <v>60</v>
      </c>
      <c r="F310" s="25" t="s">
        <v>54</v>
      </c>
      <c r="I310" s="37"/>
      <c r="K310" s="37"/>
      <c r="M310" s="37"/>
    </row>
    <row r="311" customFormat="false" ht="15" hidden="false" customHeight="false" outlineLevel="0" collapsed="false">
      <c r="A311" s="0" t="n">
        <v>610006</v>
      </c>
      <c r="B311" s="24" t="s">
        <v>735</v>
      </c>
      <c r="C311" s="24" t="s">
        <v>736</v>
      </c>
      <c r="D311" s="0" t="s">
        <v>112</v>
      </c>
      <c r="E311" s="0" t="s">
        <v>71</v>
      </c>
      <c r="F311" s="25" t="s">
        <v>189</v>
      </c>
      <c r="G311" s="26" t="s">
        <v>46</v>
      </c>
      <c r="H311" s="27" t="n">
        <v>30</v>
      </c>
      <c r="I311" s="37" t="s">
        <v>67</v>
      </c>
      <c r="J311" s="27" t="n">
        <v>43</v>
      </c>
      <c r="K311" s="37" t="s">
        <v>47</v>
      </c>
      <c r="L311" s="27" t="n">
        <v>23</v>
      </c>
      <c r="M311" s="37" t="s">
        <v>67</v>
      </c>
      <c r="N311" s="28" t="n">
        <v>8.3</v>
      </c>
    </row>
    <row r="312" customFormat="false" ht="15" hidden="false" customHeight="false" outlineLevel="0" collapsed="false">
      <c r="A312" s="0" t="n">
        <v>609713</v>
      </c>
      <c r="B312" s="24" t="s">
        <v>737</v>
      </c>
      <c r="C312" s="24" t="s">
        <v>738</v>
      </c>
      <c r="D312" s="0" t="s">
        <v>52</v>
      </c>
      <c r="E312" s="0" t="s">
        <v>53</v>
      </c>
      <c r="F312" s="25" t="s">
        <v>54</v>
      </c>
      <c r="I312" s="37"/>
      <c r="K312" s="37"/>
      <c r="M312" s="37"/>
    </row>
    <row r="313" customFormat="false" ht="15" hidden="false" customHeight="false" outlineLevel="0" collapsed="false">
      <c r="A313" s="0" t="n">
        <v>610384</v>
      </c>
      <c r="B313" s="24" t="s">
        <v>739</v>
      </c>
      <c r="C313" s="24" t="s">
        <v>740</v>
      </c>
      <c r="D313" s="0" t="s">
        <v>118</v>
      </c>
      <c r="E313" s="0" t="s">
        <v>108</v>
      </c>
      <c r="F313" s="25" t="s">
        <v>66</v>
      </c>
      <c r="G313" s="26" t="s">
        <v>49</v>
      </c>
      <c r="H313" s="27" t="n">
        <v>60</v>
      </c>
      <c r="I313" s="37" t="s">
        <v>77</v>
      </c>
      <c r="J313" s="27" t="n">
        <v>73</v>
      </c>
      <c r="K313" s="37" t="s">
        <v>77</v>
      </c>
      <c r="L313" s="27" t="n">
        <v>66</v>
      </c>
      <c r="M313" s="37" t="s">
        <v>77</v>
      </c>
      <c r="N313" s="28" t="n">
        <v>8.87</v>
      </c>
    </row>
    <row r="314" customFormat="false" ht="15" hidden="false" customHeight="false" outlineLevel="0" collapsed="false">
      <c r="A314" s="0" t="n">
        <v>400104</v>
      </c>
      <c r="B314" s="24" t="s">
        <v>741</v>
      </c>
      <c r="C314" s="24" t="s">
        <v>742</v>
      </c>
      <c r="D314" s="0" t="s">
        <v>52</v>
      </c>
      <c r="E314" s="0" t="s">
        <v>53</v>
      </c>
      <c r="F314" s="25" t="s">
        <v>54</v>
      </c>
      <c r="I314" s="37"/>
      <c r="K314" s="37"/>
      <c r="M314" s="37"/>
    </row>
    <row r="315" customFormat="false" ht="15" hidden="false" customHeight="false" outlineLevel="0" collapsed="false">
      <c r="A315" s="0" t="n">
        <v>610078</v>
      </c>
      <c r="B315" s="24" t="s">
        <v>743</v>
      </c>
      <c r="C315" s="24" t="s">
        <v>744</v>
      </c>
      <c r="D315" s="0" t="s">
        <v>64</v>
      </c>
      <c r="E315" s="0" t="s">
        <v>65</v>
      </c>
      <c r="F315" s="25" t="s">
        <v>217</v>
      </c>
      <c r="G315" s="26" t="s">
        <v>46</v>
      </c>
      <c r="H315" s="27" t="n">
        <v>38</v>
      </c>
      <c r="I315" s="37" t="s">
        <v>67</v>
      </c>
      <c r="J315" s="27" t="n">
        <v>35</v>
      </c>
      <c r="K315" s="37" t="s">
        <v>67</v>
      </c>
      <c r="L315" s="27" t="n">
        <v>41</v>
      </c>
      <c r="M315" s="37" t="s">
        <v>47</v>
      </c>
      <c r="N315" s="28" t="n">
        <v>8.68</v>
      </c>
    </row>
    <row r="316" customFormat="false" ht="15" hidden="false" customHeight="false" outlineLevel="0" collapsed="false">
      <c r="A316" s="0" t="n">
        <v>610121</v>
      </c>
      <c r="B316" s="24" t="s">
        <v>745</v>
      </c>
      <c r="C316" s="24" t="s">
        <v>746</v>
      </c>
      <c r="D316" s="0" t="s">
        <v>232</v>
      </c>
      <c r="E316" s="0" t="s">
        <v>108</v>
      </c>
      <c r="F316" s="25" t="s">
        <v>243</v>
      </c>
      <c r="G316" s="26" t="s">
        <v>46</v>
      </c>
      <c r="H316" s="27" t="n">
        <v>46</v>
      </c>
      <c r="I316" s="37" t="s">
        <v>47</v>
      </c>
      <c r="J316" s="27" t="n">
        <v>35</v>
      </c>
      <c r="K316" s="37" t="s">
        <v>67</v>
      </c>
      <c r="L316" s="27" t="n">
        <v>49</v>
      </c>
      <c r="M316" s="37" t="s">
        <v>47</v>
      </c>
      <c r="N316" s="28" t="n">
        <v>8.12</v>
      </c>
    </row>
    <row r="317" customFormat="false" ht="15" hidden="false" customHeight="false" outlineLevel="0" collapsed="false">
      <c r="A317" s="0" t="n">
        <v>610060</v>
      </c>
      <c r="B317" s="24" t="s">
        <v>747</v>
      </c>
      <c r="C317" s="24" t="s">
        <v>748</v>
      </c>
      <c r="D317" s="0" t="s">
        <v>232</v>
      </c>
      <c r="E317" s="0" t="s">
        <v>108</v>
      </c>
      <c r="F317" s="25" t="s">
        <v>84</v>
      </c>
      <c r="G317" s="26" t="s">
        <v>46</v>
      </c>
      <c r="H317" s="27" t="n">
        <v>76</v>
      </c>
      <c r="I317" s="37" t="s">
        <v>77</v>
      </c>
      <c r="J317" s="27" t="n">
        <v>40</v>
      </c>
      <c r="K317" s="37" t="s">
        <v>47</v>
      </c>
      <c r="L317" s="27" t="n">
        <v>72</v>
      </c>
      <c r="M317" s="37" t="s">
        <v>77</v>
      </c>
      <c r="N317" s="28" t="n">
        <v>9.3</v>
      </c>
    </row>
    <row r="318" customFormat="false" ht="15" hidden="false" customHeight="false" outlineLevel="0" collapsed="false">
      <c r="A318" s="0" t="n">
        <v>610369</v>
      </c>
      <c r="B318" s="24" t="s">
        <v>749</v>
      </c>
      <c r="C318" s="24" t="s">
        <v>750</v>
      </c>
      <c r="D318" s="0" t="s">
        <v>89</v>
      </c>
      <c r="E318" s="0" t="s">
        <v>71</v>
      </c>
      <c r="F318" s="25" t="s">
        <v>460</v>
      </c>
      <c r="G318" s="26" t="s">
        <v>46</v>
      </c>
      <c r="H318" s="27" t="n">
        <v>50</v>
      </c>
      <c r="I318" s="37" t="s">
        <v>47</v>
      </c>
      <c r="J318" s="27" t="n">
        <v>18</v>
      </c>
      <c r="K318" s="37" t="s">
        <v>137</v>
      </c>
      <c r="L318" s="27" t="n">
        <v>47</v>
      </c>
      <c r="M318" s="37" t="s">
        <v>47</v>
      </c>
      <c r="N318" s="28" t="n">
        <v>7.07</v>
      </c>
    </row>
    <row r="319" customFormat="false" ht="15" hidden="false" customHeight="false" outlineLevel="0" collapsed="false">
      <c r="A319" s="0" t="n">
        <v>610010</v>
      </c>
      <c r="B319" s="24" t="s">
        <v>751</v>
      </c>
      <c r="C319" s="24" t="s">
        <v>752</v>
      </c>
      <c r="D319" s="0" t="s">
        <v>64</v>
      </c>
      <c r="E319" s="0" t="s">
        <v>65</v>
      </c>
      <c r="F319" s="25" t="s">
        <v>54</v>
      </c>
      <c r="I319" s="37"/>
      <c r="K319" s="37"/>
      <c r="M319" s="37"/>
    </row>
    <row r="320" customFormat="false" ht="15" hidden="false" customHeight="false" outlineLevel="0" collapsed="false">
      <c r="A320" s="0" t="n">
        <v>610011</v>
      </c>
      <c r="B320" s="24" t="s">
        <v>753</v>
      </c>
      <c r="C320" s="24" t="s">
        <v>754</v>
      </c>
      <c r="D320" s="0" t="s">
        <v>64</v>
      </c>
      <c r="E320" s="0" t="s">
        <v>65</v>
      </c>
      <c r="F320" s="25" t="s">
        <v>217</v>
      </c>
      <c r="G320" s="26" t="s">
        <v>46</v>
      </c>
      <c r="H320" s="27" t="n">
        <v>69</v>
      </c>
      <c r="I320" s="37" t="s">
        <v>77</v>
      </c>
      <c r="J320" s="27" t="n">
        <v>46</v>
      </c>
      <c r="K320" s="37" t="s">
        <v>47</v>
      </c>
      <c r="L320" s="27" t="n">
        <v>63</v>
      </c>
      <c r="M320" s="37" t="s">
        <v>77</v>
      </c>
      <c r="N320" s="28" t="n">
        <v>9.06</v>
      </c>
    </row>
    <row r="321" customFormat="false" ht="15" hidden="false" customHeight="false" outlineLevel="0" collapsed="false">
      <c r="A321" s="0" t="n">
        <v>609783</v>
      </c>
      <c r="B321" s="24" t="s">
        <v>755</v>
      </c>
      <c r="C321" s="24" t="s">
        <v>756</v>
      </c>
      <c r="D321" s="0" t="s">
        <v>118</v>
      </c>
      <c r="E321" s="0" t="s">
        <v>108</v>
      </c>
      <c r="F321" s="25" t="s">
        <v>54</v>
      </c>
      <c r="I321" s="37"/>
      <c r="K321" s="37"/>
      <c r="M321" s="37"/>
    </row>
    <row r="322" customFormat="false" ht="15" hidden="false" customHeight="false" outlineLevel="0" collapsed="false">
      <c r="A322" s="0" t="n">
        <v>610012</v>
      </c>
      <c r="B322" s="24" t="s">
        <v>757</v>
      </c>
      <c r="C322" s="24" t="s">
        <v>758</v>
      </c>
      <c r="D322" s="0" t="s">
        <v>80</v>
      </c>
      <c r="E322" s="0" t="s">
        <v>65</v>
      </c>
      <c r="F322" s="25" t="s">
        <v>189</v>
      </c>
      <c r="G322" s="26" t="s">
        <v>46</v>
      </c>
      <c r="H322" s="27" t="n">
        <v>57</v>
      </c>
      <c r="I322" s="37" t="s">
        <v>47</v>
      </c>
      <c r="J322" s="27" t="n">
        <v>42</v>
      </c>
      <c r="K322" s="37" t="s">
        <v>47</v>
      </c>
      <c r="L322" s="27" t="n">
        <v>77</v>
      </c>
      <c r="M322" s="37" t="s">
        <v>77</v>
      </c>
      <c r="N322" s="28" t="n">
        <v>8.29</v>
      </c>
    </row>
    <row r="323" customFormat="false" ht="15" hidden="false" customHeight="false" outlineLevel="0" collapsed="false">
      <c r="A323" s="0" t="n">
        <v>610271</v>
      </c>
      <c r="B323" s="24" t="s">
        <v>759</v>
      </c>
      <c r="C323" s="24" t="s">
        <v>760</v>
      </c>
      <c r="D323" s="0" t="s">
        <v>178</v>
      </c>
      <c r="E323" s="0" t="s">
        <v>108</v>
      </c>
      <c r="F323" s="25" t="s">
        <v>72</v>
      </c>
      <c r="G323" s="26" t="s">
        <v>46</v>
      </c>
      <c r="H323" s="27" t="n">
        <v>53</v>
      </c>
      <c r="I323" s="37" t="s">
        <v>47</v>
      </c>
      <c r="J323" s="27" t="n">
        <v>27</v>
      </c>
      <c r="K323" s="37" t="s">
        <v>67</v>
      </c>
      <c r="L323" s="27" t="n">
        <v>49</v>
      </c>
      <c r="M323" s="37" t="s">
        <v>47</v>
      </c>
      <c r="N323" s="28" t="n">
        <v>8.04</v>
      </c>
    </row>
    <row r="324" customFormat="false" ht="15" hidden="false" customHeight="false" outlineLevel="0" collapsed="false">
      <c r="A324" s="0" t="n">
        <v>610274</v>
      </c>
      <c r="B324" s="24" t="s">
        <v>761</v>
      </c>
      <c r="C324" s="24" t="s">
        <v>762</v>
      </c>
      <c r="D324" s="0" t="s">
        <v>107</v>
      </c>
      <c r="E324" s="0" t="s">
        <v>108</v>
      </c>
      <c r="F324" s="25" t="s">
        <v>420</v>
      </c>
      <c r="G324" s="26" t="s">
        <v>46</v>
      </c>
      <c r="H324" s="27" t="n">
        <v>41</v>
      </c>
      <c r="I324" s="37" t="s">
        <v>47</v>
      </c>
      <c r="J324" s="27" t="n">
        <v>44</v>
      </c>
      <c r="K324" s="37" t="s">
        <v>47</v>
      </c>
      <c r="L324" s="27" t="n">
        <v>69</v>
      </c>
      <c r="M324" s="37" t="s">
        <v>77</v>
      </c>
      <c r="N324" s="28" t="n">
        <v>8.08</v>
      </c>
    </row>
    <row r="325" customFormat="false" ht="15" hidden="false" customHeight="false" outlineLevel="0" collapsed="false">
      <c r="A325" s="0" t="n">
        <v>609678</v>
      </c>
      <c r="B325" s="24" t="s">
        <v>763</v>
      </c>
      <c r="C325" s="24" t="s">
        <v>764</v>
      </c>
      <c r="D325" s="0" t="s">
        <v>52</v>
      </c>
      <c r="E325" s="0" t="s">
        <v>53</v>
      </c>
      <c r="F325" s="25" t="s">
        <v>54</v>
      </c>
      <c r="I325" s="37"/>
      <c r="K325" s="37"/>
      <c r="M325" s="37"/>
    </row>
    <row r="326" customFormat="false" ht="15" hidden="false" customHeight="false" outlineLevel="0" collapsed="false">
      <c r="A326" s="0" t="n">
        <v>609805</v>
      </c>
      <c r="B326" s="24" t="s">
        <v>765</v>
      </c>
      <c r="C326" s="24" t="s">
        <v>766</v>
      </c>
      <c r="D326" s="0" t="s">
        <v>89</v>
      </c>
      <c r="E326" s="0" t="s">
        <v>71</v>
      </c>
      <c r="F326" s="25" t="s">
        <v>84</v>
      </c>
      <c r="G326" s="26" t="s">
        <v>46</v>
      </c>
      <c r="H326" s="27" t="n">
        <v>49</v>
      </c>
      <c r="I326" s="37" t="s">
        <v>47</v>
      </c>
      <c r="J326" s="27" t="n">
        <v>44</v>
      </c>
      <c r="K326" s="37" t="s">
        <v>47</v>
      </c>
      <c r="L326" s="27" t="n">
        <v>62</v>
      </c>
      <c r="M326" s="37" t="s">
        <v>77</v>
      </c>
      <c r="N326" s="28" t="n">
        <v>7.93</v>
      </c>
    </row>
    <row r="327" customFormat="false" ht="15" hidden="false" customHeight="false" outlineLevel="0" collapsed="false">
      <c r="A327" s="0" t="n">
        <v>609865</v>
      </c>
      <c r="B327" s="24" t="s">
        <v>767</v>
      </c>
      <c r="C327" s="24" t="s">
        <v>768</v>
      </c>
      <c r="D327" s="0" t="s">
        <v>64</v>
      </c>
      <c r="E327" s="0" t="s">
        <v>65</v>
      </c>
      <c r="F327" s="25" t="s">
        <v>54</v>
      </c>
      <c r="I327" s="37"/>
      <c r="K327" s="37"/>
      <c r="M327" s="37"/>
    </row>
    <row r="328" customFormat="false" ht="15" hidden="false" customHeight="false" outlineLevel="0" collapsed="false">
      <c r="A328" s="0" t="n">
        <v>609764</v>
      </c>
      <c r="B328" s="24" t="s">
        <v>769</v>
      </c>
      <c r="C328" s="24" t="s">
        <v>770</v>
      </c>
      <c r="D328" s="0" t="s">
        <v>118</v>
      </c>
      <c r="E328" s="0" t="s">
        <v>108</v>
      </c>
      <c r="F328" s="25" t="s">
        <v>109</v>
      </c>
      <c r="G328" s="26" t="s">
        <v>49</v>
      </c>
      <c r="H328" s="27" t="n">
        <v>55</v>
      </c>
      <c r="I328" s="37" t="s">
        <v>47</v>
      </c>
      <c r="J328" s="27" t="n">
        <v>49</v>
      </c>
      <c r="K328" s="37" t="s">
        <v>47</v>
      </c>
      <c r="L328" s="27" t="n">
        <v>53</v>
      </c>
      <c r="M328" s="37" t="s">
        <v>47</v>
      </c>
      <c r="N328" s="28" t="n">
        <v>8.39</v>
      </c>
    </row>
    <row r="329" customFormat="false" ht="15" hidden="false" customHeight="false" outlineLevel="0" collapsed="false">
      <c r="A329" s="0" t="n">
        <v>609762</v>
      </c>
      <c r="B329" s="24" t="s">
        <v>771</v>
      </c>
      <c r="C329" s="24" t="s">
        <v>772</v>
      </c>
      <c r="D329" s="0" t="s">
        <v>145</v>
      </c>
      <c r="E329" s="0" t="s">
        <v>60</v>
      </c>
      <c r="F329" s="25" t="s">
        <v>54</v>
      </c>
      <c r="I329" s="37"/>
      <c r="K329" s="37"/>
      <c r="M329" s="37"/>
    </row>
    <row r="330" customFormat="false" ht="15" hidden="false" customHeight="false" outlineLevel="0" collapsed="false">
      <c r="A330" s="0" t="n">
        <v>610015</v>
      </c>
      <c r="B330" s="24" t="s">
        <v>773</v>
      </c>
      <c r="C330" s="24" t="s">
        <v>774</v>
      </c>
      <c r="D330" s="0" t="s">
        <v>279</v>
      </c>
      <c r="E330" s="0" t="s">
        <v>108</v>
      </c>
      <c r="F330" s="25" t="s">
        <v>109</v>
      </c>
      <c r="G330" s="26" t="s">
        <v>46</v>
      </c>
      <c r="H330" s="27" t="n">
        <v>40</v>
      </c>
      <c r="I330" s="37" t="s">
        <v>47</v>
      </c>
      <c r="J330" s="27" t="n">
        <v>64</v>
      </c>
      <c r="K330" s="37" t="s">
        <v>77</v>
      </c>
      <c r="L330" s="27" t="n">
        <v>48</v>
      </c>
      <c r="M330" s="37" t="s">
        <v>47</v>
      </c>
      <c r="N330" s="28" t="n">
        <v>8.02</v>
      </c>
    </row>
    <row r="331" customFormat="false" ht="15" hidden="false" customHeight="false" outlineLevel="0" collapsed="false">
      <c r="A331" s="0" t="n">
        <v>609920</v>
      </c>
      <c r="B331" s="24" t="s">
        <v>775</v>
      </c>
      <c r="C331" s="24" t="s">
        <v>776</v>
      </c>
      <c r="D331" s="0" t="s">
        <v>279</v>
      </c>
      <c r="E331" s="0" t="s">
        <v>108</v>
      </c>
      <c r="F331" s="25" t="s">
        <v>109</v>
      </c>
      <c r="G331" s="26" t="s">
        <v>46</v>
      </c>
      <c r="H331" s="27" t="n">
        <v>37</v>
      </c>
      <c r="I331" s="37" t="s">
        <v>67</v>
      </c>
      <c r="J331" s="27" t="n">
        <v>58</v>
      </c>
      <c r="K331" s="37" t="s">
        <v>47</v>
      </c>
      <c r="L331" s="27" t="n">
        <v>48</v>
      </c>
      <c r="M331" s="37" t="s">
        <v>47</v>
      </c>
      <c r="N331" s="28" t="n">
        <v>8.39</v>
      </c>
    </row>
    <row r="332" customFormat="false" ht="15" hidden="false" customHeight="false" outlineLevel="0" collapsed="false">
      <c r="A332" s="0" t="n">
        <v>610084</v>
      </c>
      <c r="B332" s="24" t="s">
        <v>777</v>
      </c>
      <c r="C332" s="24" t="s">
        <v>778</v>
      </c>
      <c r="D332" s="0" t="s">
        <v>155</v>
      </c>
      <c r="E332" s="0" t="s">
        <v>60</v>
      </c>
      <c r="F332" s="25" t="s">
        <v>136</v>
      </c>
      <c r="G332" s="26" t="s">
        <v>46</v>
      </c>
      <c r="H332" s="27" t="n">
        <v>99</v>
      </c>
      <c r="I332" s="37" t="s">
        <v>131</v>
      </c>
      <c r="J332" s="27" t="n">
        <v>55</v>
      </c>
      <c r="K332" s="37" t="s">
        <v>47</v>
      </c>
      <c r="L332" s="27" t="n">
        <v>68</v>
      </c>
      <c r="M332" s="37" t="s">
        <v>77</v>
      </c>
      <c r="N332" s="28" t="n">
        <v>9.84</v>
      </c>
    </row>
    <row r="333" customFormat="false" ht="15" hidden="false" customHeight="false" outlineLevel="0" collapsed="false">
      <c r="A333" s="0" t="n">
        <v>609925</v>
      </c>
      <c r="B333" s="24" t="s">
        <v>779</v>
      </c>
      <c r="C333" s="24" t="s">
        <v>780</v>
      </c>
      <c r="D333" s="0" t="s">
        <v>178</v>
      </c>
      <c r="E333" s="0" t="s">
        <v>108</v>
      </c>
      <c r="F333" s="25" t="s">
        <v>263</v>
      </c>
      <c r="G333" s="26" t="s">
        <v>46</v>
      </c>
      <c r="H333" s="27" t="n">
        <v>80</v>
      </c>
      <c r="I333" s="37" t="s">
        <v>131</v>
      </c>
      <c r="J333" s="27" t="n">
        <v>65</v>
      </c>
      <c r="K333" s="37" t="s">
        <v>77</v>
      </c>
      <c r="L333" s="27" t="n">
        <v>70</v>
      </c>
      <c r="M333" s="37" t="s">
        <v>77</v>
      </c>
      <c r="N333" s="28" t="n">
        <v>8.99</v>
      </c>
    </row>
    <row r="334" customFormat="false" ht="15" hidden="false" customHeight="false" outlineLevel="0" collapsed="false">
      <c r="A334" s="0" t="n">
        <v>610016</v>
      </c>
      <c r="B334" s="24" t="s">
        <v>781</v>
      </c>
      <c r="C334" s="24" t="s">
        <v>782</v>
      </c>
      <c r="D334" s="0" t="s">
        <v>155</v>
      </c>
      <c r="E334" s="0" t="s">
        <v>60</v>
      </c>
      <c r="F334" s="25" t="s">
        <v>142</v>
      </c>
      <c r="G334" s="26" t="s">
        <v>46</v>
      </c>
      <c r="H334" s="27" t="n">
        <v>55</v>
      </c>
      <c r="I334" s="37" t="s">
        <v>47</v>
      </c>
      <c r="J334" s="27" t="n">
        <v>44</v>
      </c>
      <c r="K334" s="37" t="s">
        <v>47</v>
      </c>
      <c r="L334" s="27" t="n">
        <v>34</v>
      </c>
      <c r="M334" s="37" t="s">
        <v>67</v>
      </c>
      <c r="N334" s="28" t="n">
        <v>8.68</v>
      </c>
    </row>
    <row r="335" customFormat="false" ht="15" hidden="false" customHeight="false" outlineLevel="0" collapsed="false">
      <c r="A335" s="0" t="n">
        <v>609715</v>
      </c>
      <c r="B335" s="24" t="s">
        <v>783</v>
      </c>
      <c r="C335" s="24" t="s">
        <v>784</v>
      </c>
      <c r="D335" s="0" t="s">
        <v>70</v>
      </c>
      <c r="E335" s="0" t="s">
        <v>71</v>
      </c>
      <c r="F335" s="25" t="s">
        <v>54</v>
      </c>
      <c r="I335" s="37"/>
      <c r="K335" s="37"/>
      <c r="M335" s="37"/>
    </row>
    <row r="336" customFormat="false" ht="15" hidden="false" customHeight="false" outlineLevel="0" collapsed="false">
      <c r="A336" s="0" t="n">
        <v>609716</v>
      </c>
      <c r="B336" s="24" t="s">
        <v>785</v>
      </c>
      <c r="C336" s="24" t="s">
        <v>786</v>
      </c>
      <c r="D336" s="0" t="s">
        <v>83</v>
      </c>
      <c r="E336" s="0" t="s">
        <v>65</v>
      </c>
      <c r="F336" s="25" t="s">
        <v>54</v>
      </c>
      <c r="I336" s="37"/>
      <c r="K336" s="37"/>
      <c r="M336" s="37"/>
    </row>
    <row r="337" customFormat="false" ht="15" hidden="false" customHeight="false" outlineLevel="0" collapsed="false">
      <c r="A337" s="0" t="n">
        <v>609718</v>
      </c>
      <c r="B337" s="24" t="s">
        <v>787</v>
      </c>
      <c r="C337" s="24" t="s">
        <v>788</v>
      </c>
      <c r="D337" s="0" t="s">
        <v>70</v>
      </c>
      <c r="E337" s="0" t="s">
        <v>71</v>
      </c>
      <c r="F337" s="25" t="s">
        <v>347</v>
      </c>
      <c r="G337" s="26" t="s">
        <v>49</v>
      </c>
      <c r="H337" s="27" t="n">
        <v>21</v>
      </c>
      <c r="I337" s="37" t="s">
        <v>67</v>
      </c>
      <c r="J337" s="27" t="n">
        <v>9</v>
      </c>
      <c r="K337" s="37" t="s">
        <v>137</v>
      </c>
      <c r="L337" s="27" t="n">
        <v>26</v>
      </c>
      <c r="M337" s="37" t="s">
        <v>67</v>
      </c>
      <c r="N337" s="28" t="n">
        <v>6.28</v>
      </c>
    </row>
    <row r="338" customFormat="false" ht="15" hidden="false" customHeight="false" outlineLevel="0" collapsed="false">
      <c r="A338" s="0" t="n">
        <v>609746</v>
      </c>
      <c r="B338" s="24" t="s">
        <v>789</v>
      </c>
      <c r="C338" s="24" t="s">
        <v>790</v>
      </c>
      <c r="D338" s="0" t="s">
        <v>52</v>
      </c>
      <c r="E338" s="0" t="s">
        <v>53</v>
      </c>
      <c r="F338" s="25" t="s">
        <v>54</v>
      </c>
      <c r="I338" s="37"/>
      <c r="K338" s="37"/>
      <c r="M338" s="37"/>
    </row>
    <row r="339" customFormat="false" ht="15" hidden="false" customHeight="false" outlineLevel="0" collapsed="false">
      <c r="A339" s="0" t="n">
        <v>610019</v>
      </c>
      <c r="B339" s="24" t="s">
        <v>791</v>
      </c>
      <c r="C339" s="24" t="s">
        <v>792</v>
      </c>
      <c r="D339" s="0" t="s">
        <v>89</v>
      </c>
      <c r="E339" s="0" t="s">
        <v>71</v>
      </c>
      <c r="F339" s="25" t="s">
        <v>54</v>
      </c>
      <c r="I339" s="37"/>
      <c r="K339" s="37"/>
      <c r="M339" s="37"/>
    </row>
    <row r="340" customFormat="false" ht="15" hidden="false" customHeight="false" outlineLevel="0" collapsed="false">
      <c r="A340" s="0" t="n">
        <v>610020</v>
      </c>
      <c r="B340" s="24" t="s">
        <v>793</v>
      </c>
      <c r="C340" s="24" t="s">
        <v>794</v>
      </c>
      <c r="D340" s="0" t="s">
        <v>107</v>
      </c>
      <c r="E340" s="0" t="s">
        <v>108</v>
      </c>
      <c r="F340" s="25" t="s">
        <v>195</v>
      </c>
      <c r="G340" s="26" t="s">
        <v>46</v>
      </c>
      <c r="H340" s="27" t="n">
        <v>42</v>
      </c>
      <c r="I340" s="37" t="s">
        <v>47</v>
      </c>
      <c r="J340" s="27" t="n">
        <v>62</v>
      </c>
      <c r="K340" s="37" t="s">
        <v>77</v>
      </c>
      <c r="L340" s="27" t="n">
        <v>51</v>
      </c>
      <c r="M340" s="37" t="s">
        <v>47</v>
      </c>
      <c r="N340" s="28" t="n">
        <v>7.19</v>
      </c>
    </row>
    <row r="341" customFormat="false" ht="15" hidden="false" customHeight="false" outlineLevel="0" collapsed="false">
      <c r="A341" s="0" t="n">
        <v>610022</v>
      </c>
      <c r="B341" s="24" t="s">
        <v>795</v>
      </c>
      <c r="C341" s="24" t="s">
        <v>796</v>
      </c>
      <c r="D341" s="0" t="s">
        <v>64</v>
      </c>
      <c r="E341" s="0" t="s">
        <v>65</v>
      </c>
      <c r="F341" s="25" t="s">
        <v>109</v>
      </c>
      <c r="G341" s="26" t="s">
        <v>46</v>
      </c>
      <c r="H341" s="27" t="n">
        <v>33</v>
      </c>
      <c r="I341" s="37" t="s">
        <v>67</v>
      </c>
      <c r="J341" s="27" t="n">
        <v>53</v>
      </c>
      <c r="K341" s="37" t="s">
        <v>47</v>
      </c>
      <c r="L341" s="27" t="n">
        <v>53</v>
      </c>
      <c r="M341" s="37" t="s">
        <v>47</v>
      </c>
      <c r="N341" s="28" t="n">
        <v>7.94</v>
      </c>
    </row>
    <row r="342" customFormat="false" ht="15" hidden="false" customHeight="false" outlineLevel="0" collapsed="false">
      <c r="A342" s="0" t="n">
        <v>610023</v>
      </c>
      <c r="B342" s="24" t="s">
        <v>797</v>
      </c>
      <c r="C342" s="24" t="s">
        <v>798</v>
      </c>
      <c r="D342" s="0" t="s">
        <v>232</v>
      </c>
      <c r="E342" s="0" t="s">
        <v>108</v>
      </c>
      <c r="F342" s="25" t="s">
        <v>136</v>
      </c>
      <c r="G342" s="26" t="s">
        <v>46</v>
      </c>
      <c r="H342" s="27" t="n">
        <v>75</v>
      </c>
      <c r="I342" s="37" t="s">
        <v>77</v>
      </c>
      <c r="J342" s="27" t="n">
        <v>58</v>
      </c>
      <c r="K342" s="37" t="s">
        <v>47</v>
      </c>
      <c r="L342" s="27" t="n">
        <v>54</v>
      </c>
      <c r="M342" s="37" t="s">
        <v>47</v>
      </c>
      <c r="N342" s="28" t="n">
        <v>8.32</v>
      </c>
    </row>
    <row r="343" customFormat="false" ht="15" hidden="false" customHeight="false" outlineLevel="0" collapsed="false">
      <c r="A343" s="0" t="n">
        <v>609751</v>
      </c>
      <c r="B343" s="24" t="s">
        <v>799</v>
      </c>
      <c r="C343" s="24" t="s">
        <v>800</v>
      </c>
      <c r="D343" s="0" t="s">
        <v>52</v>
      </c>
      <c r="E343" s="0" t="s">
        <v>53</v>
      </c>
      <c r="F343" s="25" t="s">
        <v>54</v>
      </c>
      <c r="I343" s="37"/>
      <c r="K343" s="37"/>
      <c r="M343" s="37"/>
    </row>
    <row r="344" customFormat="false" ht="15" hidden="false" customHeight="false" outlineLevel="0" collapsed="false">
      <c r="A344" s="0" t="n">
        <v>610026</v>
      </c>
      <c r="B344" s="24" t="s">
        <v>801</v>
      </c>
      <c r="C344" s="24" t="s">
        <v>802</v>
      </c>
      <c r="D344" s="0" t="s">
        <v>112</v>
      </c>
      <c r="E344" s="0" t="s">
        <v>71</v>
      </c>
      <c r="F344" s="25" t="s">
        <v>803</v>
      </c>
      <c r="G344" s="26" t="s">
        <v>46</v>
      </c>
      <c r="H344" s="27" t="n">
        <v>44</v>
      </c>
      <c r="I344" s="37" t="s">
        <v>47</v>
      </c>
      <c r="J344" s="27" t="n">
        <v>57</v>
      </c>
      <c r="K344" s="37" t="s">
        <v>47</v>
      </c>
      <c r="L344" s="27" t="n">
        <v>47</v>
      </c>
      <c r="M344" s="37" t="s">
        <v>47</v>
      </c>
      <c r="N344" s="28" t="n">
        <v>8.85</v>
      </c>
    </row>
    <row r="345" customFormat="false" ht="15" hidden="false" customHeight="false" outlineLevel="0" collapsed="false">
      <c r="A345" s="0" t="n">
        <v>610027</v>
      </c>
      <c r="B345" s="24" t="s">
        <v>804</v>
      </c>
      <c r="C345" s="24" t="s">
        <v>805</v>
      </c>
      <c r="D345" s="0" t="s">
        <v>155</v>
      </c>
      <c r="E345" s="0" t="s">
        <v>60</v>
      </c>
      <c r="F345" s="25" t="s">
        <v>54</v>
      </c>
      <c r="I345" s="37"/>
      <c r="K345" s="37"/>
      <c r="M345" s="37"/>
    </row>
    <row r="346" customFormat="false" ht="15" hidden="false" customHeight="false" outlineLevel="0" collapsed="false">
      <c r="A346" s="0" t="n">
        <v>400044</v>
      </c>
      <c r="B346" s="24" t="s">
        <v>806</v>
      </c>
      <c r="C346" s="24" t="s">
        <v>807</v>
      </c>
      <c r="D346" s="0" t="s">
        <v>107</v>
      </c>
      <c r="E346" s="0" t="s">
        <v>108</v>
      </c>
      <c r="F346" s="25" t="s">
        <v>808</v>
      </c>
      <c r="G346" s="26" t="s">
        <v>46</v>
      </c>
      <c r="H346" s="27" t="n">
        <v>71</v>
      </c>
      <c r="I346" s="37" t="s">
        <v>77</v>
      </c>
      <c r="J346" s="27" t="n">
        <v>46</v>
      </c>
      <c r="K346" s="37" t="s">
        <v>47</v>
      </c>
      <c r="L346" s="27" t="n">
        <v>39</v>
      </c>
      <c r="M346" s="37" t="s">
        <v>67</v>
      </c>
      <c r="N346" s="28" t="n">
        <v>8.86</v>
      </c>
    </row>
    <row r="347" customFormat="false" ht="15" hidden="false" customHeight="false" outlineLevel="0" collapsed="false">
      <c r="A347" s="0" t="n">
        <v>610028</v>
      </c>
      <c r="B347" s="24" t="s">
        <v>809</v>
      </c>
      <c r="C347" s="24" t="s">
        <v>810</v>
      </c>
      <c r="D347" s="0" t="s">
        <v>155</v>
      </c>
      <c r="E347" s="0" t="s">
        <v>60</v>
      </c>
      <c r="F347" s="25" t="s">
        <v>61</v>
      </c>
      <c r="G347" s="26" t="s">
        <v>46</v>
      </c>
      <c r="H347" s="27" t="n">
        <v>42</v>
      </c>
      <c r="I347" s="37" t="s">
        <v>47</v>
      </c>
      <c r="J347" s="27" t="n">
        <v>55</v>
      </c>
      <c r="K347" s="37" t="s">
        <v>47</v>
      </c>
      <c r="L347" s="27" t="n">
        <v>57</v>
      </c>
      <c r="M347" s="37" t="s">
        <v>47</v>
      </c>
      <c r="N347" s="28" t="n">
        <v>6.97</v>
      </c>
    </row>
    <row r="348" customFormat="false" ht="15" hidden="false" customHeight="false" outlineLevel="0" collapsed="false">
      <c r="A348" s="0" t="n">
        <v>610030</v>
      </c>
      <c r="B348" s="24" t="s">
        <v>811</v>
      </c>
      <c r="C348" s="24" t="s">
        <v>812</v>
      </c>
      <c r="D348" s="0" t="s">
        <v>99</v>
      </c>
      <c r="E348" s="0" t="s">
        <v>53</v>
      </c>
      <c r="F348" s="25" t="s">
        <v>306</v>
      </c>
      <c r="G348" s="26" t="s">
        <v>46</v>
      </c>
      <c r="H348" s="27" t="n">
        <v>33</v>
      </c>
      <c r="I348" s="37" t="s">
        <v>67</v>
      </c>
      <c r="J348" s="27" t="n">
        <v>67</v>
      </c>
      <c r="K348" s="37" t="s">
        <v>77</v>
      </c>
      <c r="L348" s="27" t="n">
        <v>48</v>
      </c>
      <c r="M348" s="37" t="s">
        <v>47</v>
      </c>
      <c r="N348" s="28" t="n">
        <v>7.53</v>
      </c>
    </row>
    <row r="349" customFormat="false" ht="15" hidden="false" customHeight="false" outlineLevel="0" collapsed="false">
      <c r="A349" s="0" t="n">
        <v>610031</v>
      </c>
      <c r="B349" s="24" t="s">
        <v>813</v>
      </c>
      <c r="C349" s="24" t="s">
        <v>814</v>
      </c>
      <c r="D349" s="0" t="s">
        <v>232</v>
      </c>
      <c r="E349" s="0" t="s">
        <v>108</v>
      </c>
      <c r="F349" s="25" t="s">
        <v>815</v>
      </c>
      <c r="G349" s="26" t="s">
        <v>46</v>
      </c>
      <c r="H349" s="27" t="n">
        <v>30</v>
      </c>
      <c r="I349" s="37" t="s">
        <v>67</v>
      </c>
      <c r="J349" s="27" t="n">
        <v>42</v>
      </c>
      <c r="K349" s="37" t="s">
        <v>47</v>
      </c>
      <c r="L349" s="27" t="n">
        <v>38</v>
      </c>
      <c r="M349" s="37" t="s">
        <v>67</v>
      </c>
      <c r="N349" s="28" t="n">
        <v>7.93</v>
      </c>
    </row>
    <row r="350" customFormat="false" ht="15" hidden="false" customHeight="false" outlineLevel="0" collapsed="false">
      <c r="A350" s="0" t="n">
        <v>609719</v>
      </c>
      <c r="B350" s="24" t="s">
        <v>816</v>
      </c>
      <c r="C350" s="24" t="s">
        <v>817</v>
      </c>
      <c r="D350" s="0" t="s">
        <v>83</v>
      </c>
      <c r="E350" s="0" t="s">
        <v>65</v>
      </c>
      <c r="F350" s="25" t="s">
        <v>54</v>
      </c>
      <c r="I350" s="37"/>
      <c r="K350" s="37"/>
      <c r="M350" s="37"/>
    </row>
    <row r="351" customFormat="false" ht="15" hidden="false" customHeight="false" outlineLevel="0" collapsed="false">
      <c r="A351" s="0" t="n">
        <v>609720</v>
      </c>
      <c r="B351" s="24" t="s">
        <v>818</v>
      </c>
      <c r="C351" s="24" t="s">
        <v>819</v>
      </c>
      <c r="D351" s="0" t="s">
        <v>83</v>
      </c>
      <c r="E351" s="0" t="s">
        <v>65</v>
      </c>
      <c r="F351" s="25" t="s">
        <v>54</v>
      </c>
      <c r="I351" s="37"/>
      <c r="K351" s="37"/>
      <c r="M351" s="37"/>
    </row>
    <row r="352" customFormat="false" ht="15" hidden="false" customHeight="false" outlineLevel="0" collapsed="false">
      <c r="A352" s="0" t="n">
        <v>609869</v>
      </c>
      <c r="B352" s="24" t="s">
        <v>820</v>
      </c>
      <c r="C352" s="24" t="s">
        <v>821</v>
      </c>
      <c r="D352" s="0" t="s">
        <v>89</v>
      </c>
      <c r="E352" s="0" t="s">
        <v>71</v>
      </c>
      <c r="F352" s="25" t="s">
        <v>822</v>
      </c>
      <c r="G352" s="26" t="s">
        <v>46</v>
      </c>
      <c r="H352" s="27" t="n">
        <v>63</v>
      </c>
      <c r="I352" s="37" t="s">
        <v>77</v>
      </c>
      <c r="J352" s="27" t="n">
        <v>50</v>
      </c>
      <c r="K352" s="37" t="s">
        <v>47</v>
      </c>
      <c r="L352" s="27" t="n">
        <v>52</v>
      </c>
      <c r="M352" s="37" t="s">
        <v>47</v>
      </c>
      <c r="N352" s="28" t="n">
        <v>7.81</v>
      </c>
    </row>
    <row r="353" customFormat="false" ht="15" hidden="false" customHeight="false" outlineLevel="0" collapsed="false">
      <c r="A353" s="0" t="n">
        <v>609993</v>
      </c>
      <c r="B353" s="24" t="s">
        <v>823</v>
      </c>
      <c r="C353" s="24" t="s">
        <v>824</v>
      </c>
      <c r="D353" s="0" t="s">
        <v>102</v>
      </c>
      <c r="E353" s="0" t="s">
        <v>71</v>
      </c>
      <c r="F353" s="25" t="s">
        <v>54</v>
      </c>
      <c r="I353" s="37"/>
      <c r="K353" s="37"/>
      <c r="M353" s="37"/>
    </row>
    <row r="354" customFormat="false" ht="15" hidden="false" customHeight="false" outlineLevel="0" collapsed="false">
      <c r="A354" s="0" t="n">
        <v>610033</v>
      </c>
      <c r="B354" s="24" t="s">
        <v>825</v>
      </c>
      <c r="C354" s="24" t="s">
        <v>826</v>
      </c>
      <c r="D354" s="0" t="s">
        <v>80</v>
      </c>
      <c r="E354" s="0" t="s">
        <v>65</v>
      </c>
      <c r="F354" s="25" t="s">
        <v>76</v>
      </c>
      <c r="G354" s="26" t="s">
        <v>46</v>
      </c>
      <c r="H354" s="27" t="n">
        <v>61</v>
      </c>
      <c r="I354" s="37" t="s">
        <v>77</v>
      </c>
      <c r="J354" s="27" t="n">
        <v>25</v>
      </c>
      <c r="K354" s="37" t="s">
        <v>67</v>
      </c>
      <c r="L354" s="27" t="n">
        <v>40</v>
      </c>
      <c r="M354" s="37" t="s">
        <v>47</v>
      </c>
      <c r="N354" s="28" t="n">
        <v>8.89</v>
      </c>
    </row>
    <row r="355" customFormat="false" ht="15" hidden="false" customHeight="false" outlineLevel="0" collapsed="false">
      <c r="A355" s="0" t="n">
        <v>610520</v>
      </c>
      <c r="B355" s="24" t="s">
        <v>827</v>
      </c>
      <c r="C355" s="24" t="s">
        <v>828</v>
      </c>
      <c r="D355" s="0" t="s">
        <v>232</v>
      </c>
      <c r="E355" s="0" t="s">
        <v>108</v>
      </c>
      <c r="F355" s="25" t="s">
        <v>156</v>
      </c>
      <c r="G355" s="26" t="s">
        <v>46</v>
      </c>
      <c r="H355" s="27" t="n">
        <v>53</v>
      </c>
      <c r="I355" s="37" t="s">
        <v>47</v>
      </c>
      <c r="J355" s="27" t="n">
        <v>32</v>
      </c>
      <c r="K355" s="37" t="s">
        <v>67</v>
      </c>
      <c r="L355" s="27" t="n">
        <v>46</v>
      </c>
      <c r="M355" s="37" t="s">
        <v>47</v>
      </c>
      <c r="N355" s="28" t="n">
        <v>8.83</v>
      </c>
    </row>
    <row r="356" customFormat="false" ht="15" hidden="false" customHeight="false" outlineLevel="0" collapsed="false">
      <c r="A356" s="0" t="n">
        <v>610253</v>
      </c>
      <c r="B356" s="24" t="s">
        <v>829</v>
      </c>
      <c r="C356" s="24" t="s">
        <v>830</v>
      </c>
      <c r="D356" s="0" t="s">
        <v>107</v>
      </c>
      <c r="E356" s="0" t="s">
        <v>108</v>
      </c>
      <c r="F356" s="25" t="s">
        <v>815</v>
      </c>
      <c r="G356" s="26" t="s">
        <v>46</v>
      </c>
      <c r="H356" s="27" t="n">
        <v>73</v>
      </c>
      <c r="I356" s="37" t="s">
        <v>77</v>
      </c>
      <c r="J356" s="27" t="n">
        <v>78</v>
      </c>
      <c r="K356" s="37" t="s">
        <v>77</v>
      </c>
      <c r="L356" s="27" t="n">
        <v>68</v>
      </c>
      <c r="M356" s="37" t="s">
        <v>77</v>
      </c>
      <c r="N356" s="28" t="n">
        <v>6.95</v>
      </c>
    </row>
    <row r="357" customFormat="false" ht="15" hidden="false" customHeight="false" outlineLevel="0" collapsed="false">
      <c r="A357" s="0" t="n">
        <v>610208</v>
      </c>
      <c r="B357" s="24" t="s">
        <v>831</v>
      </c>
      <c r="C357" s="24" t="s">
        <v>832</v>
      </c>
      <c r="D357" s="0" t="s">
        <v>155</v>
      </c>
      <c r="E357" s="0" t="s">
        <v>60</v>
      </c>
      <c r="F357" s="25" t="s">
        <v>109</v>
      </c>
      <c r="G357" s="26" t="s">
        <v>46</v>
      </c>
      <c r="H357" s="27" t="n">
        <v>52</v>
      </c>
      <c r="I357" s="37" t="s">
        <v>47</v>
      </c>
      <c r="J357" s="27" t="n">
        <v>42</v>
      </c>
      <c r="K357" s="37" t="s">
        <v>47</v>
      </c>
      <c r="L357" s="27" t="n">
        <v>63</v>
      </c>
      <c r="M357" s="37" t="s">
        <v>77</v>
      </c>
      <c r="N357" s="28" t="n">
        <v>8.01</v>
      </c>
    </row>
    <row r="358" customFormat="false" ht="15" hidden="false" customHeight="false" outlineLevel="0" collapsed="false">
      <c r="A358" s="0" t="n">
        <v>610034</v>
      </c>
      <c r="B358" s="24" t="s">
        <v>833</v>
      </c>
      <c r="C358" s="24" t="s">
        <v>834</v>
      </c>
      <c r="D358" s="0" t="s">
        <v>107</v>
      </c>
      <c r="E358" s="0" t="s">
        <v>108</v>
      </c>
      <c r="F358" s="25" t="s">
        <v>54</v>
      </c>
      <c r="I358" s="37"/>
      <c r="K358" s="37"/>
      <c r="M358" s="37"/>
    </row>
    <row r="359" customFormat="false" ht="15" hidden="false" customHeight="false" outlineLevel="0" collapsed="false">
      <c r="A359" s="0" t="n">
        <v>610045</v>
      </c>
      <c r="B359" s="24" t="s">
        <v>835</v>
      </c>
      <c r="C359" s="24" t="s">
        <v>836</v>
      </c>
      <c r="D359" s="0" t="s">
        <v>59</v>
      </c>
      <c r="E359" s="0" t="s">
        <v>60</v>
      </c>
      <c r="F359" s="25" t="s">
        <v>72</v>
      </c>
      <c r="G359" s="26" t="s">
        <v>46</v>
      </c>
      <c r="H359" s="27" t="n">
        <v>34</v>
      </c>
      <c r="I359" s="37" t="s">
        <v>67</v>
      </c>
      <c r="J359" s="27" t="n">
        <v>35</v>
      </c>
      <c r="K359" s="37" t="s">
        <v>67</v>
      </c>
      <c r="L359" s="27" t="n">
        <v>41</v>
      </c>
      <c r="M359" s="37" t="s">
        <v>47</v>
      </c>
      <c r="N359" s="28" t="n">
        <v>6.27</v>
      </c>
    </row>
    <row r="360" customFormat="false" ht="15" hidden="false" customHeight="false" outlineLevel="0" collapsed="false">
      <c r="A360" s="0" t="n">
        <v>400107</v>
      </c>
      <c r="B360" s="24" t="s">
        <v>837</v>
      </c>
      <c r="C360" s="24" t="s">
        <v>838</v>
      </c>
      <c r="D360" s="0" t="s">
        <v>115</v>
      </c>
      <c r="E360" s="0" t="s">
        <v>53</v>
      </c>
      <c r="F360" s="25" t="s">
        <v>354</v>
      </c>
      <c r="G360" s="26" t="s">
        <v>46</v>
      </c>
      <c r="H360" s="27" t="n">
        <v>66</v>
      </c>
      <c r="I360" s="37" t="s">
        <v>77</v>
      </c>
      <c r="J360" s="27" t="n">
        <v>79</v>
      </c>
      <c r="K360" s="37" t="s">
        <v>77</v>
      </c>
      <c r="L360" s="27" t="n">
        <v>62</v>
      </c>
      <c r="M360" s="37" t="s">
        <v>77</v>
      </c>
      <c r="N360" s="28" t="n">
        <v>8.9</v>
      </c>
    </row>
    <row r="361" customFormat="false" ht="15" hidden="false" customHeight="false" outlineLevel="0" collapsed="false">
      <c r="A361" s="0" t="n">
        <v>400046</v>
      </c>
      <c r="B361" s="24" t="s">
        <v>839</v>
      </c>
      <c r="C361" s="24" t="s">
        <v>840</v>
      </c>
      <c r="D361" s="0" t="s">
        <v>107</v>
      </c>
      <c r="E361" s="0" t="s">
        <v>108</v>
      </c>
      <c r="F361" s="25" t="s">
        <v>54</v>
      </c>
      <c r="I361" s="37"/>
      <c r="K361" s="37"/>
      <c r="M361" s="37"/>
    </row>
    <row r="362" customFormat="false" ht="15" hidden="false" customHeight="false" outlineLevel="0" collapsed="false">
      <c r="A362" s="0" t="n">
        <v>400048</v>
      </c>
      <c r="B362" s="24" t="s">
        <v>841</v>
      </c>
      <c r="C362" s="24" t="s">
        <v>842</v>
      </c>
      <c r="D362" s="0" t="s">
        <v>232</v>
      </c>
      <c r="E362" s="0" t="s">
        <v>108</v>
      </c>
      <c r="F362" s="25" t="s">
        <v>54</v>
      </c>
      <c r="I362" s="37"/>
      <c r="K362" s="37"/>
      <c r="M362" s="37"/>
    </row>
    <row r="363" customFormat="false" ht="15" hidden="false" customHeight="false" outlineLevel="0" collapsed="false">
      <c r="A363" s="0" t="n">
        <v>400047</v>
      </c>
      <c r="B363" s="24" t="s">
        <v>843</v>
      </c>
      <c r="C363" s="24" t="s">
        <v>844</v>
      </c>
      <c r="D363" s="0" t="s">
        <v>178</v>
      </c>
      <c r="E363" s="0" t="s">
        <v>108</v>
      </c>
      <c r="F363" s="25" t="s">
        <v>54</v>
      </c>
      <c r="I363" s="37"/>
      <c r="K363" s="37"/>
      <c r="M363" s="37"/>
    </row>
    <row r="364" customFormat="false" ht="15" hidden="false" customHeight="false" outlineLevel="0" collapsed="false">
      <c r="A364" s="0" t="n">
        <v>400111</v>
      </c>
      <c r="B364" s="24" t="s">
        <v>845</v>
      </c>
      <c r="C364" s="24" t="s">
        <v>846</v>
      </c>
      <c r="D364" s="0" t="s">
        <v>115</v>
      </c>
      <c r="E364" s="0" t="s">
        <v>53</v>
      </c>
      <c r="F364" s="25" t="s">
        <v>54</v>
      </c>
      <c r="I364" s="37"/>
      <c r="K364" s="37"/>
      <c r="M364" s="37"/>
    </row>
    <row r="365" customFormat="false" ht="15" hidden="false" customHeight="false" outlineLevel="0" collapsed="false">
      <c r="A365" s="0" t="n">
        <v>610291</v>
      </c>
      <c r="B365" s="24" t="s">
        <v>847</v>
      </c>
      <c r="C365" s="24" t="s">
        <v>848</v>
      </c>
      <c r="D365" s="0" t="s">
        <v>112</v>
      </c>
      <c r="E365" s="0" t="s">
        <v>71</v>
      </c>
      <c r="F365" s="25" t="s">
        <v>808</v>
      </c>
      <c r="G365" s="26" t="s">
        <v>46</v>
      </c>
      <c r="H365" s="27" t="n">
        <v>22</v>
      </c>
      <c r="I365" s="37" t="s">
        <v>67</v>
      </c>
      <c r="J365" s="27" t="n">
        <v>28</v>
      </c>
      <c r="K365" s="37" t="s">
        <v>67</v>
      </c>
      <c r="L365" s="27" t="n">
        <v>28</v>
      </c>
      <c r="M365" s="37" t="s">
        <v>67</v>
      </c>
      <c r="N365" s="28" t="n">
        <v>7.65</v>
      </c>
    </row>
    <row r="366" customFormat="false" ht="15" hidden="false" customHeight="false" outlineLevel="0" collapsed="false">
      <c r="A366" s="0" t="n">
        <v>400049</v>
      </c>
      <c r="B366" s="24" t="s">
        <v>849</v>
      </c>
      <c r="C366" s="24" t="s">
        <v>850</v>
      </c>
      <c r="D366" s="0" t="s">
        <v>107</v>
      </c>
      <c r="E366" s="0" t="s">
        <v>108</v>
      </c>
      <c r="F366" s="25" t="s">
        <v>54</v>
      </c>
      <c r="I366" s="37"/>
      <c r="K366" s="37"/>
      <c r="M366" s="37"/>
    </row>
    <row r="367" customFormat="false" ht="15" hidden="false" customHeight="false" outlineLevel="0" collapsed="false">
      <c r="A367" s="0" t="n">
        <v>610305</v>
      </c>
      <c r="B367" s="24" t="s">
        <v>851</v>
      </c>
      <c r="C367" s="24" t="s">
        <v>852</v>
      </c>
      <c r="D367" s="0" t="s">
        <v>107</v>
      </c>
      <c r="E367" s="0" t="s">
        <v>108</v>
      </c>
      <c r="F367" s="25" t="s">
        <v>195</v>
      </c>
      <c r="G367" s="26" t="s">
        <v>46</v>
      </c>
      <c r="H367" s="27" t="n">
        <v>72</v>
      </c>
      <c r="I367" s="37" t="s">
        <v>77</v>
      </c>
      <c r="J367" s="27" t="n">
        <v>83</v>
      </c>
      <c r="K367" s="37" t="s">
        <v>131</v>
      </c>
      <c r="L367" s="27" t="n">
        <v>67</v>
      </c>
      <c r="M367" s="37" t="s">
        <v>77</v>
      </c>
      <c r="N367" s="28" t="n">
        <v>9.16</v>
      </c>
    </row>
    <row r="368" customFormat="false" ht="15" hidden="false" customHeight="false" outlineLevel="0" collapsed="false">
      <c r="A368" s="0" t="n">
        <v>610298</v>
      </c>
      <c r="B368" s="24" t="s">
        <v>853</v>
      </c>
      <c r="C368" s="24" t="s">
        <v>854</v>
      </c>
      <c r="D368" s="0" t="s">
        <v>115</v>
      </c>
      <c r="E368" s="0" t="s">
        <v>53</v>
      </c>
      <c r="F368" s="25" t="s">
        <v>808</v>
      </c>
      <c r="G368" s="26" t="s">
        <v>46</v>
      </c>
      <c r="H368" s="27" t="n">
        <v>62</v>
      </c>
      <c r="I368" s="37" t="s">
        <v>77</v>
      </c>
      <c r="J368" s="27" t="n">
        <v>28</v>
      </c>
      <c r="K368" s="37" t="s">
        <v>67</v>
      </c>
      <c r="L368" s="27" t="n">
        <v>57</v>
      </c>
      <c r="M368" s="37" t="s">
        <v>47</v>
      </c>
      <c r="N368" s="28" t="n">
        <v>9.19</v>
      </c>
    </row>
    <row r="369" customFormat="false" ht="15" hidden="false" customHeight="false" outlineLevel="0" collapsed="false">
      <c r="A369" s="0" t="n">
        <v>610036</v>
      </c>
      <c r="B369" s="24" t="s">
        <v>855</v>
      </c>
      <c r="C369" s="24" t="s">
        <v>856</v>
      </c>
      <c r="D369" s="0" t="s">
        <v>107</v>
      </c>
      <c r="E369" s="0" t="s">
        <v>108</v>
      </c>
      <c r="F369" s="25" t="s">
        <v>263</v>
      </c>
      <c r="G369" s="26" t="s">
        <v>46</v>
      </c>
      <c r="H369" s="27" t="n">
        <v>19</v>
      </c>
      <c r="I369" s="37" t="s">
        <v>137</v>
      </c>
      <c r="J369" s="27" t="n">
        <v>6</v>
      </c>
      <c r="K369" s="37" t="s">
        <v>137</v>
      </c>
      <c r="L369" s="27" t="n">
        <v>25</v>
      </c>
      <c r="M369" s="37" t="s">
        <v>67</v>
      </c>
      <c r="N369" s="28" t="n">
        <v>6.06</v>
      </c>
    </row>
    <row r="370" customFormat="false" ht="15" hidden="false" customHeight="false" outlineLevel="0" collapsed="false">
      <c r="A370" s="0" t="n">
        <v>610037</v>
      </c>
      <c r="B370" s="24" t="s">
        <v>857</v>
      </c>
      <c r="C370" s="24" t="s">
        <v>858</v>
      </c>
      <c r="D370" s="0" t="s">
        <v>102</v>
      </c>
      <c r="E370" s="0" t="s">
        <v>71</v>
      </c>
      <c r="F370" s="25" t="s">
        <v>192</v>
      </c>
      <c r="G370" s="26" t="s">
        <v>46</v>
      </c>
      <c r="H370" s="27" t="n">
        <v>69</v>
      </c>
      <c r="I370" s="37" t="s">
        <v>77</v>
      </c>
      <c r="J370" s="27" t="n">
        <v>40</v>
      </c>
      <c r="K370" s="37" t="s">
        <v>47</v>
      </c>
      <c r="L370" s="27" t="n">
        <v>58</v>
      </c>
      <c r="M370" s="37" t="s">
        <v>47</v>
      </c>
      <c r="N370" s="28" t="n">
        <v>8.07</v>
      </c>
    </row>
    <row r="371" customFormat="false" ht="15" hidden="false" customHeight="false" outlineLevel="0" collapsed="false">
      <c r="A371" s="0" t="n">
        <v>610038</v>
      </c>
      <c r="B371" s="24" t="s">
        <v>859</v>
      </c>
      <c r="C371" s="24" t="s">
        <v>860</v>
      </c>
      <c r="D371" s="0" t="s">
        <v>80</v>
      </c>
      <c r="E371" s="0" t="s">
        <v>65</v>
      </c>
      <c r="F371" s="25" t="s">
        <v>233</v>
      </c>
      <c r="G371" s="26" t="s">
        <v>46</v>
      </c>
      <c r="H371" s="27" t="n">
        <v>85</v>
      </c>
      <c r="I371" s="37" t="s">
        <v>131</v>
      </c>
      <c r="J371" s="27" t="n">
        <v>38</v>
      </c>
      <c r="K371" s="37" t="s">
        <v>67</v>
      </c>
      <c r="L371" s="27" t="n">
        <v>38</v>
      </c>
      <c r="M371" s="37" t="s">
        <v>67</v>
      </c>
      <c r="N371" s="28" t="n">
        <v>9.34</v>
      </c>
    </row>
    <row r="372" customFormat="false" ht="15" hidden="false" customHeight="false" outlineLevel="0" collapsed="false">
      <c r="A372" s="0" t="n">
        <v>609738</v>
      </c>
      <c r="B372" s="24" t="s">
        <v>861</v>
      </c>
      <c r="C372" s="24" t="s">
        <v>862</v>
      </c>
      <c r="D372" s="0" t="s">
        <v>83</v>
      </c>
      <c r="E372" s="0" t="s">
        <v>65</v>
      </c>
      <c r="F372" s="25" t="s">
        <v>54</v>
      </c>
      <c r="I372" s="37"/>
      <c r="K372" s="37"/>
      <c r="M372" s="37"/>
    </row>
    <row r="373" customFormat="false" ht="15" hidden="false" customHeight="false" outlineLevel="0" collapsed="false">
      <c r="A373" s="0" t="n">
        <v>610391</v>
      </c>
      <c r="B373" s="24" t="s">
        <v>863</v>
      </c>
      <c r="C373" s="24" t="s">
        <v>864</v>
      </c>
      <c r="D373" s="0" t="s">
        <v>70</v>
      </c>
      <c r="E373" s="0" t="s">
        <v>71</v>
      </c>
      <c r="F373" s="25" t="s">
        <v>54</v>
      </c>
      <c r="I373" s="37"/>
      <c r="K373" s="37"/>
      <c r="M373" s="37"/>
    </row>
    <row r="374" customFormat="false" ht="15" hidden="false" customHeight="false" outlineLevel="0" collapsed="false">
      <c r="A374" s="0" t="n">
        <v>609834</v>
      </c>
      <c r="B374" s="24" t="s">
        <v>865</v>
      </c>
      <c r="C374" s="24" t="s">
        <v>866</v>
      </c>
      <c r="D374" s="0" t="s">
        <v>279</v>
      </c>
      <c r="E374" s="0" t="s">
        <v>108</v>
      </c>
      <c r="F374" s="25" t="s">
        <v>109</v>
      </c>
      <c r="G374" s="26" t="s">
        <v>46</v>
      </c>
      <c r="H374" s="27" t="n">
        <v>24</v>
      </c>
      <c r="I374" s="37" t="s">
        <v>67</v>
      </c>
      <c r="J374" s="27" t="n">
        <v>39</v>
      </c>
      <c r="K374" s="37" t="s">
        <v>67</v>
      </c>
      <c r="L374" s="27" t="n">
        <v>57</v>
      </c>
      <c r="M374" s="37" t="s">
        <v>47</v>
      </c>
      <c r="N374" s="28" t="n">
        <v>8.57</v>
      </c>
    </row>
    <row r="375" customFormat="false" ht="15" hidden="false" customHeight="false" outlineLevel="0" collapsed="false">
      <c r="A375" s="0" t="n">
        <v>610040</v>
      </c>
      <c r="B375" s="24" t="s">
        <v>867</v>
      </c>
      <c r="C375" s="24" t="s">
        <v>868</v>
      </c>
      <c r="D375" s="0" t="s">
        <v>80</v>
      </c>
      <c r="E375" s="0" t="s">
        <v>65</v>
      </c>
      <c r="F375" s="25" t="s">
        <v>109</v>
      </c>
      <c r="G375" s="26" t="s">
        <v>46</v>
      </c>
      <c r="H375" s="27" t="n">
        <v>27</v>
      </c>
      <c r="I375" s="37" t="s">
        <v>67</v>
      </c>
      <c r="J375" s="27" t="n">
        <v>62</v>
      </c>
      <c r="K375" s="37" t="s">
        <v>77</v>
      </c>
      <c r="L375" s="27" t="n">
        <v>55</v>
      </c>
      <c r="M375" s="37" t="s">
        <v>47</v>
      </c>
      <c r="N375" s="28" t="n">
        <v>8.11</v>
      </c>
    </row>
    <row r="376" customFormat="false" ht="15" hidden="false" customHeight="false" outlineLevel="0" collapsed="false">
      <c r="A376" s="0" t="n">
        <v>400011</v>
      </c>
      <c r="B376" s="24" t="s">
        <v>869</v>
      </c>
      <c r="C376" s="24" t="s">
        <v>870</v>
      </c>
      <c r="D376" s="0" t="s">
        <v>178</v>
      </c>
      <c r="E376" s="0" t="s">
        <v>108</v>
      </c>
      <c r="F376" s="25" t="s">
        <v>54</v>
      </c>
      <c r="I376" s="37"/>
      <c r="K376" s="37"/>
      <c r="M376" s="37"/>
    </row>
    <row r="377" customFormat="false" ht="15" hidden="false" customHeight="false" outlineLevel="0" collapsed="false">
      <c r="A377" s="0" t="n">
        <v>610041</v>
      </c>
      <c r="B377" s="24" t="s">
        <v>871</v>
      </c>
      <c r="C377" s="24" t="s">
        <v>872</v>
      </c>
      <c r="D377" s="0" t="s">
        <v>80</v>
      </c>
      <c r="E377" s="0" t="s">
        <v>65</v>
      </c>
      <c r="F377" s="25" t="s">
        <v>54</v>
      </c>
      <c r="I377" s="37"/>
      <c r="K377" s="37"/>
      <c r="M377" s="37"/>
    </row>
    <row r="378" customFormat="false" ht="15" hidden="false" customHeight="false" outlineLevel="0" collapsed="false">
      <c r="A378" s="0" t="n">
        <v>610325</v>
      </c>
      <c r="B378" s="24" t="s">
        <v>873</v>
      </c>
      <c r="C378" s="24" t="s">
        <v>874</v>
      </c>
      <c r="D378" s="0" t="s">
        <v>80</v>
      </c>
      <c r="E378" s="0" t="s">
        <v>65</v>
      </c>
      <c r="F378" s="25" t="s">
        <v>109</v>
      </c>
      <c r="G378" s="26" t="s">
        <v>46</v>
      </c>
      <c r="H378" s="27" t="n">
        <v>35</v>
      </c>
      <c r="I378" s="37" t="s">
        <v>67</v>
      </c>
      <c r="J378" s="27" t="n">
        <v>57</v>
      </c>
      <c r="K378" s="37" t="s">
        <v>47</v>
      </c>
      <c r="L378" s="27" t="n">
        <v>61</v>
      </c>
      <c r="M378" s="37" t="s">
        <v>77</v>
      </c>
      <c r="N378" s="28" t="n">
        <v>8.17</v>
      </c>
    </row>
    <row r="379" customFormat="false" ht="15" hidden="false" customHeight="false" outlineLevel="0" collapsed="false">
      <c r="A379" s="0" t="n">
        <v>610541</v>
      </c>
      <c r="B379" s="24" t="s">
        <v>875</v>
      </c>
      <c r="C379" s="24" t="s">
        <v>876</v>
      </c>
      <c r="D379" s="0" t="s">
        <v>80</v>
      </c>
      <c r="E379" s="0" t="s">
        <v>65</v>
      </c>
      <c r="F379" s="25" t="s">
        <v>192</v>
      </c>
      <c r="G379" s="26" t="s">
        <v>46</v>
      </c>
      <c r="H379" s="27" t="n">
        <v>55</v>
      </c>
      <c r="I379" s="37" t="s">
        <v>47</v>
      </c>
      <c r="J379" s="27" t="n">
        <v>67</v>
      </c>
      <c r="K379" s="37" t="s">
        <v>77</v>
      </c>
      <c r="L379" s="27" t="n">
        <v>82</v>
      </c>
      <c r="M379" s="37" t="s">
        <v>131</v>
      </c>
      <c r="N379" s="28" t="n">
        <v>8.78</v>
      </c>
    </row>
    <row r="380" customFormat="false" ht="15" hidden="false" customHeight="false" outlineLevel="0" collapsed="false">
      <c r="A380" s="0" t="n">
        <v>610043</v>
      </c>
      <c r="B380" s="24" t="s">
        <v>877</v>
      </c>
      <c r="C380" s="24" t="s">
        <v>878</v>
      </c>
      <c r="D380" s="0" t="s">
        <v>107</v>
      </c>
      <c r="E380" s="0" t="s">
        <v>108</v>
      </c>
      <c r="F380" s="25" t="s">
        <v>54</v>
      </c>
      <c r="I380" s="37"/>
      <c r="K380" s="37"/>
      <c r="M380" s="37"/>
    </row>
    <row r="381" customFormat="false" ht="15" hidden="false" customHeight="false" outlineLevel="0" collapsed="false">
      <c r="A381" s="0" t="n">
        <v>610044</v>
      </c>
      <c r="B381" s="24" t="s">
        <v>879</v>
      </c>
      <c r="C381" s="24" t="s">
        <v>880</v>
      </c>
      <c r="D381" s="0" t="s">
        <v>178</v>
      </c>
      <c r="E381" s="0" t="s">
        <v>108</v>
      </c>
      <c r="F381" s="25" t="s">
        <v>362</v>
      </c>
      <c r="G381" s="26" t="s">
        <v>46</v>
      </c>
      <c r="H381" s="27" t="n">
        <v>29</v>
      </c>
      <c r="I381" s="37" t="s">
        <v>67</v>
      </c>
      <c r="J381" s="27" t="n">
        <v>39</v>
      </c>
      <c r="K381" s="37" t="s">
        <v>67</v>
      </c>
      <c r="L381" s="27" t="n">
        <v>59</v>
      </c>
      <c r="M381" s="37" t="s">
        <v>47</v>
      </c>
      <c r="N381" s="28" t="n">
        <v>7.5</v>
      </c>
    </row>
    <row r="382" customFormat="false" ht="15" hidden="false" customHeight="false" outlineLevel="0" collapsed="false">
      <c r="A382" s="0" t="n">
        <v>610029</v>
      </c>
      <c r="B382" s="24" t="s">
        <v>881</v>
      </c>
      <c r="C382" s="24" t="s">
        <v>882</v>
      </c>
      <c r="D382" s="0" t="s">
        <v>232</v>
      </c>
      <c r="E382" s="0" t="s">
        <v>108</v>
      </c>
      <c r="F382" s="25" t="s">
        <v>403</v>
      </c>
      <c r="G382" s="26" t="s">
        <v>46</v>
      </c>
      <c r="H382" s="27" t="n">
        <v>31</v>
      </c>
      <c r="I382" s="37" t="s">
        <v>67</v>
      </c>
      <c r="J382" s="27" t="n">
        <v>27</v>
      </c>
      <c r="K382" s="37" t="s">
        <v>67</v>
      </c>
      <c r="L382" s="27" t="n">
        <v>57</v>
      </c>
      <c r="M382" s="37" t="s">
        <v>47</v>
      </c>
      <c r="N382" s="28" t="n">
        <v>8.14</v>
      </c>
    </row>
    <row r="383" customFormat="false" ht="15" hidden="false" customHeight="false" outlineLevel="0" collapsed="false">
      <c r="A383" s="0" t="n">
        <v>610046</v>
      </c>
      <c r="B383" s="24" t="s">
        <v>883</v>
      </c>
      <c r="C383" s="24" t="s">
        <v>884</v>
      </c>
      <c r="D383" s="0" t="s">
        <v>80</v>
      </c>
      <c r="E383" s="0" t="s">
        <v>65</v>
      </c>
      <c r="F383" s="25" t="s">
        <v>142</v>
      </c>
      <c r="G383" s="26" t="s">
        <v>46</v>
      </c>
      <c r="H383" s="27" t="n">
        <v>33</v>
      </c>
      <c r="I383" s="37" t="s">
        <v>67</v>
      </c>
      <c r="J383" s="27" t="n">
        <v>55</v>
      </c>
      <c r="K383" s="37" t="s">
        <v>47</v>
      </c>
      <c r="L383" s="27" t="n">
        <v>57</v>
      </c>
      <c r="M383" s="37" t="s">
        <v>47</v>
      </c>
      <c r="N383" s="28" t="n">
        <v>8.65</v>
      </c>
    </row>
    <row r="384" customFormat="false" ht="15" hidden="false" customHeight="false" outlineLevel="0" collapsed="false">
      <c r="A384" s="0" t="n">
        <v>610215</v>
      </c>
      <c r="B384" s="24" t="s">
        <v>885</v>
      </c>
      <c r="C384" s="24" t="s">
        <v>886</v>
      </c>
      <c r="D384" s="0" t="s">
        <v>279</v>
      </c>
      <c r="E384" s="0" t="s">
        <v>108</v>
      </c>
      <c r="F384" s="25" t="s">
        <v>109</v>
      </c>
      <c r="G384" s="26" t="s">
        <v>46</v>
      </c>
      <c r="H384" s="27" t="n">
        <v>40</v>
      </c>
      <c r="I384" s="37" t="s">
        <v>47</v>
      </c>
      <c r="J384" s="27" t="n">
        <v>38</v>
      </c>
      <c r="K384" s="37" t="s">
        <v>67</v>
      </c>
      <c r="L384" s="27" t="n">
        <v>53</v>
      </c>
      <c r="M384" s="37" t="s">
        <v>47</v>
      </c>
      <c r="N384" s="28" t="n">
        <v>8.79</v>
      </c>
    </row>
    <row r="385" customFormat="false" ht="15" hidden="false" customHeight="false" outlineLevel="0" collapsed="false">
      <c r="A385" s="0" t="n">
        <v>610047</v>
      </c>
      <c r="B385" s="24" t="s">
        <v>887</v>
      </c>
      <c r="C385" s="24" t="s">
        <v>888</v>
      </c>
      <c r="D385" s="0" t="s">
        <v>115</v>
      </c>
      <c r="E385" s="0" t="s">
        <v>53</v>
      </c>
      <c r="F385" s="25" t="s">
        <v>54</v>
      </c>
      <c r="I385" s="37"/>
      <c r="K385" s="37"/>
      <c r="M385" s="37"/>
    </row>
    <row r="386" customFormat="false" ht="15" hidden="false" customHeight="false" outlineLevel="0" collapsed="false">
      <c r="A386" s="0" t="n">
        <v>610048</v>
      </c>
      <c r="B386" s="24" t="s">
        <v>889</v>
      </c>
      <c r="C386" s="24" t="s">
        <v>890</v>
      </c>
      <c r="D386" s="0" t="s">
        <v>80</v>
      </c>
      <c r="E386" s="0" t="s">
        <v>65</v>
      </c>
      <c r="F386" s="25" t="s">
        <v>263</v>
      </c>
      <c r="G386" s="26" t="s">
        <v>46</v>
      </c>
      <c r="H386" s="27" t="n">
        <v>46</v>
      </c>
      <c r="I386" s="37" t="s">
        <v>47</v>
      </c>
      <c r="J386" s="27" t="n">
        <v>57</v>
      </c>
      <c r="K386" s="37" t="s">
        <v>47</v>
      </c>
      <c r="L386" s="27" t="n">
        <v>65</v>
      </c>
      <c r="M386" s="37" t="s">
        <v>77</v>
      </c>
      <c r="N386" s="28" t="n">
        <v>6.64</v>
      </c>
    </row>
    <row r="387" customFormat="false" ht="15" hidden="false" customHeight="false" outlineLevel="0" collapsed="false">
      <c r="A387" s="0" t="n">
        <v>609722</v>
      </c>
      <c r="B387" s="24" t="s">
        <v>891</v>
      </c>
      <c r="C387" s="24" t="s">
        <v>892</v>
      </c>
      <c r="D387" s="0" t="s">
        <v>118</v>
      </c>
      <c r="E387" s="0" t="s">
        <v>108</v>
      </c>
      <c r="F387" s="25" t="s">
        <v>76</v>
      </c>
      <c r="G387" s="26" t="s">
        <v>49</v>
      </c>
      <c r="H387" s="27" t="n">
        <v>49</v>
      </c>
      <c r="I387" s="37" t="s">
        <v>47</v>
      </c>
      <c r="J387" s="27" t="n">
        <v>45</v>
      </c>
      <c r="K387" s="37" t="s">
        <v>47</v>
      </c>
      <c r="L387" s="27" t="n">
        <v>43</v>
      </c>
      <c r="M387" s="37" t="s">
        <v>47</v>
      </c>
      <c r="N387" s="28" t="n">
        <v>6.77</v>
      </c>
    </row>
    <row r="388" customFormat="false" ht="15" hidden="false" customHeight="false" outlineLevel="0" collapsed="false">
      <c r="A388" s="0" t="n">
        <v>610052</v>
      </c>
      <c r="B388" s="24" t="s">
        <v>893</v>
      </c>
      <c r="C388" s="24" t="s">
        <v>894</v>
      </c>
      <c r="D388" s="0" t="s">
        <v>115</v>
      </c>
      <c r="E388" s="0" t="s">
        <v>53</v>
      </c>
      <c r="F388" s="25" t="s">
        <v>238</v>
      </c>
      <c r="G388" s="26" t="s">
        <v>46</v>
      </c>
      <c r="H388" s="27" t="n">
        <v>40</v>
      </c>
      <c r="I388" s="37" t="s">
        <v>47</v>
      </c>
      <c r="J388" s="27" t="n">
        <v>21</v>
      </c>
      <c r="K388" s="37" t="s">
        <v>67</v>
      </c>
      <c r="L388" s="27" t="n">
        <v>38</v>
      </c>
      <c r="M388" s="37" t="s">
        <v>67</v>
      </c>
      <c r="N388" s="28" t="n">
        <v>7.49</v>
      </c>
    </row>
    <row r="389" customFormat="false" ht="15" hidden="false" customHeight="false" outlineLevel="0" collapsed="false">
      <c r="A389" s="0" t="n">
        <v>610241</v>
      </c>
      <c r="B389" s="24" t="s">
        <v>895</v>
      </c>
      <c r="C389" s="24" t="s">
        <v>896</v>
      </c>
      <c r="D389" s="0" t="s">
        <v>178</v>
      </c>
      <c r="E389" s="0" t="s">
        <v>108</v>
      </c>
      <c r="F389" s="25" t="s">
        <v>303</v>
      </c>
      <c r="G389" s="26" t="s">
        <v>46</v>
      </c>
      <c r="H389" s="27" t="n">
        <v>81</v>
      </c>
      <c r="I389" s="37" t="s">
        <v>131</v>
      </c>
      <c r="J389" s="27" t="n">
        <v>65</v>
      </c>
      <c r="K389" s="37" t="s">
        <v>77</v>
      </c>
      <c r="L389" s="27" t="n">
        <v>46</v>
      </c>
      <c r="M389" s="37" t="s">
        <v>47</v>
      </c>
      <c r="N389" s="28" t="n">
        <v>8.56</v>
      </c>
    </row>
    <row r="390" customFormat="false" ht="15" hidden="false" customHeight="false" outlineLevel="0" collapsed="false">
      <c r="A390" s="0" t="n">
        <v>610502</v>
      </c>
      <c r="B390" s="24" t="s">
        <v>897</v>
      </c>
      <c r="C390" s="24" t="s">
        <v>898</v>
      </c>
      <c r="D390" s="0" t="s">
        <v>118</v>
      </c>
      <c r="E390" s="0" t="s">
        <v>108</v>
      </c>
      <c r="F390" s="25" t="s">
        <v>54</v>
      </c>
      <c r="I390" s="37"/>
      <c r="K390" s="37"/>
      <c r="M390" s="37"/>
    </row>
    <row r="391" customFormat="false" ht="15" hidden="false" customHeight="false" outlineLevel="0" collapsed="false">
      <c r="A391" s="0" t="n">
        <v>610053</v>
      </c>
      <c r="B391" s="24" t="s">
        <v>899</v>
      </c>
      <c r="C391" s="24" t="s">
        <v>900</v>
      </c>
      <c r="D391" s="0" t="s">
        <v>112</v>
      </c>
      <c r="E391" s="0" t="s">
        <v>71</v>
      </c>
      <c r="F391" s="25" t="s">
        <v>54</v>
      </c>
      <c r="I391" s="37"/>
      <c r="K391" s="37"/>
      <c r="M391" s="37"/>
    </row>
    <row r="392" customFormat="false" ht="15" hidden="false" customHeight="false" outlineLevel="0" collapsed="false">
      <c r="A392" s="0" t="n">
        <v>610054</v>
      </c>
      <c r="B392" s="24" t="s">
        <v>901</v>
      </c>
      <c r="C392" s="24" t="s">
        <v>902</v>
      </c>
      <c r="D392" s="0" t="s">
        <v>59</v>
      </c>
      <c r="E392" s="0" t="s">
        <v>60</v>
      </c>
      <c r="F392" s="25" t="s">
        <v>263</v>
      </c>
      <c r="G392" s="26" t="s">
        <v>46</v>
      </c>
      <c r="H392" s="27" t="n">
        <v>42</v>
      </c>
      <c r="I392" s="37" t="s">
        <v>47</v>
      </c>
      <c r="J392" s="27" t="n">
        <v>45</v>
      </c>
      <c r="K392" s="37" t="s">
        <v>47</v>
      </c>
      <c r="L392" s="27" t="n">
        <v>71</v>
      </c>
      <c r="M392" s="37" t="s">
        <v>77</v>
      </c>
      <c r="N392" s="28" t="n">
        <v>9.05</v>
      </c>
    </row>
    <row r="393" customFormat="false" ht="15" hidden="false" customHeight="false" outlineLevel="0" collapsed="false">
      <c r="A393" s="0" t="n">
        <v>609723</v>
      </c>
      <c r="B393" s="24" t="s">
        <v>903</v>
      </c>
      <c r="C393" s="24" t="s">
        <v>904</v>
      </c>
      <c r="D393" s="0" t="s">
        <v>118</v>
      </c>
      <c r="E393" s="0" t="s">
        <v>108</v>
      </c>
      <c r="F393" s="25" t="s">
        <v>84</v>
      </c>
      <c r="G393" s="26" t="s">
        <v>49</v>
      </c>
      <c r="H393" s="27" t="n">
        <v>63</v>
      </c>
      <c r="I393" s="37" t="s">
        <v>77</v>
      </c>
      <c r="J393" s="27" t="n">
        <v>52</v>
      </c>
      <c r="K393" s="37" t="s">
        <v>47</v>
      </c>
      <c r="L393" s="27" t="n">
        <v>49</v>
      </c>
      <c r="M393" s="37" t="s">
        <v>47</v>
      </c>
      <c r="N393" s="28" t="n">
        <v>7.14</v>
      </c>
    </row>
    <row r="394" customFormat="false" ht="15" hidden="false" customHeight="false" outlineLevel="0" collapsed="false">
      <c r="A394" s="0" t="n">
        <v>610321</v>
      </c>
      <c r="B394" s="24" t="s">
        <v>905</v>
      </c>
      <c r="C394" s="24" t="s">
        <v>906</v>
      </c>
      <c r="D394" s="0" t="s">
        <v>75</v>
      </c>
      <c r="E394" s="0" t="s">
        <v>65</v>
      </c>
      <c r="F394" s="25" t="s">
        <v>54</v>
      </c>
      <c r="I394" s="37"/>
      <c r="K394" s="37"/>
      <c r="M394" s="37"/>
    </row>
    <row r="395" customFormat="false" ht="15" hidden="false" customHeight="false" outlineLevel="0" collapsed="false">
      <c r="A395" s="0" t="n">
        <v>610056</v>
      </c>
      <c r="B395" s="24" t="s">
        <v>907</v>
      </c>
      <c r="C395" s="24" t="s">
        <v>908</v>
      </c>
      <c r="D395" s="0" t="s">
        <v>107</v>
      </c>
      <c r="E395" s="0" t="s">
        <v>108</v>
      </c>
      <c r="F395" s="25" t="s">
        <v>54</v>
      </c>
      <c r="I395" s="37"/>
      <c r="K395" s="37"/>
      <c r="M395" s="37"/>
    </row>
    <row r="396" customFormat="false" ht="15" hidden="false" customHeight="false" outlineLevel="0" collapsed="false">
      <c r="A396" s="0" t="n">
        <v>610535</v>
      </c>
      <c r="B396" s="24" t="s">
        <v>909</v>
      </c>
      <c r="C396" s="24" t="s">
        <v>910</v>
      </c>
      <c r="D396" s="0" t="s">
        <v>118</v>
      </c>
      <c r="E396" s="0" t="s">
        <v>108</v>
      </c>
      <c r="F396" s="25" t="s">
        <v>54</v>
      </c>
      <c r="I396" s="37"/>
      <c r="K396" s="37"/>
      <c r="M396" s="37"/>
    </row>
    <row r="397" customFormat="false" ht="15" hidden="false" customHeight="false" outlineLevel="0" collapsed="false">
      <c r="A397" s="0" t="n">
        <v>609724</v>
      </c>
      <c r="B397" s="24" t="s">
        <v>911</v>
      </c>
      <c r="C397" s="24" t="s">
        <v>912</v>
      </c>
      <c r="D397" s="0" t="s">
        <v>83</v>
      </c>
      <c r="E397" s="0" t="s">
        <v>65</v>
      </c>
      <c r="F397" s="25" t="s">
        <v>96</v>
      </c>
      <c r="G397" s="26" t="s">
        <v>49</v>
      </c>
      <c r="H397" s="27" t="n">
        <v>38</v>
      </c>
      <c r="I397" s="37" t="s">
        <v>67</v>
      </c>
      <c r="J397" s="27" t="n">
        <v>34</v>
      </c>
      <c r="K397" s="37" t="s">
        <v>67</v>
      </c>
      <c r="L397" s="27" t="n">
        <v>65</v>
      </c>
      <c r="M397" s="37" t="s">
        <v>77</v>
      </c>
      <c r="N397" s="28" t="n">
        <v>7.39</v>
      </c>
    </row>
    <row r="398" customFormat="false" ht="15" hidden="false" customHeight="false" outlineLevel="0" collapsed="false">
      <c r="A398" s="0" t="n">
        <v>610058</v>
      </c>
      <c r="B398" s="24" t="s">
        <v>913</v>
      </c>
      <c r="C398" s="24" t="s">
        <v>914</v>
      </c>
      <c r="D398" s="0" t="s">
        <v>107</v>
      </c>
      <c r="E398" s="0" t="s">
        <v>108</v>
      </c>
      <c r="F398" s="25" t="s">
        <v>109</v>
      </c>
      <c r="G398" s="26" t="s">
        <v>46</v>
      </c>
      <c r="H398" s="27" t="n">
        <v>27</v>
      </c>
      <c r="I398" s="37" t="s">
        <v>67</v>
      </c>
      <c r="J398" s="27" t="n">
        <v>10</v>
      </c>
      <c r="K398" s="37" t="s">
        <v>137</v>
      </c>
      <c r="L398" s="27" t="n">
        <v>62</v>
      </c>
      <c r="M398" s="37" t="s">
        <v>77</v>
      </c>
      <c r="N398" s="28" t="n">
        <v>7.8</v>
      </c>
    </row>
    <row r="399" customFormat="false" ht="15" hidden="false" customHeight="false" outlineLevel="0" collapsed="false">
      <c r="A399" s="0" t="n">
        <v>610059</v>
      </c>
      <c r="B399" s="24" t="s">
        <v>915</v>
      </c>
      <c r="C399" s="24" t="s">
        <v>916</v>
      </c>
      <c r="D399" s="0" t="s">
        <v>80</v>
      </c>
      <c r="E399" s="0" t="s">
        <v>65</v>
      </c>
      <c r="F399" s="25" t="s">
        <v>156</v>
      </c>
      <c r="G399" s="26" t="s">
        <v>46</v>
      </c>
      <c r="H399" s="27" t="n">
        <v>65</v>
      </c>
      <c r="I399" s="37" t="s">
        <v>77</v>
      </c>
      <c r="J399" s="27" t="n">
        <v>65</v>
      </c>
      <c r="K399" s="37" t="s">
        <v>77</v>
      </c>
      <c r="L399" s="27" t="n">
        <v>42</v>
      </c>
      <c r="M399" s="37" t="s">
        <v>47</v>
      </c>
      <c r="N399" s="28" t="n">
        <v>8.97</v>
      </c>
    </row>
    <row r="400" customFormat="false" ht="15" hidden="false" customHeight="false" outlineLevel="0" collapsed="false">
      <c r="A400" s="0" t="n">
        <v>610061</v>
      </c>
      <c r="B400" s="24" t="s">
        <v>917</v>
      </c>
      <c r="C400" s="24" t="s">
        <v>918</v>
      </c>
      <c r="D400" s="0" t="s">
        <v>99</v>
      </c>
      <c r="E400" s="0" t="s">
        <v>53</v>
      </c>
      <c r="F400" s="25" t="s">
        <v>54</v>
      </c>
      <c r="I400" s="37"/>
      <c r="K400" s="37"/>
      <c r="M400" s="37"/>
    </row>
    <row r="401" customFormat="false" ht="15" hidden="false" customHeight="false" outlineLevel="0" collapsed="false">
      <c r="A401" s="0" t="n">
        <v>610290</v>
      </c>
      <c r="B401" s="24" t="s">
        <v>919</v>
      </c>
      <c r="C401" s="24" t="s">
        <v>920</v>
      </c>
      <c r="D401" s="0" t="s">
        <v>89</v>
      </c>
      <c r="E401" s="0" t="s">
        <v>71</v>
      </c>
      <c r="F401" s="25" t="s">
        <v>54</v>
      </c>
      <c r="I401" s="37"/>
      <c r="K401" s="37"/>
      <c r="M401" s="37"/>
    </row>
    <row r="402" customFormat="false" ht="15" hidden="false" customHeight="false" outlineLevel="0" collapsed="false">
      <c r="A402" s="0" t="n">
        <v>609968</v>
      </c>
      <c r="B402" s="24" t="s">
        <v>921</v>
      </c>
      <c r="C402" s="24" t="s">
        <v>922</v>
      </c>
      <c r="D402" s="0" t="s">
        <v>80</v>
      </c>
      <c r="E402" s="0" t="s">
        <v>65</v>
      </c>
      <c r="F402" s="25" t="s">
        <v>54</v>
      </c>
      <c r="I402" s="37"/>
      <c r="K402" s="37"/>
      <c r="M402" s="37"/>
    </row>
    <row r="403" customFormat="false" ht="15" hidden="false" customHeight="false" outlineLevel="0" collapsed="false">
      <c r="A403" s="0" t="n">
        <v>610062</v>
      </c>
      <c r="B403" s="24" t="s">
        <v>923</v>
      </c>
      <c r="C403" s="24" t="s">
        <v>924</v>
      </c>
      <c r="D403" s="0" t="s">
        <v>102</v>
      </c>
      <c r="E403" s="0" t="s">
        <v>71</v>
      </c>
      <c r="F403" s="25" t="s">
        <v>109</v>
      </c>
      <c r="G403" s="26" t="s">
        <v>46</v>
      </c>
      <c r="H403" s="27" t="n">
        <v>45</v>
      </c>
      <c r="I403" s="37" t="s">
        <v>47</v>
      </c>
      <c r="J403" s="27" t="n">
        <v>36</v>
      </c>
      <c r="K403" s="37" t="s">
        <v>67</v>
      </c>
      <c r="L403" s="27" t="n">
        <v>17</v>
      </c>
      <c r="M403" s="37" t="s">
        <v>137</v>
      </c>
      <c r="N403" s="28" t="n">
        <v>7.74</v>
      </c>
    </row>
    <row r="404" customFormat="false" ht="15" hidden="false" customHeight="false" outlineLevel="0" collapsed="false">
      <c r="A404" s="0" t="n">
        <v>610063</v>
      </c>
      <c r="B404" s="24" t="s">
        <v>925</v>
      </c>
      <c r="C404" s="24" t="s">
        <v>926</v>
      </c>
      <c r="D404" s="0" t="s">
        <v>279</v>
      </c>
      <c r="E404" s="0" t="s">
        <v>108</v>
      </c>
      <c r="F404" s="25" t="s">
        <v>263</v>
      </c>
      <c r="G404" s="26" t="s">
        <v>46</v>
      </c>
      <c r="H404" s="27" t="n">
        <v>35</v>
      </c>
      <c r="I404" s="37" t="s">
        <v>67</v>
      </c>
      <c r="J404" s="27" t="n">
        <v>54</v>
      </c>
      <c r="K404" s="37" t="s">
        <v>47</v>
      </c>
      <c r="L404" s="27" t="n">
        <v>36</v>
      </c>
      <c r="M404" s="37" t="s">
        <v>67</v>
      </c>
      <c r="N404" s="28" t="n">
        <v>8.66</v>
      </c>
    </row>
    <row r="405" customFormat="false" ht="15" hidden="false" customHeight="false" outlineLevel="0" collapsed="false">
      <c r="A405" s="0" t="n">
        <v>610269</v>
      </c>
      <c r="B405" s="24" t="s">
        <v>927</v>
      </c>
      <c r="C405" s="24" t="s">
        <v>928</v>
      </c>
      <c r="D405" s="0" t="s">
        <v>64</v>
      </c>
      <c r="E405" s="0" t="s">
        <v>65</v>
      </c>
      <c r="F405" s="25" t="s">
        <v>54</v>
      </c>
      <c r="I405" s="37"/>
      <c r="K405" s="37"/>
      <c r="M405" s="37"/>
    </row>
    <row r="406" customFormat="false" ht="15" hidden="false" customHeight="false" outlineLevel="0" collapsed="false">
      <c r="A406" s="0" t="n">
        <v>610066</v>
      </c>
      <c r="B406" s="24" t="s">
        <v>929</v>
      </c>
      <c r="C406" s="24" t="s">
        <v>930</v>
      </c>
      <c r="D406" s="0" t="s">
        <v>115</v>
      </c>
      <c r="E406" s="0" t="s">
        <v>53</v>
      </c>
      <c r="F406" s="25" t="s">
        <v>54</v>
      </c>
      <c r="I406" s="37"/>
      <c r="K406" s="37"/>
      <c r="M406" s="37"/>
    </row>
    <row r="407" customFormat="false" ht="15" hidden="false" customHeight="false" outlineLevel="0" collapsed="false">
      <c r="A407" s="0" t="n">
        <v>610312</v>
      </c>
      <c r="B407" s="24" t="s">
        <v>931</v>
      </c>
      <c r="C407" s="24" t="s">
        <v>932</v>
      </c>
      <c r="D407" s="0" t="s">
        <v>115</v>
      </c>
      <c r="E407" s="0" t="s">
        <v>53</v>
      </c>
      <c r="F407" s="25" t="s">
        <v>674</v>
      </c>
      <c r="G407" s="26" t="s">
        <v>46</v>
      </c>
      <c r="H407" s="27" t="n">
        <v>64</v>
      </c>
      <c r="I407" s="37" t="s">
        <v>77</v>
      </c>
      <c r="J407" s="27" t="n">
        <v>55</v>
      </c>
      <c r="K407" s="37" t="s">
        <v>47</v>
      </c>
      <c r="L407" s="27" t="n">
        <v>67</v>
      </c>
      <c r="M407" s="37" t="s">
        <v>77</v>
      </c>
      <c r="N407" s="28" t="n">
        <v>9.07</v>
      </c>
    </row>
    <row r="408" customFormat="false" ht="15" hidden="false" customHeight="false" outlineLevel="0" collapsed="false">
      <c r="A408" s="0" t="n">
        <v>610067</v>
      </c>
      <c r="B408" s="24" t="s">
        <v>933</v>
      </c>
      <c r="C408" s="24" t="s">
        <v>934</v>
      </c>
      <c r="D408" s="0" t="s">
        <v>112</v>
      </c>
      <c r="E408" s="0" t="s">
        <v>71</v>
      </c>
      <c r="F408" s="25" t="s">
        <v>303</v>
      </c>
      <c r="G408" s="26" t="s">
        <v>46</v>
      </c>
      <c r="H408" s="27" t="n">
        <v>36</v>
      </c>
      <c r="I408" s="37" t="s">
        <v>67</v>
      </c>
      <c r="J408" s="27" t="n">
        <v>55</v>
      </c>
      <c r="K408" s="37" t="s">
        <v>47</v>
      </c>
      <c r="L408" s="27" t="n">
        <v>61</v>
      </c>
      <c r="M408" s="37" t="s">
        <v>77</v>
      </c>
      <c r="N408" s="28" t="n">
        <v>6.92</v>
      </c>
    </row>
    <row r="409" customFormat="false" ht="15" hidden="false" customHeight="false" outlineLevel="0" collapsed="false">
      <c r="A409" s="0" t="n">
        <v>610282</v>
      </c>
      <c r="B409" s="24" t="s">
        <v>935</v>
      </c>
      <c r="C409" s="24" t="s">
        <v>936</v>
      </c>
      <c r="D409" s="0" t="s">
        <v>107</v>
      </c>
      <c r="E409" s="0" t="s">
        <v>108</v>
      </c>
      <c r="F409" s="25" t="s">
        <v>54</v>
      </c>
      <c r="I409" s="37"/>
      <c r="K409" s="37"/>
      <c r="M409" s="37"/>
    </row>
    <row r="410" customFormat="false" ht="15" hidden="false" customHeight="false" outlineLevel="0" collapsed="false">
      <c r="A410" s="0" t="n">
        <v>610070</v>
      </c>
      <c r="B410" s="24" t="s">
        <v>937</v>
      </c>
      <c r="C410" s="24" t="s">
        <v>938</v>
      </c>
      <c r="D410" s="0" t="s">
        <v>64</v>
      </c>
      <c r="E410" s="0" t="s">
        <v>65</v>
      </c>
      <c r="F410" s="25" t="s">
        <v>109</v>
      </c>
      <c r="G410" s="26" t="s">
        <v>46</v>
      </c>
      <c r="H410" s="27" t="n">
        <v>43</v>
      </c>
      <c r="I410" s="37" t="s">
        <v>47</v>
      </c>
      <c r="J410" s="27" t="n">
        <v>58</v>
      </c>
      <c r="K410" s="37" t="s">
        <v>47</v>
      </c>
      <c r="L410" s="27" t="n">
        <v>70</v>
      </c>
      <c r="M410" s="37" t="s">
        <v>77</v>
      </c>
      <c r="N410" s="28" t="n">
        <v>8.9</v>
      </c>
    </row>
    <row r="411" customFormat="false" ht="15" hidden="false" customHeight="false" outlineLevel="0" collapsed="false">
      <c r="A411" s="0" t="n">
        <v>610293</v>
      </c>
      <c r="B411" s="24" t="s">
        <v>939</v>
      </c>
      <c r="C411" s="24" t="s">
        <v>940</v>
      </c>
      <c r="D411" s="0" t="s">
        <v>178</v>
      </c>
      <c r="E411" s="0" t="s">
        <v>108</v>
      </c>
      <c r="F411" s="25" t="s">
        <v>266</v>
      </c>
      <c r="G411" s="26" t="s">
        <v>46</v>
      </c>
      <c r="H411" s="27" t="n">
        <v>42</v>
      </c>
      <c r="I411" s="37" t="s">
        <v>47</v>
      </c>
      <c r="J411" s="27" t="n">
        <v>55</v>
      </c>
      <c r="K411" s="37" t="s">
        <v>47</v>
      </c>
      <c r="L411" s="27" t="n">
        <v>54</v>
      </c>
      <c r="M411" s="37" t="s">
        <v>47</v>
      </c>
      <c r="N411" s="28" t="n">
        <v>7.59</v>
      </c>
    </row>
    <row r="412" customFormat="false" ht="15" hidden="false" customHeight="false" outlineLevel="0" collapsed="false">
      <c r="A412" s="0" t="n">
        <v>609902</v>
      </c>
      <c r="B412" s="24" t="s">
        <v>941</v>
      </c>
      <c r="C412" s="24" t="s">
        <v>942</v>
      </c>
      <c r="D412" s="0" t="s">
        <v>59</v>
      </c>
      <c r="E412" s="0" t="s">
        <v>60</v>
      </c>
      <c r="F412" s="25" t="s">
        <v>674</v>
      </c>
      <c r="G412" s="26" t="s">
        <v>46</v>
      </c>
      <c r="H412" s="27" t="n">
        <v>34</v>
      </c>
      <c r="I412" s="37" t="s">
        <v>67</v>
      </c>
      <c r="J412" s="27" t="n">
        <v>41</v>
      </c>
      <c r="K412" s="37" t="s">
        <v>47</v>
      </c>
      <c r="L412" s="27" t="n">
        <v>43</v>
      </c>
      <c r="M412" s="37" t="s">
        <v>47</v>
      </c>
      <c r="N412" s="28" t="n">
        <v>7.14</v>
      </c>
    </row>
    <row r="413" customFormat="false" ht="15" hidden="false" customHeight="false" outlineLevel="0" collapsed="false">
      <c r="A413" s="0" t="n">
        <v>610552</v>
      </c>
      <c r="B413" s="24" t="s">
        <v>943</v>
      </c>
      <c r="C413" s="24" t="s">
        <v>944</v>
      </c>
      <c r="D413" s="0" t="s">
        <v>52</v>
      </c>
      <c r="E413" s="0" t="s">
        <v>53</v>
      </c>
      <c r="F413" s="25" t="s">
        <v>54</v>
      </c>
      <c r="I413" s="37"/>
      <c r="K413" s="37"/>
      <c r="M413" s="37"/>
    </row>
    <row r="414" customFormat="false" ht="15" hidden="false" customHeight="false" outlineLevel="0" collapsed="false">
      <c r="A414" s="0" t="n">
        <v>610551</v>
      </c>
      <c r="B414" s="24" t="s">
        <v>945</v>
      </c>
      <c r="C414" s="24" t="s">
        <v>946</v>
      </c>
      <c r="D414" s="0" t="s">
        <v>99</v>
      </c>
      <c r="E414" s="0" t="s">
        <v>53</v>
      </c>
      <c r="F414" s="25" t="s">
        <v>54</v>
      </c>
      <c r="I414" s="37"/>
      <c r="K414" s="37"/>
      <c r="M414" s="37"/>
    </row>
    <row r="415" customFormat="false" ht="15" hidden="false" customHeight="false" outlineLevel="0" collapsed="false">
      <c r="A415" s="0" t="n">
        <v>610171</v>
      </c>
      <c r="B415" s="24" t="s">
        <v>947</v>
      </c>
      <c r="C415" s="24" t="s">
        <v>948</v>
      </c>
      <c r="D415" s="0" t="s">
        <v>115</v>
      </c>
      <c r="E415" s="0" t="s">
        <v>53</v>
      </c>
      <c r="F415" s="25" t="s">
        <v>674</v>
      </c>
      <c r="G415" s="26" t="s">
        <v>46</v>
      </c>
      <c r="H415" s="27" t="n">
        <v>34</v>
      </c>
      <c r="I415" s="37" t="s">
        <v>67</v>
      </c>
      <c r="J415" s="27" t="n">
        <v>37</v>
      </c>
      <c r="K415" s="37" t="s">
        <v>67</v>
      </c>
      <c r="L415" s="27" t="n">
        <v>39</v>
      </c>
      <c r="M415" s="37" t="s">
        <v>67</v>
      </c>
      <c r="N415" s="28" t="n">
        <v>7.19</v>
      </c>
    </row>
    <row r="416" customFormat="false" ht="15" hidden="false" customHeight="false" outlineLevel="0" collapsed="false">
      <c r="A416" s="0" t="n">
        <v>610073</v>
      </c>
      <c r="B416" s="24" t="s">
        <v>949</v>
      </c>
      <c r="C416" s="24" t="s">
        <v>950</v>
      </c>
      <c r="D416" s="0" t="s">
        <v>232</v>
      </c>
      <c r="E416" s="0" t="s">
        <v>108</v>
      </c>
      <c r="F416" s="25" t="s">
        <v>362</v>
      </c>
      <c r="G416" s="26" t="s">
        <v>46</v>
      </c>
      <c r="H416" s="27" t="n">
        <v>80</v>
      </c>
      <c r="I416" s="37" t="s">
        <v>131</v>
      </c>
      <c r="J416" s="27" t="n">
        <v>74</v>
      </c>
      <c r="K416" s="37" t="s">
        <v>77</v>
      </c>
      <c r="L416" s="27" t="n">
        <v>69</v>
      </c>
      <c r="M416" s="37" t="s">
        <v>77</v>
      </c>
      <c r="N416" s="28" t="n">
        <v>9.31</v>
      </c>
    </row>
    <row r="417" customFormat="false" ht="15" hidden="false" customHeight="false" outlineLevel="0" collapsed="false">
      <c r="A417" s="0" t="n">
        <v>610276</v>
      </c>
      <c r="B417" s="24" t="s">
        <v>951</v>
      </c>
      <c r="C417" s="24" t="s">
        <v>952</v>
      </c>
      <c r="D417" s="0" t="s">
        <v>99</v>
      </c>
      <c r="E417" s="0" t="s">
        <v>53</v>
      </c>
      <c r="F417" s="25" t="s">
        <v>637</v>
      </c>
      <c r="G417" s="26" t="s">
        <v>46</v>
      </c>
      <c r="H417" s="27" t="n">
        <v>63</v>
      </c>
      <c r="I417" s="37" t="s">
        <v>77</v>
      </c>
      <c r="J417" s="27" t="n">
        <v>54</v>
      </c>
      <c r="K417" s="37" t="s">
        <v>47</v>
      </c>
      <c r="L417" s="27" t="n">
        <v>56</v>
      </c>
      <c r="M417" s="37" t="s">
        <v>47</v>
      </c>
      <c r="N417" s="28" t="n">
        <v>7.52</v>
      </c>
    </row>
    <row r="418" customFormat="false" ht="15" hidden="false" customHeight="false" outlineLevel="0" collapsed="false">
      <c r="A418" s="0" t="n">
        <v>610074</v>
      </c>
      <c r="B418" s="24" t="s">
        <v>953</v>
      </c>
      <c r="C418" s="24" t="s">
        <v>954</v>
      </c>
      <c r="D418" s="0" t="s">
        <v>80</v>
      </c>
      <c r="E418" s="0" t="s">
        <v>65</v>
      </c>
      <c r="F418" s="25" t="s">
        <v>306</v>
      </c>
      <c r="G418" s="26" t="s">
        <v>46</v>
      </c>
      <c r="H418" s="27" t="n">
        <v>19</v>
      </c>
      <c r="I418" s="37" t="s">
        <v>137</v>
      </c>
      <c r="J418" s="27" t="n">
        <v>36</v>
      </c>
      <c r="K418" s="37" t="s">
        <v>67</v>
      </c>
      <c r="L418" s="27" t="n">
        <v>17</v>
      </c>
      <c r="M418" s="37" t="s">
        <v>137</v>
      </c>
      <c r="N418" s="28" t="n">
        <v>7.86</v>
      </c>
    </row>
    <row r="419" customFormat="false" ht="15" hidden="false" customHeight="false" outlineLevel="0" collapsed="false">
      <c r="A419" s="0" t="n">
        <v>610075</v>
      </c>
      <c r="B419" s="24" t="s">
        <v>955</v>
      </c>
      <c r="C419" s="24" t="s">
        <v>956</v>
      </c>
      <c r="D419" s="0" t="s">
        <v>232</v>
      </c>
      <c r="E419" s="0" t="s">
        <v>108</v>
      </c>
      <c r="F419" s="25" t="s">
        <v>54</v>
      </c>
      <c r="I419" s="37"/>
      <c r="K419" s="37"/>
      <c r="M419" s="37"/>
    </row>
    <row r="420" customFormat="false" ht="15" hidden="false" customHeight="false" outlineLevel="0" collapsed="false">
      <c r="A420" s="0" t="n">
        <v>610076</v>
      </c>
      <c r="B420" s="24" t="s">
        <v>957</v>
      </c>
      <c r="C420" s="24" t="s">
        <v>958</v>
      </c>
      <c r="D420" s="0" t="s">
        <v>232</v>
      </c>
      <c r="E420" s="0" t="s">
        <v>108</v>
      </c>
      <c r="F420" s="25" t="s">
        <v>72</v>
      </c>
      <c r="G420" s="26" t="s">
        <v>46</v>
      </c>
      <c r="H420" s="27" t="n">
        <v>50</v>
      </c>
      <c r="I420" s="37" t="s">
        <v>47</v>
      </c>
      <c r="J420" s="27" t="n">
        <v>48</v>
      </c>
      <c r="K420" s="37" t="s">
        <v>47</v>
      </c>
      <c r="L420" s="27" t="n">
        <v>53</v>
      </c>
      <c r="M420" s="37" t="s">
        <v>47</v>
      </c>
      <c r="N420" s="28" t="n">
        <v>7.99</v>
      </c>
    </row>
    <row r="421" customFormat="false" ht="15" hidden="false" customHeight="false" outlineLevel="0" collapsed="false">
      <c r="A421" s="0" t="n">
        <v>610072</v>
      </c>
      <c r="B421" s="24" t="s">
        <v>959</v>
      </c>
      <c r="C421" s="24" t="s">
        <v>960</v>
      </c>
      <c r="D421" s="0" t="s">
        <v>89</v>
      </c>
      <c r="E421" s="0" t="s">
        <v>71</v>
      </c>
      <c r="F421" s="25" t="s">
        <v>510</v>
      </c>
      <c r="G421" s="26" t="s">
        <v>46</v>
      </c>
      <c r="H421" s="27" t="n">
        <v>11</v>
      </c>
      <c r="I421" s="37" t="s">
        <v>137</v>
      </c>
      <c r="J421" s="27" t="n">
        <v>34</v>
      </c>
      <c r="K421" s="37" t="s">
        <v>67</v>
      </c>
      <c r="L421" s="27" t="n">
        <v>45</v>
      </c>
      <c r="M421" s="37" t="s">
        <v>47</v>
      </c>
      <c r="N421" s="28" t="n">
        <v>6.1</v>
      </c>
    </row>
    <row r="422" customFormat="false" ht="15" hidden="false" customHeight="false" outlineLevel="0" collapsed="false">
      <c r="A422" s="0" t="n">
        <v>609725</v>
      </c>
      <c r="B422" s="24" t="s">
        <v>961</v>
      </c>
      <c r="C422" s="24" t="s">
        <v>962</v>
      </c>
      <c r="D422" s="0" t="s">
        <v>145</v>
      </c>
      <c r="E422" s="0" t="s">
        <v>60</v>
      </c>
      <c r="F422" s="25" t="s">
        <v>54</v>
      </c>
      <c r="I422" s="37"/>
      <c r="K422" s="37"/>
      <c r="M422" s="37"/>
    </row>
    <row r="423" customFormat="false" ht="15" hidden="false" customHeight="false" outlineLevel="0" collapsed="false">
      <c r="A423" s="0" t="n">
        <v>610077</v>
      </c>
      <c r="B423" s="24" t="s">
        <v>963</v>
      </c>
      <c r="C423" s="24" t="s">
        <v>964</v>
      </c>
      <c r="D423" s="0" t="s">
        <v>112</v>
      </c>
      <c r="E423" s="0" t="s">
        <v>71</v>
      </c>
      <c r="F423" s="25" t="s">
        <v>198</v>
      </c>
      <c r="G423" s="26" t="s">
        <v>46</v>
      </c>
      <c r="H423" s="27" t="n">
        <v>37</v>
      </c>
      <c r="I423" s="37" t="s">
        <v>67</v>
      </c>
      <c r="J423" s="27" t="n">
        <v>28</v>
      </c>
      <c r="K423" s="37" t="s">
        <v>67</v>
      </c>
      <c r="L423" s="27" t="n">
        <v>22</v>
      </c>
      <c r="M423" s="37" t="s">
        <v>67</v>
      </c>
      <c r="N423" s="28" t="n">
        <v>7.17</v>
      </c>
    </row>
    <row r="424" customFormat="false" ht="15" hidden="false" customHeight="false" outlineLevel="0" collapsed="false">
      <c r="A424" s="0" t="n">
        <v>610257</v>
      </c>
      <c r="B424" s="24" t="s">
        <v>965</v>
      </c>
      <c r="C424" s="24" t="s">
        <v>966</v>
      </c>
      <c r="D424" s="0" t="s">
        <v>178</v>
      </c>
      <c r="E424" s="0" t="s">
        <v>108</v>
      </c>
      <c r="F424" s="25" t="s">
        <v>162</v>
      </c>
      <c r="G424" s="26" t="s">
        <v>46</v>
      </c>
      <c r="H424" s="27" t="n">
        <v>66</v>
      </c>
      <c r="I424" s="37" t="s">
        <v>77</v>
      </c>
      <c r="J424" s="27" t="n">
        <v>63</v>
      </c>
      <c r="K424" s="37" t="s">
        <v>77</v>
      </c>
      <c r="L424" s="27" t="n">
        <v>83</v>
      </c>
      <c r="M424" s="37" t="s">
        <v>131</v>
      </c>
      <c r="N424" s="28" t="n">
        <v>8.99</v>
      </c>
    </row>
    <row r="425" customFormat="false" ht="15" hidden="false" customHeight="false" outlineLevel="0" collapsed="false">
      <c r="A425" s="0" t="n">
        <v>610082</v>
      </c>
      <c r="B425" s="24" t="s">
        <v>967</v>
      </c>
      <c r="C425" s="24" t="s">
        <v>968</v>
      </c>
      <c r="D425" s="0" t="s">
        <v>155</v>
      </c>
      <c r="E425" s="0" t="s">
        <v>60</v>
      </c>
      <c r="F425" s="25" t="s">
        <v>109</v>
      </c>
      <c r="G425" s="26" t="s">
        <v>46</v>
      </c>
      <c r="H425" s="27" t="n">
        <v>55</v>
      </c>
      <c r="I425" s="37" t="s">
        <v>47</v>
      </c>
      <c r="J425" s="27" t="n">
        <v>55</v>
      </c>
      <c r="K425" s="37" t="s">
        <v>47</v>
      </c>
      <c r="L425" s="27" t="n">
        <v>41</v>
      </c>
      <c r="M425" s="37" t="s">
        <v>47</v>
      </c>
      <c r="N425" s="28" t="n">
        <v>9.22</v>
      </c>
    </row>
    <row r="426" customFormat="false" ht="15" hidden="false" customHeight="false" outlineLevel="0" collapsed="false">
      <c r="A426" s="0" t="n">
        <v>610086</v>
      </c>
      <c r="B426" s="24" t="s">
        <v>969</v>
      </c>
      <c r="C426" s="24" t="s">
        <v>970</v>
      </c>
      <c r="D426" s="0" t="s">
        <v>155</v>
      </c>
      <c r="E426" s="0" t="s">
        <v>60</v>
      </c>
      <c r="F426" s="25" t="s">
        <v>439</v>
      </c>
      <c r="G426" s="26" t="s">
        <v>46</v>
      </c>
      <c r="H426" s="27" t="n">
        <v>53</v>
      </c>
      <c r="I426" s="37" t="s">
        <v>47</v>
      </c>
      <c r="J426" s="27" t="n">
        <v>44</v>
      </c>
      <c r="K426" s="37" t="s">
        <v>47</v>
      </c>
      <c r="L426" s="27" t="n">
        <v>46</v>
      </c>
      <c r="M426" s="37" t="s">
        <v>47</v>
      </c>
      <c r="N426" s="28" t="n">
        <v>7.65</v>
      </c>
    </row>
    <row r="427" customFormat="false" ht="15" hidden="false" customHeight="false" outlineLevel="0" collapsed="false">
      <c r="A427" s="0" t="n">
        <v>610088</v>
      </c>
      <c r="B427" s="24" t="s">
        <v>971</v>
      </c>
      <c r="C427" s="24" t="s">
        <v>972</v>
      </c>
      <c r="D427" s="0" t="s">
        <v>80</v>
      </c>
      <c r="E427" s="0" t="s">
        <v>65</v>
      </c>
      <c r="F427" s="25" t="s">
        <v>808</v>
      </c>
      <c r="G427" s="26" t="s">
        <v>46</v>
      </c>
      <c r="H427" s="27" t="n">
        <v>28</v>
      </c>
      <c r="I427" s="37" t="s">
        <v>67</v>
      </c>
      <c r="J427" s="27" t="n">
        <v>34</v>
      </c>
      <c r="K427" s="37" t="s">
        <v>67</v>
      </c>
      <c r="L427" s="27" t="n">
        <v>44</v>
      </c>
      <c r="M427" s="37" t="s">
        <v>47</v>
      </c>
      <c r="N427" s="28" t="n">
        <v>8.14</v>
      </c>
    </row>
    <row r="428" customFormat="false" ht="15" hidden="false" customHeight="false" outlineLevel="0" collapsed="false">
      <c r="A428" s="0" t="n">
        <v>610385</v>
      </c>
      <c r="B428" s="24" t="s">
        <v>973</v>
      </c>
      <c r="C428" s="24" t="s">
        <v>974</v>
      </c>
      <c r="D428" s="0" t="s">
        <v>118</v>
      </c>
      <c r="E428" s="0" t="s">
        <v>108</v>
      </c>
      <c r="F428" s="25" t="s">
        <v>246</v>
      </c>
      <c r="G428" s="26" t="s">
        <v>49</v>
      </c>
      <c r="H428" s="27" t="n">
        <v>67</v>
      </c>
      <c r="I428" s="37" t="s">
        <v>77</v>
      </c>
      <c r="J428" s="27" t="n">
        <v>78</v>
      </c>
      <c r="K428" s="37" t="s">
        <v>77</v>
      </c>
      <c r="L428" s="27" t="n">
        <v>73</v>
      </c>
      <c r="M428" s="37" t="s">
        <v>77</v>
      </c>
      <c r="N428" s="28" t="n">
        <v>8.56</v>
      </c>
    </row>
    <row r="429" customFormat="false" ht="15" hidden="false" customHeight="false" outlineLevel="0" collapsed="false">
      <c r="A429" s="0" t="n">
        <v>610089</v>
      </c>
      <c r="B429" s="24" t="s">
        <v>975</v>
      </c>
      <c r="C429" s="24" t="s">
        <v>976</v>
      </c>
      <c r="D429" s="0" t="s">
        <v>75</v>
      </c>
      <c r="E429" s="0" t="s">
        <v>65</v>
      </c>
      <c r="F429" s="25" t="s">
        <v>439</v>
      </c>
      <c r="G429" s="26" t="s">
        <v>46</v>
      </c>
      <c r="H429" s="27" t="n">
        <v>58</v>
      </c>
      <c r="I429" s="37" t="s">
        <v>47</v>
      </c>
      <c r="J429" s="27" t="n">
        <v>58</v>
      </c>
      <c r="K429" s="37" t="s">
        <v>47</v>
      </c>
      <c r="L429" s="27" t="n">
        <v>60</v>
      </c>
      <c r="M429" s="37" t="s">
        <v>77</v>
      </c>
      <c r="N429" s="28" t="n">
        <v>9.11</v>
      </c>
    </row>
    <row r="430" customFormat="false" ht="15" hidden="false" customHeight="false" outlineLevel="0" collapsed="false">
      <c r="A430" s="0" t="n">
        <v>610090</v>
      </c>
      <c r="B430" s="24" t="s">
        <v>977</v>
      </c>
      <c r="C430" s="24" t="s">
        <v>978</v>
      </c>
      <c r="D430" s="0" t="s">
        <v>99</v>
      </c>
      <c r="E430" s="0" t="s">
        <v>53</v>
      </c>
      <c r="F430" s="25" t="s">
        <v>159</v>
      </c>
      <c r="G430" s="26" t="s">
        <v>46</v>
      </c>
      <c r="H430" s="27" t="n">
        <v>41</v>
      </c>
      <c r="I430" s="37" t="s">
        <v>47</v>
      </c>
      <c r="J430" s="27" t="n">
        <v>21</v>
      </c>
      <c r="K430" s="37" t="s">
        <v>67</v>
      </c>
      <c r="L430" s="27" t="n">
        <v>49</v>
      </c>
      <c r="M430" s="37" t="s">
        <v>47</v>
      </c>
      <c r="N430" s="28" t="n">
        <v>7.97</v>
      </c>
    </row>
    <row r="431" customFormat="false" ht="15" hidden="false" customHeight="false" outlineLevel="0" collapsed="false">
      <c r="A431" s="0" t="n">
        <v>400050</v>
      </c>
      <c r="B431" s="24" t="s">
        <v>979</v>
      </c>
      <c r="C431" s="24" t="s">
        <v>980</v>
      </c>
      <c r="D431" s="0" t="s">
        <v>102</v>
      </c>
      <c r="E431" s="0" t="s">
        <v>71</v>
      </c>
      <c r="F431" s="25" t="s">
        <v>84</v>
      </c>
      <c r="G431" s="26" t="s">
        <v>46</v>
      </c>
      <c r="H431" s="27" t="n">
        <v>61</v>
      </c>
      <c r="I431" s="37" t="s">
        <v>77</v>
      </c>
      <c r="J431" s="27" t="n">
        <v>73</v>
      </c>
      <c r="K431" s="37" t="s">
        <v>77</v>
      </c>
      <c r="L431" s="27" t="n">
        <v>94</v>
      </c>
      <c r="M431" s="37" t="s">
        <v>131</v>
      </c>
      <c r="N431" s="28" t="n">
        <v>9.38</v>
      </c>
    </row>
    <row r="432" customFormat="false" ht="15" hidden="false" customHeight="false" outlineLevel="0" collapsed="false">
      <c r="A432" s="0" t="n">
        <v>610092</v>
      </c>
      <c r="B432" s="24" t="s">
        <v>981</v>
      </c>
      <c r="C432" s="24" t="s">
        <v>982</v>
      </c>
      <c r="D432" s="0" t="s">
        <v>107</v>
      </c>
      <c r="E432" s="0" t="s">
        <v>108</v>
      </c>
      <c r="F432" s="25" t="s">
        <v>359</v>
      </c>
      <c r="G432" s="26" t="s">
        <v>46</v>
      </c>
      <c r="H432" s="27" t="n">
        <v>60</v>
      </c>
      <c r="I432" s="37" t="s">
        <v>77</v>
      </c>
      <c r="J432" s="27" t="n">
        <v>62</v>
      </c>
      <c r="K432" s="37" t="s">
        <v>77</v>
      </c>
      <c r="L432" s="27" t="n">
        <v>67</v>
      </c>
      <c r="M432" s="37" t="s">
        <v>77</v>
      </c>
      <c r="N432" s="28" t="n">
        <v>7.76</v>
      </c>
    </row>
    <row r="433" customFormat="false" ht="15" hidden="false" customHeight="false" outlineLevel="0" collapsed="false">
      <c r="A433" s="0" t="n">
        <v>610231</v>
      </c>
      <c r="B433" s="24" t="s">
        <v>983</v>
      </c>
      <c r="C433" s="24" t="s">
        <v>984</v>
      </c>
      <c r="D433" s="0" t="s">
        <v>99</v>
      </c>
      <c r="E433" s="0" t="s">
        <v>53</v>
      </c>
      <c r="F433" s="25" t="s">
        <v>195</v>
      </c>
      <c r="G433" s="26" t="s">
        <v>46</v>
      </c>
      <c r="H433" s="27" t="n">
        <v>57</v>
      </c>
      <c r="I433" s="37" t="s">
        <v>47</v>
      </c>
      <c r="J433" s="27" t="n">
        <v>59</v>
      </c>
      <c r="K433" s="37" t="s">
        <v>47</v>
      </c>
      <c r="L433" s="27" t="n">
        <v>97</v>
      </c>
      <c r="M433" s="37" t="s">
        <v>131</v>
      </c>
      <c r="N433" s="28" t="n">
        <v>9.03</v>
      </c>
    </row>
    <row r="434" customFormat="false" ht="15" hidden="false" customHeight="false" outlineLevel="0" collapsed="false">
      <c r="A434" s="0" t="n">
        <v>610085</v>
      </c>
      <c r="B434" s="24" t="s">
        <v>985</v>
      </c>
      <c r="C434" s="24" t="s">
        <v>986</v>
      </c>
      <c r="D434" s="0" t="s">
        <v>232</v>
      </c>
      <c r="E434" s="0" t="s">
        <v>108</v>
      </c>
      <c r="F434" s="25" t="s">
        <v>109</v>
      </c>
      <c r="G434" s="26" t="s">
        <v>46</v>
      </c>
      <c r="H434" s="27" t="n">
        <v>65</v>
      </c>
      <c r="I434" s="37" t="s">
        <v>77</v>
      </c>
      <c r="J434" s="27" t="n">
        <v>45</v>
      </c>
      <c r="K434" s="37" t="s">
        <v>47</v>
      </c>
      <c r="L434" s="27" t="n">
        <v>54</v>
      </c>
      <c r="M434" s="37" t="s">
        <v>47</v>
      </c>
      <c r="N434" s="28" t="n">
        <v>8</v>
      </c>
    </row>
    <row r="435" customFormat="false" ht="15" hidden="false" customHeight="false" outlineLevel="0" collapsed="false">
      <c r="A435" s="0" t="n">
        <v>610093</v>
      </c>
      <c r="B435" s="24" t="s">
        <v>987</v>
      </c>
      <c r="C435" s="24" t="s">
        <v>988</v>
      </c>
      <c r="D435" s="0" t="s">
        <v>115</v>
      </c>
      <c r="E435" s="0" t="s">
        <v>53</v>
      </c>
      <c r="F435" s="25" t="s">
        <v>54</v>
      </c>
      <c r="I435" s="37"/>
      <c r="K435" s="37"/>
      <c r="M435" s="37"/>
    </row>
    <row r="436" customFormat="false" ht="15" hidden="false" customHeight="false" outlineLevel="0" collapsed="false">
      <c r="A436" s="0" t="n">
        <v>610094</v>
      </c>
      <c r="B436" s="24" t="s">
        <v>989</v>
      </c>
      <c r="C436" s="24" t="s">
        <v>990</v>
      </c>
      <c r="D436" s="0" t="s">
        <v>64</v>
      </c>
      <c r="E436" s="0" t="s">
        <v>65</v>
      </c>
      <c r="F436" s="25" t="s">
        <v>109</v>
      </c>
      <c r="G436" s="26" t="s">
        <v>46</v>
      </c>
      <c r="H436" s="27" t="n">
        <v>57</v>
      </c>
      <c r="I436" s="37" t="s">
        <v>47</v>
      </c>
      <c r="J436" s="27" t="n">
        <v>56</v>
      </c>
      <c r="K436" s="37" t="s">
        <v>47</v>
      </c>
      <c r="L436" s="27" t="n">
        <v>56</v>
      </c>
      <c r="M436" s="37" t="s">
        <v>47</v>
      </c>
      <c r="N436" s="28" t="n">
        <v>8.9</v>
      </c>
    </row>
    <row r="437" customFormat="false" ht="15" hidden="false" customHeight="false" outlineLevel="0" collapsed="false">
      <c r="A437" s="0" t="n">
        <v>610284</v>
      </c>
      <c r="B437" s="24" t="s">
        <v>991</v>
      </c>
      <c r="C437" s="24" t="s">
        <v>992</v>
      </c>
      <c r="D437" s="0" t="s">
        <v>64</v>
      </c>
      <c r="E437" s="0" t="s">
        <v>65</v>
      </c>
      <c r="F437" s="25" t="s">
        <v>109</v>
      </c>
      <c r="G437" s="26" t="s">
        <v>46</v>
      </c>
      <c r="H437" s="27" t="n">
        <v>55</v>
      </c>
      <c r="I437" s="37" t="s">
        <v>47</v>
      </c>
      <c r="J437" s="27" t="n">
        <v>93</v>
      </c>
      <c r="K437" s="37" t="s">
        <v>131</v>
      </c>
      <c r="L437" s="27" t="n">
        <v>84</v>
      </c>
      <c r="M437" s="37" t="s">
        <v>131</v>
      </c>
      <c r="N437" s="28" t="n">
        <v>9.23</v>
      </c>
    </row>
    <row r="438" customFormat="false" ht="15" hidden="false" customHeight="false" outlineLevel="0" collapsed="false">
      <c r="A438" s="0" t="n">
        <v>610323</v>
      </c>
      <c r="B438" s="24" t="s">
        <v>993</v>
      </c>
      <c r="C438" s="24" t="s">
        <v>994</v>
      </c>
      <c r="D438" s="0" t="s">
        <v>52</v>
      </c>
      <c r="E438" s="0" t="s">
        <v>53</v>
      </c>
      <c r="F438" s="25" t="s">
        <v>54</v>
      </c>
      <c r="I438" s="37"/>
      <c r="K438" s="37"/>
      <c r="M438" s="37"/>
    </row>
    <row r="439" customFormat="false" ht="15" hidden="false" customHeight="false" outlineLevel="0" collapsed="false">
      <c r="A439" s="0" t="n">
        <v>610193</v>
      </c>
      <c r="B439" s="24" t="s">
        <v>995</v>
      </c>
      <c r="C439" s="24" t="s">
        <v>996</v>
      </c>
      <c r="D439" s="0" t="s">
        <v>115</v>
      </c>
      <c r="E439" s="0" t="s">
        <v>53</v>
      </c>
      <c r="F439" s="25" t="s">
        <v>192</v>
      </c>
      <c r="G439" s="26" t="s">
        <v>46</v>
      </c>
      <c r="H439" s="27" t="n">
        <v>50</v>
      </c>
      <c r="I439" s="37" t="s">
        <v>47</v>
      </c>
      <c r="J439" s="27" t="n">
        <v>37</v>
      </c>
      <c r="K439" s="37" t="s">
        <v>67</v>
      </c>
      <c r="L439" s="27" t="n">
        <v>65</v>
      </c>
      <c r="M439" s="37" t="s">
        <v>77</v>
      </c>
      <c r="N439" s="28" t="n">
        <v>7.95</v>
      </c>
    </row>
    <row r="440" customFormat="false" ht="15" hidden="false" customHeight="false" outlineLevel="0" collapsed="false">
      <c r="A440" s="0" t="n">
        <v>610095</v>
      </c>
      <c r="B440" s="24" t="s">
        <v>997</v>
      </c>
      <c r="C440" s="24" t="s">
        <v>998</v>
      </c>
      <c r="D440" s="0" t="s">
        <v>80</v>
      </c>
      <c r="E440" s="0" t="s">
        <v>65</v>
      </c>
      <c r="F440" s="25" t="s">
        <v>420</v>
      </c>
      <c r="G440" s="26" t="s">
        <v>46</v>
      </c>
      <c r="H440" s="27" t="n">
        <v>63</v>
      </c>
      <c r="I440" s="37" t="s">
        <v>77</v>
      </c>
      <c r="J440" s="27" t="n">
        <v>42</v>
      </c>
      <c r="K440" s="37" t="s">
        <v>47</v>
      </c>
      <c r="L440" s="27" t="n">
        <v>42</v>
      </c>
      <c r="M440" s="37" t="s">
        <v>47</v>
      </c>
      <c r="N440" s="28" t="n">
        <v>9.05</v>
      </c>
    </row>
    <row r="441" customFormat="false" ht="15" hidden="false" customHeight="false" outlineLevel="0" collapsed="false">
      <c r="A441" s="0" t="n">
        <v>609793</v>
      </c>
      <c r="B441" s="24" t="s">
        <v>999</v>
      </c>
      <c r="C441" s="24" t="s">
        <v>1000</v>
      </c>
      <c r="D441" s="0" t="s">
        <v>89</v>
      </c>
      <c r="E441" s="0" t="s">
        <v>71</v>
      </c>
      <c r="F441" s="25" t="s">
        <v>54</v>
      </c>
      <c r="I441" s="37"/>
      <c r="K441" s="37"/>
      <c r="M441" s="37"/>
    </row>
    <row r="442" customFormat="false" ht="15" hidden="false" customHeight="false" outlineLevel="0" collapsed="false">
      <c r="A442" s="0" t="n">
        <v>610096</v>
      </c>
      <c r="B442" s="24" t="s">
        <v>1001</v>
      </c>
      <c r="C442" s="24" t="s">
        <v>1002</v>
      </c>
      <c r="D442" s="0" t="s">
        <v>112</v>
      </c>
      <c r="E442" s="0" t="s">
        <v>71</v>
      </c>
      <c r="F442" s="25" t="s">
        <v>483</v>
      </c>
      <c r="G442" s="26" t="s">
        <v>46</v>
      </c>
      <c r="H442" s="27" t="n">
        <v>26</v>
      </c>
      <c r="I442" s="37" t="s">
        <v>67</v>
      </c>
      <c r="J442" s="27" t="n">
        <v>51</v>
      </c>
      <c r="K442" s="37" t="s">
        <v>47</v>
      </c>
      <c r="L442" s="27" t="n">
        <v>48</v>
      </c>
      <c r="M442" s="37" t="s">
        <v>47</v>
      </c>
      <c r="N442" s="28" t="n">
        <v>8.23</v>
      </c>
    </row>
    <row r="443" customFormat="false" ht="15" hidden="false" customHeight="false" outlineLevel="0" collapsed="false">
      <c r="A443" s="0" t="n">
        <v>610097</v>
      </c>
      <c r="B443" s="24" t="s">
        <v>1003</v>
      </c>
      <c r="C443" s="24" t="s">
        <v>1004</v>
      </c>
      <c r="D443" s="0" t="s">
        <v>80</v>
      </c>
      <c r="E443" s="0" t="s">
        <v>65</v>
      </c>
      <c r="F443" s="25" t="s">
        <v>109</v>
      </c>
      <c r="G443" s="26" t="s">
        <v>46</v>
      </c>
      <c r="H443" s="27" t="n">
        <v>34</v>
      </c>
      <c r="I443" s="37" t="s">
        <v>67</v>
      </c>
      <c r="J443" s="27" t="n">
        <v>64</v>
      </c>
      <c r="K443" s="37" t="s">
        <v>77</v>
      </c>
      <c r="L443" s="27" t="n">
        <v>52</v>
      </c>
      <c r="M443" s="37" t="s">
        <v>47</v>
      </c>
      <c r="N443" s="28" t="n">
        <v>8.47</v>
      </c>
    </row>
    <row r="444" customFormat="false" ht="15" hidden="false" customHeight="false" outlineLevel="0" collapsed="false">
      <c r="A444" s="0" t="n">
        <v>400045</v>
      </c>
      <c r="B444" s="24" t="s">
        <v>1005</v>
      </c>
      <c r="C444" s="24" t="s">
        <v>1006</v>
      </c>
      <c r="D444" s="0" t="s">
        <v>59</v>
      </c>
      <c r="E444" s="0" t="s">
        <v>60</v>
      </c>
      <c r="F444" s="25" t="s">
        <v>263</v>
      </c>
      <c r="G444" s="26" t="s">
        <v>46</v>
      </c>
      <c r="H444" s="27" t="n">
        <v>51</v>
      </c>
      <c r="I444" s="37" t="s">
        <v>47</v>
      </c>
      <c r="J444" s="27" t="n">
        <v>47</v>
      </c>
      <c r="K444" s="37" t="s">
        <v>47</v>
      </c>
      <c r="L444" s="27" t="n">
        <v>48</v>
      </c>
      <c r="M444" s="37" t="s">
        <v>47</v>
      </c>
      <c r="N444" s="28" t="n">
        <v>8.12</v>
      </c>
    </row>
    <row r="445" customFormat="false" ht="15" hidden="false" customHeight="false" outlineLevel="0" collapsed="false">
      <c r="A445" s="0" t="n">
        <v>610098</v>
      </c>
      <c r="B445" s="24" t="s">
        <v>1007</v>
      </c>
      <c r="C445" s="24" t="s">
        <v>1008</v>
      </c>
      <c r="D445" s="0" t="s">
        <v>178</v>
      </c>
      <c r="E445" s="0" t="s">
        <v>108</v>
      </c>
      <c r="F445" s="25" t="s">
        <v>359</v>
      </c>
      <c r="G445" s="26" t="s">
        <v>46</v>
      </c>
      <c r="H445" s="27" t="n">
        <v>52</v>
      </c>
      <c r="I445" s="37" t="s">
        <v>47</v>
      </c>
      <c r="J445" s="27" t="n">
        <v>71</v>
      </c>
      <c r="K445" s="37" t="s">
        <v>77</v>
      </c>
      <c r="L445" s="27" t="n">
        <v>69</v>
      </c>
      <c r="M445" s="37" t="s">
        <v>77</v>
      </c>
      <c r="N445" s="28" t="n">
        <v>9.08</v>
      </c>
    </row>
    <row r="446" customFormat="false" ht="15" hidden="false" customHeight="false" outlineLevel="0" collapsed="false">
      <c r="A446" s="0" t="n">
        <v>400097</v>
      </c>
      <c r="B446" s="24" t="s">
        <v>1009</v>
      </c>
      <c r="C446" s="24" t="s">
        <v>1010</v>
      </c>
      <c r="D446" s="0" t="s">
        <v>118</v>
      </c>
      <c r="E446" s="0" t="s">
        <v>108</v>
      </c>
      <c r="F446" s="25" t="s">
        <v>54</v>
      </c>
      <c r="I446" s="37"/>
      <c r="K446" s="37"/>
      <c r="M446" s="37"/>
    </row>
    <row r="447" customFormat="false" ht="15" hidden="false" customHeight="false" outlineLevel="0" collapsed="false">
      <c r="A447" s="0" t="n">
        <v>400052</v>
      </c>
      <c r="B447" s="24" t="s">
        <v>1011</v>
      </c>
      <c r="C447" s="24" t="s">
        <v>1012</v>
      </c>
      <c r="D447" s="0" t="s">
        <v>52</v>
      </c>
      <c r="E447" s="0" t="s">
        <v>53</v>
      </c>
      <c r="F447" s="25" t="s">
        <v>54</v>
      </c>
      <c r="I447" s="37"/>
      <c r="K447" s="37"/>
      <c r="M447" s="37"/>
    </row>
    <row r="448" customFormat="false" ht="15" hidden="false" customHeight="false" outlineLevel="0" collapsed="false">
      <c r="A448" s="0" t="n">
        <v>400053</v>
      </c>
      <c r="B448" s="24" t="s">
        <v>1013</v>
      </c>
      <c r="C448" s="24" t="s">
        <v>1014</v>
      </c>
      <c r="D448" s="0" t="s">
        <v>118</v>
      </c>
      <c r="E448" s="0" t="s">
        <v>108</v>
      </c>
      <c r="F448" s="25" t="s">
        <v>54</v>
      </c>
      <c r="I448" s="37"/>
      <c r="K448" s="37"/>
      <c r="M448" s="37"/>
    </row>
    <row r="449" customFormat="false" ht="15" hidden="false" customHeight="false" outlineLevel="0" collapsed="false">
      <c r="A449" s="0" t="n">
        <v>400098</v>
      </c>
      <c r="B449" s="24" t="s">
        <v>1015</v>
      </c>
      <c r="C449" s="24" t="s">
        <v>1016</v>
      </c>
      <c r="D449" s="0" t="s">
        <v>52</v>
      </c>
      <c r="E449" s="0" t="s">
        <v>53</v>
      </c>
      <c r="F449" s="25" t="s">
        <v>54</v>
      </c>
      <c r="I449" s="37"/>
      <c r="K449" s="37"/>
      <c r="M449" s="37"/>
    </row>
    <row r="450" customFormat="false" ht="15" hidden="false" customHeight="false" outlineLevel="0" collapsed="false">
      <c r="A450" s="0" t="n">
        <v>400051</v>
      </c>
      <c r="B450" s="24" t="s">
        <v>1017</v>
      </c>
      <c r="C450" s="24" t="s">
        <v>1018</v>
      </c>
      <c r="D450" s="0" t="s">
        <v>118</v>
      </c>
      <c r="E450" s="0" t="s">
        <v>108</v>
      </c>
      <c r="F450" s="25" t="s">
        <v>54</v>
      </c>
      <c r="I450" s="37"/>
      <c r="K450" s="37"/>
      <c r="M450" s="37"/>
    </row>
    <row r="451" customFormat="false" ht="15" hidden="false" customHeight="false" outlineLevel="0" collapsed="false">
      <c r="A451" s="0" t="n">
        <v>400054</v>
      </c>
      <c r="B451" s="24" t="s">
        <v>1019</v>
      </c>
      <c r="C451" s="24" t="s">
        <v>1020</v>
      </c>
      <c r="D451" s="0" t="s">
        <v>83</v>
      </c>
      <c r="E451" s="0" t="s">
        <v>65</v>
      </c>
      <c r="F451" s="25" t="s">
        <v>54</v>
      </c>
      <c r="I451" s="37"/>
      <c r="K451" s="37"/>
      <c r="M451" s="37"/>
    </row>
    <row r="452" customFormat="false" ht="15" hidden="false" customHeight="false" outlineLevel="0" collapsed="false">
      <c r="A452" s="0" t="n">
        <v>400055</v>
      </c>
      <c r="B452" s="24" t="s">
        <v>1021</v>
      </c>
      <c r="C452" s="24" t="s">
        <v>1022</v>
      </c>
      <c r="D452" s="0" t="s">
        <v>118</v>
      </c>
      <c r="E452" s="0" t="s">
        <v>108</v>
      </c>
      <c r="F452" s="25" t="s">
        <v>54</v>
      </c>
      <c r="I452" s="37"/>
      <c r="K452" s="37"/>
      <c r="M452" s="37"/>
    </row>
    <row r="453" customFormat="false" ht="15" hidden="false" customHeight="false" outlineLevel="0" collapsed="false">
      <c r="A453" s="0" t="n">
        <v>400056</v>
      </c>
      <c r="B453" s="24" t="s">
        <v>1023</v>
      </c>
      <c r="C453" s="24" t="s">
        <v>1024</v>
      </c>
      <c r="D453" s="0" t="s">
        <v>118</v>
      </c>
      <c r="E453" s="0" t="s">
        <v>108</v>
      </c>
      <c r="F453" s="25" t="s">
        <v>54</v>
      </c>
      <c r="I453" s="37"/>
      <c r="K453" s="37"/>
      <c r="M453" s="37"/>
    </row>
    <row r="454" customFormat="false" ht="15" hidden="false" customHeight="false" outlineLevel="0" collapsed="false">
      <c r="A454" s="0" t="n">
        <v>400057</v>
      </c>
      <c r="B454" s="24" t="s">
        <v>1025</v>
      </c>
      <c r="C454" s="24" t="s">
        <v>1026</v>
      </c>
      <c r="D454" s="0" t="s">
        <v>118</v>
      </c>
      <c r="E454" s="0" t="s">
        <v>108</v>
      </c>
      <c r="F454" s="25" t="s">
        <v>238</v>
      </c>
      <c r="G454" s="26" t="s">
        <v>49</v>
      </c>
      <c r="H454" s="27" t="n">
        <v>46</v>
      </c>
      <c r="I454" s="37" t="s">
        <v>47</v>
      </c>
      <c r="J454" s="27" t="n">
        <v>53</v>
      </c>
      <c r="K454" s="37" t="s">
        <v>47</v>
      </c>
      <c r="L454" s="27" t="n">
        <v>38</v>
      </c>
      <c r="M454" s="37" t="s">
        <v>67</v>
      </c>
      <c r="N454" s="28" t="n">
        <v>8.85</v>
      </c>
    </row>
    <row r="455" customFormat="false" ht="15" hidden="false" customHeight="false" outlineLevel="0" collapsed="false">
      <c r="A455" s="0" t="n">
        <v>400106</v>
      </c>
      <c r="B455" s="24" t="s">
        <v>1027</v>
      </c>
      <c r="C455" s="24" t="s">
        <v>1028</v>
      </c>
      <c r="D455" s="0" t="s">
        <v>70</v>
      </c>
      <c r="E455" s="0" t="s">
        <v>71</v>
      </c>
      <c r="F455" s="25" t="s">
        <v>54</v>
      </c>
      <c r="I455" s="37"/>
      <c r="K455" s="37"/>
      <c r="M455" s="37"/>
    </row>
    <row r="456" customFormat="false" ht="15" hidden="false" customHeight="false" outlineLevel="0" collapsed="false">
      <c r="A456" s="0" t="n">
        <v>610354</v>
      </c>
      <c r="B456" s="24" t="s">
        <v>1029</v>
      </c>
      <c r="C456" s="24" t="s">
        <v>1030</v>
      </c>
      <c r="D456" s="0" t="s">
        <v>75</v>
      </c>
      <c r="E456" s="0" t="s">
        <v>65</v>
      </c>
      <c r="F456" s="25" t="s">
        <v>72</v>
      </c>
      <c r="G456" s="26" t="s">
        <v>46</v>
      </c>
      <c r="H456" s="27" t="n">
        <v>41</v>
      </c>
      <c r="I456" s="37" t="s">
        <v>47</v>
      </c>
      <c r="J456" s="27" t="n">
        <v>37</v>
      </c>
      <c r="K456" s="37" t="s">
        <v>67</v>
      </c>
      <c r="L456" s="27" t="n">
        <v>56</v>
      </c>
      <c r="M456" s="37" t="s">
        <v>47</v>
      </c>
      <c r="N456" s="28" t="n">
        <v>8.44</v>
      </c>
    </row>
    <row r="457" customFormat="false" ht="15" hidden="false" customHeight="false" outlineLevel="0" collapsed="false">
      <c r="A457" s="0" t="n">
        <v>609691</v>
      </c>
      <c r="B457" s="24" t="s">
        <v>1031</v>
      </c>
      <c r="C457" s="24" t="s">
        <v>1032</v>
      </c>
      <c r="D457" s="0" t="s">
        <v>118</v>
      </c>
      <c r="E457" s="0" t="s">
        <v>108</v>
      </c>
      <c r="F457" s="25" t="s">
        <v>66</v>
      </c>
      <c r="G457" s="26" t="s">
        <v>49</v>
      </c>
      <c r="H457" s="27" t="n">
        <v>38</v>
      </c>
      <c r="I457" s="37" t="s">
        <v>67</v>
      </c>
      <c r="J457" s="27" t="n">
        <v>36</v>
      </c>
      <c r="K457" s="37" t="s">
        <v>67</v>
      </c>
      <c r="L457" s="27" t="n">
        <v>67</v>
      </c>
      <c r="M457" s="37" t="s">
        <v>77</v>
      </c>
      <c r="N457" s="28" t="n">
        <v>8.08</v>
      </c>
    </row>
    <row r="458" customFormat="false" ht="15" hidden="false" customHeight="false" outlineLevel="0" collapsed="false">
      <c r="A458" s="0" t="n">
        <v>609744</v>
      </c>
      <c r="B458" s="24" t="s">
        <v>1033</v>
      </c>
      <c r="C458" s="24" t="s">
        <v>1034</v>
      </c>
      <c r="D458" s="0" t="s">
        <v>83</v>
      </c>
      <c r="E458" s="0" t="s">
        <v>65</v>
      </c>
      <c r="F458" s="25" t="s">
        <v>109</v>
      </c>
      <c r="G458" s="26" t="s">
        <v>49</v>
      </c>
      <c r="H458" s="27" t="n">
        <v>89</v>
      </c>
      <c r="I458" s="37" t="s">
        <v>131</v>
      </c>
      <c r="J458" s="27" t="n">
        <v>98</v>
      </c>
      <c r="K458" s="37" t="s">
        <v>131</v>
      </c>
      <c r="L458" s="27" t="n">
        <v>79</v>
      </c>
      <c r="M458" s="37" t="s">
        <v>77</v>
      </c>
      <c r="N458" s="28" t="n">
        <v>9.4</v>
      </c>
    </row>
    <row r="459" customFormat="false" ht="15" hidden="false" customHeight="false" outlineLevel="0" collapsed="false">
      <c r="A459" s="0" t="n">
        <v>609749</v>
      </c>
      <c r="B459" s="24" t="s">
        <v>1035</v>
      </c>
      <c r="C459" s="24" t="s">
        <v>1036</v>
      </c>
      <c r="D459" s="0" t="s">
        <v>83</v>
      </c>
      <c r="E459" s="0" t="s">
        <v>65</v>
      </c>
      <c r="F459" s="25" t="s">
        <v>54</v>
      </c>
      <c r="I459" s="37"/>
      <c r="K459" s="37"/>
      <c r="M459" s="37"/>
    </row>
    <row r="460" customFormat="false" ht="15" hidden="false" customHeight="false" outlineLevel="0" collapsed="false">
      <c r="A460" s="0" t="n">
        <v>610051</v>
      </c>
      <c r="B460" s="24" t="s">
        <v>1037</v>
      </c>
      <c r="C460" s="24" t="s">
        <v>1038</v>
      </c>
      <c r="D460" s="0" t="s">
        <v>80</v>
      </c>
      <c r="E460" s="0" t="s">
        <v>65</v>
      </c>
      <c r="F460" s="25" t="s">
        <v>54</v>
      </c>
      <c r="I460" s="37"/>
      <c r="K460" s="37"/>
      <c r="M460" s="37"/>
    </row>
    <row r="461" customFormat="false" ht="15" hidden="false" customHeight="false" outlineLevel="0" collapsed="false">
      <c r="A461" s="0" t="n">
        <v>610099</v>
      </c>
      <c r="B461" s="24" t="s">
        <v>1039</v>
      </c>
      <c r="C461" s="24" t="s">
        <v>1040</v>
      </c>
      <c r="D461" s="0" t="s">
        <v>75</v>
      </c>
      <c r="E461" s="0" t="s">
        <v>65</v>
      </c>
      <c r="F461" s="25" t="s">
        <v>54</v>
      </c>
      <c r="I461" s="37"/>
      <c r="K461" s="37"/>
      <c r="M461" s="37"/>
    </row>
    <row r="462" customFormat="false" ht="15" hidden="false" customHeight="false" outlineLevel="0" collapsed="false">
      <c r="A462" s="0" t="n">
        <v>400058</v>
      </c>
      <c r="B462" s="24" t="s">
        <v>1041</v>
      </c>
      <c r="C462" s="24" t="s">
        <v>1042</v>
      </c>
      <c r="D462" s="0" t="s">
        <v>118</v>
      </c>
      <c r="E462" s="0" t="s">
        <v>108</v>
      </c>
      <c r="F462" s="25" t="s">
        <v>54</v>
      </c>
      <c r="I462" s="37"/>
      <c r="K462" s="37"/>
      <c r="M462" s="37"/>
    </row>
    <row r="463" customFormat="false" ht="15" hidden="false" customHeight="false" outlineLevel="0" collapsed="false">
      <c r="A463" s="0" t="n">
        <v>400059</v>
      </c>
      <c r="B463" s="24" t="s">
        <v>1043</v>
      </c>
      <c r="C463" s="24" t="s">
        <v>1044</v>
      </c>
      <c r="D463" s="0" t="s">
        <v>118</v>
      </c>
      <c r="E463" s="0" t="s">
        <v>108</v>
      </c>
      <c r="F463" s="25" t="s">
        <v>54</v>
      </c>
      <c r="I463" s="37"/>
      <c r="K463" s="37"/>
      <c r="M463" s="37"/>
    </row>
    <row r="464" customFormat="false" ht="15" hidden="false" customHeight="false" outlineLevel="0" collapsed="false">
      <c r="A464" s="0" t="n">
        <v>610101</v>
      </c>
      <c r="B464" s="24" t="s">
        <v>1045</v>
      </c>
      <c r="C464" s="24" t="s">
        <v>1046</v>
      </c>
      <c r="D464" s="0" t="s">
        <v>80</v>
      </c>
      <c r="E464" s="0" t="s">
        <v>65</v>
      </c>
      <c r="F464" s="25" t="s">
        <v>54</v>
      </c>
      <c r="I464" s="37"/>
      <c r="K464" s="37"/>
      <c r="M464" s="37"/>
    </row>
    <row r="465" customFormat="false" ht="15" hidden="false" customHeight="false" outlineLevel="0" collapsed="false">
      <c r="A465" s="0" t="n">
        <v>610529</v>
      </c>
      <c r="B465" s="24" t="s">
        <v>1047</v>
      </c>
      <c r="C465" s="24" t="s">
        <v>1048</v>
      </c>
      <c r="D465" s="0" t="s">
        <v>118</v>
      </c>
      <c r="E465" s="0" t="s">
        <v>108</v>
      </c>
      <c r="F465" s="25" t="s">
        <v>54</v>
      </c>
      <c r="I465" s="37"/>
      <c r="K465" s="37"/>
      <c r="M465" s="37"/>
    </row>
    <row r="466" customFormat="false" ht="15" hidden="false" customHeight="false" outlineLevel="0" collapsed="false">
      <c r="A466" s="0" t="n">
        <v>610102</v>
      </c>
      <c r="B466" s="24" t="s">
        <v>1049</v>
      </c>
      <c r="C466" s="24" t="s">
        <v>1050</v>
      </c>
      <c r="D466" s="0" t="s">
        <v>89</v>
      </c>
      <c r="E466" s="0" t="s">
        <v>71</v>
      </c>
      <c r="F466" s="25" t="s">
        <v>460</v>
      </c>
      <c r="G466" s="26" t="s">
        <v>46</v>
      </c>
      <c r="H466" s="27" t="n">
        <v>36</v>
      </c>
      <c r="I466" s="37" t="s">
        <v>67</v>
      </c>
      <c r="J466" s="27" t="n">
        <v>22</v>
      </c>
      <c r="K466" s="37" t="s">
        <v>67</v>
      </c>
      <c r="L466" s="27" t="n">
        <v>26</v>
      </c>
      <c r="M466" s="37" t="s">
        <v>67</v>
      </c>
      <c r="N466" s="28" t="n">
        <v>6.45</v>
      </c>
    </row>
    <row r="467" customFormat="false" ht="15" hidden="false" customHeight="false" outlineLevel="0" collapsed="false">
      <c r="A467" s="0" t="n">
        <v>610103</v>
      </c>
      <c r="B467" s="24" t="s">
        <v>1051</v>
      </c>
      <c r="C467" s="24" t="s">
        <v>1052</v>
      </c>
      <c r="D467" s="0" t="s">
        <v>115</v>
      </c>
      <c r="E467" s="0" t="s">
        <v>53</v>
      </c>
      <c r="F467" s="25" t="s">
        <v>54</v>
      </c>
      <c r="I467" s="37"/>
      <c r="K467" s="37"/>
      <c r="M467" s="37"/>
    </row>
    <row r="468" customFormat="false" ht="15" hidden="false" customHeight="false" outlineLevel="0" collapsed="false">
      <c r="A468" s="0" t="n">
        <v>610104</v>
      </c>
      <c r="B468" s="24" t="s">
        <v>1053</v>
      </c>
      <c r="C468" s="24" t="s">
        <v>1054</v>
      </c>
      <c r="D468" s="0" t="s">
        <v>75</v>
      </c>
      <c r="E468" s="0" t="s">
        <v>65</v>
      </c>
      <c r="F468" s="25" t="s">
        <v>54</v>
      </c>
      <c r="I468" s="37"/>
      <c r="K468" s="37"/>
      <c r="M468" s="37"/>
    </row>
    <row r="469" customFormat="false" ht="15" hidden="false" customHeight="false" outlineLevel="0" collapsed="false">
      <c r="A469" s="0" t="n">
        <v>610105</v>
      </c>
      <c r="B469" s="24" t="s">
        <v>1055</v>
      </c>
      <c r="C469" s="24" t="s">
        <v>1056</v>
      </c>
      <c r="D469" s="0" t="s">
        <v>75</v>
      </c>
      <c r="E469" s="0" t="s">
        <v>65</v>
      </c>
      <c r="F469" s="25" t="s">
        <v>54</v>
      </c>
      <c r="I469" s="37"/>
      <c r="K469" s="37"/>
      <c r="M469" s="37"/>
    </row>
    <row r="470" customFormat="false" ht="15" hidden="false" customHeight="false" outlineLevel="0" collapsed="false">
      <c r="A470" s="0" t="n">
        <v>610329</v>
      </c>
      <c r="B470" s="24" t="s">
        <v>1057</v>
      </c>
      <c r="C470" s="24" t="s">
        <v>1058</v>
      </c>
      <c r="D470" s="0" t="s">
        <v>279</v>
      </c>
      <c r="E470" s="0" t="s">
        <v>108</v>
      </c>
      <c r="F470" s="25" t="s">
        <v>109</v>
      </c>
      <c r="G470" s="26" t="s">
        <v>46</v>
      </c>
      <c r="H470" s="27" t="n">
        <v>33</v>
      </c>
      <c r="I470" s="37" t="s">
        <v>67</v>
      </c>
      <c r="J470" s="27" t="n">
        <v>30</v>
      </c>
      <c r="K470" s="37" t="s">
        <v>67</v>
      </c>
      <c r="L470" s="27" t="n">
        <v>58</v>
      </c>
      <c r="M470" s="37" t="s">
        <v>47</v>
      </c>
      <c r="N470" s="28" t="n">
        <v>8.88</v>
      </c>
    </row>
    <row r="471" customFormat="false" ht="15" hidden="false" customHeight="false" outlineLevel="0" collapsed="false">
      <c r="A471" s="0" t="n">
        <v>610389</v>
      </c>
      <c r="B471" s="24" t="s">
        <v>1059</v>
      </c>
      <c r="C471" s="24" t="s">
        <v>1060</v>
      </c>
      <c r="D471" s="0" t="s">
        <v>118</v>
      </c>
      <c r="E471" s="0" t="s">
        <v>108</v>
      </c>
      <c r="F471" s="25" t="s">
        <v>54</v>
      </c>
      <c r="I471" s="37"/>
      <c r="K471" s="37"/>
      <c r="M471" s="37"/>
    </row>
    <row r="472" customFormat="false" ht="15" hidden="false" customHeight="false" outlineLevel="0" collapsed="false">
      <c r="A472" s="0" t="n">
        <v>609950</v>
      </c>
      <c r="B472" s="24" t="s">
        <v>1061</v>
      </c>
      <c r="C472" s="24" t="s">
        <v>1062</v>
      </c>
      <c r="D472" s="0" t="s">
        <v>279</v>
      </c>
      <c r="E472" s="0" t="s">
        <v>108</v>
      </c>
      <c r="F472" s="25" t="s">
        <v>109</v>
      </c>
      <c r="G472" s="26" t="s">
        <v>46</v>
      </c>
      <c r="H472" s="27" t="n">
        <v>48</v>
      </c>
      <c r="I472" s="37" t="s">
        <v>47</v>
      </c>
      <c r="J472" s="27" t="n">
        <v>81</v>
      </c>
      <c r="K472" s="37" t="s">
        <v>131</v>
      </c>
      <c r="L472" s="27" t="n">
        <v>68</v>
      </c>
      <c r="M472" s="37" t="s">
        <v>77</v>
      </c>
      <c r="N472" s="28" t="n">
        <v>9.03</v>
      </c>
    </row>
    <row r="473" customFormat="false" ht="15" hidden="false" customHeight="false" outlineLevel="0" collapsed="false">
      <c r="A473" s="0" t="n">
        <v>610107</v>
      </c>
      <c r="B473" s="24" t="s">
        <v>1063</v>
      </c>
      <c r="C473" s="24" t="s">
        <v>1064</v>
      </c>
      <c r="D473" s="0" t="s">
        <v>232</v>
      </c>
      <c r="E473" s="0" t="s">
        <v>108</v>
      </c>
      <c r="F473" s="25" t="s">
        <v>243</v>
      </c>
      <c r="G473" s="26" t="s">
        <v>46</v>
      </c>
      <c r="H473" s="27" t="n">
        <v>67</v>
      </c>
      <c r="I473" s="37" t="s">
        <v>77</v>
      </c>
      <c r="J473" s="27" t="n">
        <v>70</v>
      </c>
      <c r="K473" s="37" t="s">
        <v>77</v>
      </c>
      <c r="L473" s="27" t="n">
        <v>58</v>
      </c>
      <c r="M473" s="37" t="s">
        <v>47</v>
      </c>
      <c r="N473" s="28" t="n">
        <v>9.13</v>
      </c>
    </row>
    <row r="474" customFormat="false" ht="15" hidden="false" customHeight="false" outlineLevel="0" collapsed="false">
      <c r="A474" s="0" t="n">
        <v>610108</v>
      </c>
      <c r="B474" s="24" t="s">
        <v>1065</v>
      </c>
      <c r="C474" s="24" t="s">
        <v>1066</v>
      </c>
      <c r="D474" s="0" t="s">
        <v>89</v>
      </c>
      <c r="E474" s="0" t="s">
        <v>71</v>
      </c>
      <c r="F474" s="25" t="s">
        <v>54</v>
      </c>
      <c r="I474" s="37"/>
      <c r="K474" s="37"/>
      <c r="M474" s="37"/>
    </row>
    <row r="475" customFormat="false" ht="15" hidden="false" customHeight="false" outlineLevel="0" collapsed="false">
      <c r="A475" s="0" t="n">
        <v>610277</v>
      </c>
      <c r="B475" s="24" t="s">
        <v>1067</v>
      </c>
      <c r="C475" s="24" t="s">
        <v>1068</v>
      </c>
      <c r="D475" s="0" t="s">
        <v>99</v>
      </c>
      <c r="E475" s="0" t="s">
        <v>53</v>
      </c>
      <c r="F475" s="25" t="s">
        <v>54</v>
      </c>
      <c r="I475" s="37"/>
      <c r="K475" s="37"/>
      <c r="M475" s="37"/>
    </row>
    <row r="476" customFormat="false" ht="15" hidden="false" customHeight="false" outlineLevel="0" collapsed="false">
      <c r="A476" s="0" t="n">
        <v>610109</v>
      </c>
      <c r="B476" s="24" t="s">
        <v>1069</v>
      </c>
      <c r="C476" s="24" t="s">
        <v>1070</v>
      </c>
      <c r="D476" s="0" t="s">
        <v>112</v>
      </c>
      <c r="E476" s="0" t="s">
        <v>71</v>
      </c>
      <c r="F476" s="25" t="s">
        <v>66</v>
      </c>
      <c r="G476" s="26" t="s">
        <v>46</v>
      </c>
      <c r="H476" s="27" t="n">
        <v>79</v>
      </c>
      <c r="I476" s="37" t="s">
        <v>77</v>
      </c>
      <c r="J476" s="27" t="n">
        <v>58</v>
      </c>
      <c r="K476" s="37" t="s">
        <v>47</v>
      </c>
      <c r="L476" s="27" t="n">
        <v>56</v>
      </c>
      <c r="M476" s="37" t="s">
        <v>47</v>
      </c>
      <c r="N476" s="28" t="n">
        <v>9.23</v>
      </c>
    </row>
    <row r="477" customFormat="false" ht="15" hidden="false" customHeight="false" outlineLevel="0" collapsed="false">
      <c r="A477" s="0" t="n">
        <v>609932</v>
      </c>
      <c r="B477" s="24" t="s">
        <v>1071</v>
      </c>
      <c r="C477" s="24" t="s">
        <v>1072</v>
      </c>
      <c r="D477" s="0" t="s">
        <v>59</v>
      </c>
      <c r="E477" s="0" t="s">
        <v>60</v>
      </c>
      <c r="F477" s="25" t="s">
        <v>294</v>
      </c>
      <c r="G477" s="26" t="s">
        <v>46</v>
      </c>
      <c r="H477" s="27" t="n">
        <v>58</v>
      </c>
      <c r="I477" s="37" t="s">
        <v>47</v>
      </c>
      <c r="J477" s="27" t="n">
        <v>63</v>
      </c>
      <c r="K477" s="37" t="s">
        <v>77</v>
      </c>
      <c r="L477" s="27" t="n">
        <v>71</v>
      </c>
      <c r="M477" s="37" t="s">
        <v>77</v>
      </c>
      <c r="N477" s="28" t="n">
        <v>8.87</v>
      </c>
    </row>
    <row r="478" customFormat="false" ht="15" hidden="false" customHeight="false" outlineLevel="0" collapsed="false">
      <c r="A478" s="0" t="n">
        <v>610273</v>
      </c>
      <c r="B478" s="24" t="s">
        <v>1073</v>
      </c>
      <c r="C478" s="24" t="s">
        <v>1074</v>
      </c>
      <c r="D478" s="0" t="s">
        <v>279</v>
      </c>
      <c r="E478" s="0" t="s">
        <v>108</v>
      </c>
      <c r="F478" s="25" t="s">
        <v>246</v>
      </c>
      <c r="G478" s="26" t="s">
        <v>46</v>
      </c>
      <c r="H478" s="27" t="n">
        <v>73</v>
      </c>
      <c r="I478" s="37" t="s">
        <v>77</v>
      </c>
      <c r="J478" s="27" t="n">
        <v>57</v>
      </c>
      <c r="K478" s="37" t="s">
        <v>47</v>
      </c>
      <c r="L478" s="27" t="n">
        <v>55</v>
      </c>
      <c r="M478" s="37" t="s">
        <v>47</v>
      </c>
      <c r="N478" s="28" t="n">
        <v>7.62</v>
      </c>
    </row>
    <row r="479" customFormat="false" ht="15" hidden="false" customHeight="false" outlineLevel="0" collapsed="false">
      <c r="A479" s="0" t="n">
        <v>610111</v>
      </c>
      <c r="B479" s="24" t="s">
        <v>1075</v>
      </c>
      <c r="C479" s="24" t="s">
        <v>1076</v>
      </c>
      <c r="D479" s="0" t="s">
        <v>75</v>
      </c>
      <c r="E479" s="0" t="s">
        <v>65</v>
      </c>
      <c r="F479" s="25" t="s">
        <v>54</v>
      </c>
      <c r="I479" s="37"/>
      <c r="K479" s="37"/>
      <c r="M479" s="37"/>
    </row>
    <row r="480" customFormat="false" ht="15" hidden="false" customHeight="false" outlineLevel="0" collapsed="false">
      <c r="A480" s="0" t="n">
        <v>610115</v>
      </c>
      <c r="B480" s="24" t="s">
        <v>1077</v>
      </c>
      <c r="C480" s="24" t="s">
        <v>1078</v>
      </c>
      <c r="D480" s="0" t="s">
        <v>115</v>
      </c>
      <c r="E480" s="0" t="s">
        <v>53</v>
      </c>
      <c r="F480" s="25" t="s">
        <v>54</v>
      </c>
      <c r="I480" s="37"/>
      <c r="K480" s="37"/>
      <c r="M480" s="37"/>
    </row>
    <row r="481" customFormat="false" ht="15" hidden="false" customHeight="false" outlineLevel="0" collapsed="false">
      <c r="A481" s="0" t="n">
        <v>610112</v>
      </c>
      <c r="B481" s="24" t="s">
        <v>1079</v>
      </c>
      <c r="C481" s="24" t="s">
        <v>1080</v>
      </c>
      <c r="D481" s="0" t="s">
        <v>89</v>
      </c>
      <c r="E481" s="0" t="s">
        <v>71</v>
      </c>
      <c r="F481" s="25" t="s">
        <v>61</v>
      </c>
      <c r="G481" s="26" t="s">
        <v>46</v>
      </c>
      <c r="H481" s="27" t="n">
        <v>34</v>
      </c>
      <c r="I481" s="37" t="s">
        <v>67</v>
      </c>
      <c r="J481" s="27" t="n">
        <v>37</v>
      </c>
      <c r="K481" s="37" t="s">
        <v>67</v>
      </c>
      <c r="L481" s="27" t="n">
        <v>48</v>
      </c>
      <c r="M481" s="37" t="s">
        <v>47</v>
      </c>
      <c r="N481" s="28" t="n">
        <v>7.92</v>
      </c>
    </row>
    <row r="482" customFormat="false" ht="15" hidden="false" customHeight="false" outlineLevel="0" collapsed="false">
      <c r="A482" s="0" t="n">
        <v>610114</v>
      </c>
      <c r="B482" s="24" t="s">
        <v>1081</v>
      </c>
      <c r="C482" s="24" t="s">
        <v>1082</v>
      </c>
      <c r="D482" s="0" t="s">
        <v>102</v>
      </c>
      <c r="E482" s="0" t="s">
        <v>71</v>
      </c>
      <c r="F482" s="25" t="s">
        <v>243</v>
      </c>
      <c r="G482" s="26" t="s">
        <v>46</v>
      </c>
      <c r="H482" s="27" t="n">
        <v>64</v>
      </c>
      <c r="I482" s="37" t="s">
        <v>77</v>
      </c>
      <c r="J482" s="27" t="n">
        <v>70</v>
      </c>
      <c r="K482" s="37" t="s">
        <v>77</v>
      </c>
      <c r="L482" s="27" t="n">
        <v>56</v>
      </c>
      <c r="M482" s="37" t="s">
        <v>47</v>
      </c>
      <c r="N482" s="28" t="n">
        <v>8.13</v>
      </c>
    </row>
    <row r="483" customFormat="false" ht="15" hidden="false" customHeight="false" outlineLevel="0" collapsed="false">
      <c r="A483" s="0" t="n">
        <v>610116</v>
      </c>
      <c r="B483" s="24" t="s">
        <v>1083</v>
      </c>
      <c r="C483" s="24" t="s">
        <v>1084</v>
      </c>
      <c r="D483" s="0" t="s">
        <v>115</v>
      </c>
      <c r="E483" s="0" t="s">
        <v>53</v>
      </c>
      <c r="F483" s="25" t="s">
        <v>54</v>
      </c>
      <c r="I483" s="37"/>
      <c r="K483" s="37"/>
      <c r="M483" s="37"/>
    </row>
    <row r="484" customFormat="false" ht="15" hidden="false" customHeight="false" outlineLevel="0" collapsed="false">
      <c r="A484" s="0" t="n">
        <v>400060</v>
      </c>
      <c r="B484" s="24" t="s">
        <v>1085</v>
      </c>
      <c r="C484" s="24" t="s">
        <v>1086</v>
      </c>
      <c r="D484" s="0" t="s">
        <v>64</v>
      </c>
      <c r="E484" s="0" t="s">
        <v>65</v>
      </c>
      <c r="F484" s="25" t="s">
        <v>54</v>
      </c>
      <c r="I484" s="37"/>
      <c r="K484" s="37"/>
      <c r="M484" s="37"/>
    </row>
    <row r="485" customFormat="false" ht="15" hidden="false" customHeight="false" outlineLevel="0" collapsed="false">
      <c r="A485" s="0" t="n">
        <v>610117</v>
      </c>
      <c r="B485" s="24" t="s">
        <v>1087</v>
      </c>
      <c r="C485" s="24" t="s">
        <v>1088</v>
      </c>
      <c r="D485" s="0" t="s">
        <v>112</v>
      </c>
      <c r="E485" s="0" t="s">
        <v>71</v>
      </c>
      <c r="F485" s="25" t="s">
        <v>263</v>
      </c>
      <c r="G485" s="26" t="s">
        <v>46</v>
      </c>
      <c r="H485" s="27" t="n">
        <v>42</v>
      </c>
      <c r="I485" s="37" t="s">
        <v>47</v>
      </c>
      <c r="J485" s="27" t="n">
        <v>48</v>
      </c>
      <c r="K485" s="37" t="s">
        <v>47</v>
      </c>
      <c r="L485" s="27" t="n">
        <v>38</v>
      </c>
      <c r="M485" s="37" t="s">
        <v>67</v>
      </c>
      <c r="N485" s="28" t="n">
        <v>8.41</v>
      </c>
    </row>
    <row r="486" customFormat="false" ht="15" hidden="false" customHeight="false" outlineLevel="0" collapsed="false">
      <c r="A486" s="0" t="n">
        <v>610557</v>
      </c>
      <c r="B486" s="24" t="s">
        <v>1089</v>
      </c>
      <c r="C486" s="24" t="s">
        <v>1090</v>
      </c>
      <c r="D486" s="0" t="s">
        <v>70</v>
      </c>
      <c r="E486" s="0" t="s">
        <v>71</v>
      </c>
      <c r="F486" s="25" t="s">
        <v>54</v>
      </c>
      <c r="I486" s="37"/>
      <c r="K486" s="37"/>
      <c r="M486" s="37"/>
    </row>
    <row r="487" customFormat="false" ht="15" hidden="false" customHeight="false" outlineLevel="0" collapsed="false">
      <c r="A487" s="0" t="n">
        <v>609680</v>
      </c>
      <c r="B487" s="24" t="s">
        <v>1091</v>
      </c>
      <c r="C487" s="24" t="s">
        <v>1092</v>
      </c>
      <c r="D487" s="0" t="s">
        <v>83</v>
      </c>
      <c r="E487" s="0" t="s">
        <v>65</v>
      </c>
      <c r="F487" s="25" t="s">
        <v>84</v>
      </c>
      <c r="G487" s="26" t="s">
        <v>49</v>
      </c>
      <c r="H487" s="27" t="n">
        <v>73</v>
      </c>
      <c r="I487" s="37" t="s">
        <v>77</v>
      </c>
      <c r="J487" s="27" t="n">
        <v>44</v>
      </c>
      <c r="K487" s="37" t="s">
        <v>47</v>
      </c>
      <c r="L487" s="27" t="n">
        <v>65</v>
      </c>
      <c r="M487" s="37" t="s">
        <v>77</v>
      </c>
      <c r="N487" s="28" t="n">
        <v>9.59</v>
      </c>
    </row>
    <row r="488" customFormat="false" ht="15" hidden="false" customHeight="false" outlineLevel="0" collapsed="false">
      <c r="A488" s="0" t="n">
        <v>610119</v>
      </c>
      <c r="B488" s="24" t="s">
        <v>1093</v>
      </c>
      <c r="C488" s="24" t="s">
        <v>1094</v>
      </c>
      <c r="D488" s="0" t="s">
        <v>232</v>
      </c>
      <c r="E488" s="0" t="s">
        <v>108</v>
      </c>
      <c r="F488" s="25" t="s">
        <v>66</v>
      </c>
      <c r="G488" s="26" t="s">
        <v>46</v>
      </c>
      <c r="H488" s="27" t="n">
        <v>53</v>
      </c>
      <c r="I488" s="37" t="s">
        <v>47</v>
      </c>
      <c r="J488" s="27" t="n">
        <v>41</v>
      </c>
      <c r="K488" s="37" t="s">
        <v>47</v>
      </c>
      <c r="L488" s="27" t="n">
        <v>46</v>
      </c>
      <c r="M488" s="37" t="s">
        <v>47</v>
      </c>
      <c r="N488" s="28" t="n">
        <v>8.36</v>
      </c>
    </row>
    <row r="489" customFormat="false" ht="15" hidden="false" customHeight="false" outlineLevel="0" collapsed="false">
      <c r="A489" s="0" t="n">
        <v>610386</v>
      </c>
      <c r="B489" s="24" t="s">
        <v>1095</v>
      </c>
      <c r="C489" s="24" t="s">
        <v>1096</v>
      </c>
      <c r="D489" s="0" t="s">
        <v>70</v>
      </c>
      <c r="E489" s="0" t="s">
        <v>71</v>
      </c>
      <c r="F489" s="25" t="s">
        <v>347</v>
      </c>
      <c r="G489" s="26" t="s">
        <v>49</v>
      </c>
      <c r="H489" s="27" t="n">
        <v>54</v>
      </c>
      <c r="I489" s="37" t="s">
        <v>47</v>
      </c>
      <c r="J489" s="27" t="n">
        <v>69</v>
      </c>
      <c r="K489" s="37" t="s">
        <v>77</v>
      </c>
      <c r="L489" s="27" t="n">
        <v>63</v>
      </c>
      <c r="M489" s="37" t="s">
        <v>77</v>
      </c>
      <c r="N489" s="28" t="n">
        <v>8.47</v>
      </c>
    </row>
    <row r="490" customFormat="false" ht="15" hidden="false" customHeight="false" outlineLevel="0" collapsed="false">
      <c r="A490" s="0" t="n">
        <v>610120</v>
      </c>
      <c r="B490" s="24" t="s">
        <v>1097</v>
      </c>
      <c r="C490" s="24" t="s">
        <v>1098</v>
      </c>
      <c r="D490" s="0" t="s">
        <v>112</v>
      </c>
      <c r="E490" s="0" t="s">
        <v>71</v>
      </c>
      <c r="F490" s="25" t="s">
        <v>54</v>
      </c>
      <c r="I490" s="37"/>
      <c r="K490" s="37"/>
      <c r="M490" s="37"/>
    </row>
    <row r="491" customFormat="false" ht="15" hidden="false" customHeight="false" outlineLevel="0" collapsed="false">
      <c r="A491" s="0" t="n">
        <v>610122</v>
      </c>
      <c r="B491" s="24" t="s">
        <v>1099</v>
      </c>
      <c r="C491" s="24" t="s">
        <v>1100</v>
      </c>
      <c r="D491" s="0" t="s">
        <v>64</v>
      </c>
      <c r="E491" s="0" t="s">
        <v>65</v>
      </c>
      <c r="F491" s="25" t="s">
        <v>109</v>
      </c>
      <c r="G491" s="26" t="s">
        <v>46</v>
      </c>
      <c r="H491" s="27" t="n">
        <v>44</v>
      </c>
      <c r="I491" s="37" t="s">
        <v>47</v>
      </c>
      <c r="J491" s="27" t="n">
        <v>53</v>
      </c>
      <c r="K491" s="37" t="s">
        <v>47</v>
      </c>
      <c r="L491" s="27" t="n">
        <v>61</v>
      </c>
      <c r="M491" s="37" t="s">
        <v>77</v>
      </c>
      <c r="N491" s="28" t="n">
        <v>8.85</v>
      </c>
    </row>
    <row r="492" customFormat="false" ht="15" hidden="false" customHeight="false" outlineLevel="0" collapsed="false">
      <c r="A492" s="0" t="n">
        <v>610123</v>
      </c>
      <c r="B492" s="24" t="s">
        <v>1101</v>
      </c>
      <c r="C492" s="24" t="s">
        <v>1102</v>
      </c>
      <c r="D492" s="0" t="s">
        <v>107</v>
      </c>
      <c r="E492" s="0" t="s">
        <v>108</v>
      </c>
      <c r="F492" s="25" t="s">
        <v>243</v>
      </c>
      <c r="G492" s="26" t="s">
        <v>46</v>
      </c>
      <c r="H492" s="27" t="n">
        <v>70</v>
      </c>
      <c r="I492" s="37" t="s">
        <v>77</v>
      </c>
      <c r="J492" s="27" t="n">
        <v>79</v>
      </c>
      <c r="K492" s="37" t="s">
        <v>77</v>
      </c>
      <c r="L492" s="27" t="n">
        <v>76</v>
      </c>
      <c r="M492" s="37" t="s">
        <v>77</v>
      </c>
      <c r="N492" s="28" t="n">
        <v>8.63</v>
      </c>
    </row>
    <row r="493" customFormat="false" ht="15" hidden="false" customHeight="false" outlineLevel="0" collapsed="false">
      <c r="A493" s="0" t="n">
        <v>609872</v>
      </c>
      <c r="B493" s="24" t="s">
        <v>1103</v>
      </c>
      <c r="C493" s="24" t="s">
        <v>1104</v>
      </c>
      <c r="D493" s="0" t="s">
        <v>279</v>
      </c>
      <c r="E493" s="0" t="s">
        <v>108</v>
      </c>
      <c r="F493" s="25" t="s">
        <v>195</v>
      </c>
      <c r="G493" s="26" t="s">
        <v>46</v>
      </c>
      <c r="H493" s="27" t="n">
        <v>51</v>
      </c>
      <c r="I493" s="37" t="s">
        <v>47</v>
      </c>
      <c r="J493" s="27" t="n">
        <v>46</v>
      </c>
      <c r="K493" s="37" t="s">
        <v>47</v>
      </c>
      <c r="L493" s="27" t="n">
        <v>47</v>
      </c>
      <c r="M493" s="37" t="s">
        <v>47</v>
      </c>
      <c r="N493" s="28" t="n">
        <v>8.79</v>
      </c>
    </row>
    <row r="494" customFormat="false" ht="15" hidden="false" customHeight="false" outlineLevel="0" collapsed="false">
      <c r="A494" s="0" t="n">
        <v>610126</v>
      </c>
      <c r="B494" s="24" t="s">
        <v>1105</v>
      </c>
      <c r="C494" s="24" t="s">
        <v>1106</v>
      </c>
      <c r="D494" s="0" t="s">
        <v>99</v>
      </c>
      <c r="E494" s="0" t="s">
        <v>53</v>
      </c>
      <c r="F494" s="25" t="s">
        <v>142</v>
      </c>
      <c r="G494" s="26" t="s">
        <v>46</v>
      </c>
      <c r="H494" s="27" t="n">
        <v>80</v>
      </c>
      <c r="I494" s="37" t="s">
        <v>131</v>
      </c>
      <c r="J494" s="27" t="n">
        <v>70</v>
      </c>
      <c r="K494" s="37" t="s">
        <v>77</v>
      </c>
      <c r="L494" s="27" t="n">
        <v>64</v>
      </c>
      <c r="M494" s="37" t="s">
        <v>77</v>
      </c>
      <c r="N494" s="28" t="n">
        <v>8.81</v>
      </c>
    </row>
    <row r="495" customFormat="false" ht="15" hidden="false" customHeight="false" outlineLevel="0" collapsed="false">
      <c r="A495" s="0" t="n">
        <v>610395</v>
      </c>
      <c r="B495" s="24" t="s">
        <v>1107</v>
      </c>
      <c r="C495" s="24" t="s">
        <v>1108</v>
      </c>
      <c r="D495" s="0" t="s">
        <v>99</v>
      </c>
      <c r="E495" s="0" t="s">
        <v>53</v>
      </c>
      <c r="F495" s="25" t="s">
        <v>54</v>
      </c>
      <c r="I495" s="37"/>
      <c r="K495" s="37"/>
      <c r="M495" s="37"/>
    </row>
    <row r="496" customFormat="false" ht="15" hidden="false" customHeight="false" outlineLevel="0" collapsed="false">
      <c r="A496" s="0" t="n">
        <v>400061</v>
      </c>
      <c r="B496" s="24" t="s">
        <v>1109</v>
      </c>
      <c r="C496" s="24" t="s">
        <v>1110</v>
      </c>
      <c r="D496" s="0" t="s">
        <v>70</v>
      </c>
      <c r="E496" s="0" t="s">
        <v>71</v>
      </c>
      <c r="F496" s="25" t="s">
        <v>109</v>
      </c>
      <c r="G496" s="26" t="s">
        <v>49</v>
      </c>
      <c r="H496" s="27" t="n">
        <v>51</v>
      </c>
      <c r="I496" s="37" t="s">
        <v>47</v>
      </c>
      <c r="J496" s="27" t="n">
        <v>55</v>
      </c>
      <c r="K496" s="37" t="s">
        <v>47</v>
      </c>
      <c r="L496" s="27" t="n">
        <v>38</v>
      </c>
      <c r="M496" s="37" t="s">
        <v>67</v>
      </c>
      <c r="N496" s="28" t="n">
        <v>7.69</v>
      </c>
    </row>
    <row r="497" customFormat="false" ht="15" hidden="false" customHeight="false" outlineLevel="0" collapsed="false">
      <c r="A497" s="0" t="n">
        <v>400067</v>
      </c>
      <c r="B497" s="24" t="s">
        <v>1111</v>
      </c>
      <c r="C497" s="24" t="s">
        <v>1112</v>
      </c>
      <c r="D497" s="0" t="s">
        <v>89</v>
      </c>
      <c r="E497" s="0" t="s">
        <v>71</v>
      </c>
      <c r="F497" s="25" t="s">
        <v>54</v>
      </c>
      <c r="I497" s="37"/>
      <c r="K497" s="37"/>
      <c r="M497" s="37"/>
    </row>
    <row r="498" customFormat="false" ht="15" hidden="false" customHeight="false" outlineLevel="0" collapsed="false">
      <c r="A498" s="0" t="n">
        <v>400062</v>
      </c>
      <c r="B498" s="24" t="s">
        <v>1113</v>
      </c>
      <c r="C498" s="24" t="s">
        <v>1114</v>
      </c>
      <c r="D498" s="0" t="s">
        <v>70</v>
      </c>
      <c r="E498" s="0" t="s">
        <v>71</v>
      </c>
      <c r="F498" s="25" t="s">
        <v>54</v>
      </c>
      <c r="I498" s="37"/>
      <c r="K498" s="37"/>
      <c r="M498" s="37"/>
    </row>
    <row r="499" customFormat="false" ht="15" hidden="false" customHeight="false" outlineLevel="0" collapsed="false">
      <c r="A499" s="0" t="n">
        <v>400066</v>
      </c>
      <c r="B499" s="24" t="s">
        <v>1115</v>
      </c>
      <c r="C499" s="24" t="s">
        <v>1116</v>
      </c>
      <c r="D499" s="0" t="s">
        <v>52</v>
      </c>
      <c r="E499" s="0" t="s">
        <v>53</v>
      </c>
      <c r="F499" s="25" t="s">
        <v>815</v>
      </c>
      <c r="G499" s="26" t="s">
        <v>49</v>
      </c>
      <c r="H499" s="27" t="n">
        <v>38</v>
      </c>
      <c r="I499" s="37" t="s">
        <v>67</v>
      </c>
      <c r="J499" s="27" t="n">
        <v>37</v>
      </c>
      <c r="K499" s="37" t="s">
        <v>67</v>
      </c>
      <c r="L499" s="27" t="n">
        <v>24</v>
      </c>
      <c r="M499" s="37" t="s">
        <v>67</v>
      </c>
      <c r="N499" s="28" t="n">
        <v>6.92</v>
      </c>
    </row>
    <row r="500" customFormat="false" ht="15" hidden="false" customHeight="false" outlineLevel="0" collapsed="false">
      <c r="A500" s="0" t="n">
        <v>400064</v>
      </c>
      <c r="B500" s="24" t="s">
        <v>1117</v>
      </c>
      <c r="C500" s="24" t="s">
        <v>1118</v>
      </c>
      <c r="D500" s="0" t="s">
        <v>52</v>
      </c>
      <c r="E500" s="0" t="s">
        <v>53</v>
      </c>
      <c r="F500" s="25" t="s">
        <v>54</v>
      </c>
      <c r="I500" s="37"/>
      <c r="K500" s="37"/>
      <c r="M500" s="37"/>
    </row>
    <row r="501" customFormat="false" ht="15" hidden="false" customHeight="false" outlineLevel="0" collapsed="false">
      <c r="A501" s="0" t="n">
        <v>610127</v>
      </c>
      <c r="B501" s="24" t="s">
        <v>1119</v>
      </c>
      <c r="C501" s="24" t="s">
        <v>1120</v>
      </c>
      <c r="D501" s="0" t="s">
        <v>75</v>
      </c>
      <c r="E501" s="0" t="s">
        <v>65</v>
      </c>
      <c r="F501" s="25" t="s">
        <v>195</v>
      </c>
      <c r="G501" s="26" t="s">
        <v>46</v>
      </c>
      <c r="H501" s="27" t="n">
        <v>53</v>
      </c>
      <c r="I501" s="37" t="s">
        <v>47</v>
      </c>
      <c r="J501" s="27" t="n">
        <v>33</v>
      </c>
      <c r="K501" s="37" t="s">
        <v>67</v>
      </c>
      <c r="L501" s="27" t="n">
        <v>42</v>
      </c>
      <c r="M501" s="37" t="s">
        <v>47</v>
      </c>
      <c r="N501" s="28" t="n">
        <v>8.78</v>
      </c>
    </row>
    <row r="502" customFormat="false" ht="15" hidden="false" customHeight="false" outlineLevel="0" collapsed="false">
      <c r="A502" s="0" t="n">
        <v>609743</v>
      </c>
      <c r="B502" s="24" t="s">
        <v>1121</v>
      </c>
      <c r="C502" s="24" t="s">
        <v>1122</v>
      </c>
      <c r="D502" s="0" t="s">
        <v>52</v>
      </c>
      <c r="E502" s="0" t="s">
        <v>53</v>
      </c>
      <c r="F502" s="25" t="s">
        <v>54</v>
      </c>
      <c r="I502" s="37"/>
      <c r="K502" s="37"/>
      <c r="M502" s="37"/>
    </row>
    <row r="503" customFormat="false" ht="15" hidden="false" customHeight="false" outlineLevel="0" collapsed="false">
      <c r="A503" s="0" t="n">
        <v>609727</v>
      </c>
      <c r="B503" s="24" t="s">
        <v>1123</v>
      </c>
      <c r="C503" s="24" t="s">
        <v>1124</v>
      </c>
      <c r="D503" s="0" t="s">
        <v>52</v>
      </c>
      <c r="E503" s="0" t="s">
        <v>53</v>
      </c>
      <c r="F503" s="25" t="s">
        <v>54</v>
      </c>
      <c r="I503" s="37"/>
      <c r="K503" s="37"/>
      <c r="M503" s="37"/>
    </row>
    <row r="504" customFormat="false" ht="15" hidden="false" customHeight="false" outlineLevel="0" collapsed="false">
      <c r="A504" s="0" t="n">
        <v>610304</v>
      </c>
      <c r="B504" s="24" t="s">
        <v>1125</v>
      </c>
      <c r="C504" s="24" t="s">
        <v>1126</v>
      </c>
      <c r="D504" s="0" t="s">
        <v>118</v>
      </c>
      <c r="E504" s="0" t="s">
        <v>108</v>
      </c>
      <c r="F504" s="25" t="s">
        <v>198</v>
      </c>
      <c r="G504" s="26" t="s">
        <v>49</v>
      </c>
      <c r="H504" s="27" t="n">
        <v>55</v>
      </c>
      <c r="I504" s="37" t="s">
        <v>47</v>
      </c>
      <c r="J504" s="27" t="n">
        <v>51</v>
      </c>
      <c r="K504" s="37" t="s">
        <v>47</v>
      </c>
      <c r="L504" s="27" t="n">
        <v>50</v>
      </c>
      <c r="M504" s="37" t="s">
        <v>47</v>
      </c>
      <c r="N504" s="28" t="n">
        <v>8.63</v>
      </c>
    </row>
    <row r="505" customFormat="false" ht="15" hidden="false" customHeight="false" outlineLevel="0" collapsed="false">
      <c r="A505" s="0" t="n">
        <v>610106</v>
      </c>
      <c r="B505" s="24" t="s">
        <v>1127</v>
      </c>
      <c r="C505" s="24" t="s">
        <v>1128</v>
      </c>
      <c r="D505" s="0" t="s">
        <v>178</v>
      </c>
      <c r="E505" s="0" t="s">
        <v>108</v>
      </c>
      <c r="F505" s="25" t="s">
        <v>54</v>
      </c>
      <c r="I505" s="37"/>
      <c r="K505" s="37"/>
      <c r="M505" s="37"/>
    </row>
    <row r="506" customFormat="false" ht="15" hidden="false" customHeight="false" outlineLevel="0" collapsed="false">
      <c r="A506" s="0" t="n">
        <v>610129</v>
      </c>
      <c r="B506" s="24" t="s">
        <v>1129</v>
      </c>
      <c r="C506" s="24" t="s">
        <v>1130</v>
      </c>
      <c r="D506" s="0" t="s">
        <v>279</v>
      </c>
      <c r="E506" s="0" t="s">
        <v>108</v>
      </c>
      <c r="F506" s="25" t="s">
        <v>109</v>
      </c>
      <c r="G506" s="26" t="s">
        <v>46</v>
      </c>
      <c r="H506" s="27" t="n">
        <v>35</v>
      </c>
      <c r="I506" s="37" t="s">
        <v>67</v>
      </c>
      <c r="J506" s="27" t="n">
        <v>57</v>
      </c>
      <c r="K506" s="37" t="s">
        <v>47</v>
      </c>
      <c r="L506" s="27" t="n">
        <v>70</v>
      </c>
      <c r="M506" s="37" t="s">
        <v>77</v>
      </c>
      <c r="N506" s="28" t="n">
        <v>8.69</v>
      </c>
    </row>
    <row r="507" customFormat="false" ht="15" hidden="false" customHeight="false" outlineLevel="0" collapsed="false">
      <c r="A507" s="0" t="n">
        <v>610013</v>
      </c>
      <c r="B507" s="24" t="s">
        <v>1131</v>
      </c>
      <c r="C507" s="24" t="s">
        <v>1132</v>
      </c>
      <c r="D507" s="0" t="s">
        <v>279</v>
      </c>
      <c r="E507" s="0" t="s">
        <v>108</v>
      </c>
      <c r="F507" s="25" t="s">
        <v>403</v>
      </c>
      <c r="G507" s="26" t="s">
        <v>46</v>
      </c>
      <c r="H507" s="27" t="n">
        <v>26</v>
      </c>
      <c r="I507" s="37" t="s">
        <v>67</v>
      </c>
      <c r="J507" s="27" t="n">
        <v>42</v>
      </c>
      <c r="K507" s="37" t="s">
        <v>47</v>
      </c>
      <c r="L507" s="27" t="n">
        <v>45</v>
      </c>
      <c r="M507" s="37" t="s">
        <v>47</v>
      </c>
      <c r="N507" s="28" t="n">
        <v>8.19</v>
      </c>
    </row>
    <row r="508" customFormat="false" ht="15" hidden="false" customHeight="false" outlineLevel="0" collapsed="false">
      <c r="A508" s="0" t="n">
        <v>610130</v>
      </c>
      <c r="B508" s="24" t="s">
        <v>1133</v>
      </c>
      <c r="C508" s="24" t="s">
        <v>1134</v>
      </c>
      <c r="D508" s="0" t="s">
        <v>115</v>
      </c>
      <c r="E508" s="0" t="s">
        <v>53</v>
      </c>
      <c r="F508" s="25" t="s">
        <v>66</v>
      </c>
      <c r="G508" s="26" t="s">
        <v>46</v>
      </c>
      <c r="H508" s="27" t="n">
        <v>73</v>
      </c>
      <c r="I508" s="37" t="s">
        <v>77</v>
      </c>
      <c r="J508" s="27" t="n">
        <v>56</v>
      </c>
      <c r="K508" s="37" t="s">
        <v>47</v>
      </c>
      <c r="L508" s="27" t="n">
        <v>53</v>
      </c>
      <c r="M508" s="37" t="s">
        <v>47</v>
      </c>
      <c r="N508" s="28" t="n">
        <v>8.47</v>
      </c>
    </row>
    <row r="509" customFormat="false" ht="15" hidden="false" customHeight="false" outlineLevel="0" collapsed="false">
      <c r="A509" s="0" t="n">
        <v>610131</v>
      </c>
      <c r="B509" s="24" t="s">
        <v>1135</v>
      </c>
      <c r="C509" s="24" t="s">
        <v>1136</v>
      </c>
      <c r="D509" s="0" t="s">
        <v>107</v>
      </c>
      <c r="E509" s="0" t="s">
        <v>108</v>
      </c>
      <c r="F509" s="25" t="s">
        <v>54</v>
      </c>
      <c r="I509" s="37"/>
      <c r="K509" s="37"/>
      <c r="M509" s="37"/>
    </row>
    <row r="510" customFormat="false" ht="15" hidden="false" customHeight="false" outlineLevel="0" collapsed="false">
      <c r="A510" s="0" t="n">
        <v>400068</v>
      </c>
      <c r="B510" s="24" t="s">
        <v>1137</v>
      </c>
      <c r="C510" s="24" t="s">
        <v>1138</v>
      </c>
      <c r="D510" s="0" t="s">
        <v>107</v>
      </c>
      <c r="E510" s="0" t="s">
        <v>108</v>
      </c>
      <c r="F510" s="25" t="s">
        <v>54</v>
      </c>
      <c r="I510" s="37"/>
      <c r="K510" s="37"/>
      <c r="M510" s="37"/>
    </row>
    <row r="511" customFormat="false" ht="15" hidden="false" customHeight="false" outlineLevel="0" collapsed="false">
      <c r="A511" s="0" t="n">
        <v>610132</v>
      </c>
      <c r="B511" s="24" t="s">
        <v>1139</v>
      </c>
      <c r="C511" s="24" t="s">
        <v>1140</v>
      </c>
      <c r="D511" s="0" t="s">
        <v>59</v>
      </c>
      <c r="E511" s="0" t="s">
        <v>60</v>
      </c>
      <c r="F511" s="25" t="s">
        <v>54</v>
      </c>
      <c r="I511" s="37"/>
      <c r="K511" s="37"/>
      <c r="M511" s="37"/>
    </row>
    <row r="512" customFormat="false" ht="15" hidden="false" customHeight="false" outlineLevel="0" collapsed="false">
      <c r="A512" s="0" t="n">
        <v>400069</v>
      </c>
      <c r="B512" s="24" t="s">
        <v>1141</v>
      </c>
      <c r="C512" s="24" t="s">
        <v>1142</v>
      </c>
      <c r="D512" s="0" t="s">
        <v>178</v>
      </c>
      <c r="E512" s="0" t="s">
        <v>108</v>
      </c>
      <c r="F512" s="25" t="s">
        <v>72</v>
      </c>
      <c r="G512" s="26" t="s">
        <v>46</v>
      </c>
      <c r="H512" s="27" t="n">
        <v>99</v>
      </c>
      <c r="I512" s="37" t="s">
        <v>131</v>
      </c>
      <c r="J512" s="27" t="n">
        <v>90</v>
      </c>
      <c r="K512" s="37" t="s">
        <v>131</v>
      </c>
      <c r="L512" s="27" t="n">
        <v>94</v>
      </c>
      <c r="M512" s="37" t="s">
        <v>131</v>
      </c>
      <c r="N512" s="28" t="n">
        <v>9.36</v>
      </c>
    </row>
    <row r="513" customFormat="false" ht="15" hidden="false" customHeight="false" outlineLevel="0" collapsed="false">
      <c r="A513" s="0" t="n">
        <v>610134</v>
      </c>
      <c r="B513" s="24" t="s">
        <v>1143</v>
      </c>
      <c r="C513" s="24" t="s">
        <v>1144</v>
      </c>
      <c r="D513" s="0" t="s">
        <v>107</v>
      </c>
      <c r="E513" s="0" t="s">
        <v>108</v>
      </c>
      <c r="F513" s="25" t="s">
        <v>109</v>
      </c>
      <c r="G513" s="26" t="s">
        <v>46</v>
      </c>
      <c r="H513" s="27" t="n">
        <v>70</v>
      </c>
      <c r="I513" s="37" t="s">
        <v>77</v>
      </c>
      <c r="J513" s="27" t="n">
        <v>78</v>
      </c>
      <c r="K513" s="37" t="s">
        <v>77</v>
      </c>
      <c r="L513" s="27" t="n">
        <v>68</v>
      </c>
      <c r="M513" s="37" t="s">
        <v>77</v>
      </c>
      <c r="N513" s="28" t="n">
        <v>8.18</v>
      </c>
    </row>
    <row r="514" customFormat="false" ht="15" hidden="false" customHeight="false" outlineLevel="0" collapsed="false">
      <c r="A514" s="0" t="n">
        <v>610135</v>
      </c>
      <c r="B514" s="24" t="s">
        <v>1145</v>
      </c>
      <c r="C514" s="24" t="s">
        <v>1146</v>
      </c>
      <c r="D514" s="0" t="s">
        <v>75</v>
      </c>
      <c r="E514" s="0" t="s">
        <v>65</v>
      </c>
      <c r="F514" s="25" t="s">
        <v>54</v>
      </c>
      <c r="I514" s="37"/>
      <c r="K514" s="37"/>
      <c r="M514" s="37"/>
    </row>
    <row r="515" customFormat="false" ht="15" hidden="false" customHeight="false" outlineLevel="0" collapsed="false">
      <c r="A515" s="0" t="n">
        <v>610281</v>
      </c>
      <c r="B515" s="24" t="s">
        <v>1147</v>
      </c>
      <c r="C515" s="24" t="s">
        <v>1148</v>
      </c>
      <c r="D515" s="0" t="s">
        <v>115</v>
      </c>
      <c r="E515" s="0" t="s">
        <v>53</v>
      </c>
      <c r="F515" s="25" t="s">
        <v>109</v>
      </c>
      <c r="G515" s="26" t="s">
        <v>46</v>
      </c>
      <c r="H515" s="27" t="n">
        <v>25</v>
      </c>
      <c r="I515" s="37" t="s">
        <v>67</v>
      </c>
      <c r="J515" s="27" t="n">
        <v>18</v>
      </c>
      <c r="K515" s="37" t="s">
        <v>137</v>
      </c>
      <c r="L515" s="27" t="n">
        <v>80</v>
      </c>
      <c r="M515" s="37" t="s">
        <v>131</v>
      </c>
      <c r="N515" s="28" t="n">
        <v>7.66</v>
      </c>
    </row>
    <row r="516" customFormat="false" ht="15" hidden="false" customHeight="false" outlineLevel="0" collapsed="false">
      <c r="A516" s="0" t="n">
        <v>610136</v>
      </c>
      <c r="B516" s="24" t="s">
        <v>1149</v>
      </c>
      <c r="C516" s="24" t="s">
        <v>1150</v>
      </c>
      <c r="D516" s="0" t="s">
        <v>80</v>
      </c>
      <c r="E516" s="0" t="s">
        <v>65</v>
      </c>
      <c r="F516" s="25" t="s">
        <v>510</v>
      </c>
      <c r="G516" s="26" t="s">
        <v>46</v>
      </c>
      <c r="H516" s="27" t="n">
        <v>60</v>
      </c>
      <c r="I516" s="37" t="s">
        <v>77</v>
      </c>
      <c r="J516" s="27" t="n">
        <v>67</v>
      </c>
      <c r="K516" s="37" t="s">
        <v>77</v>
      </c>
      <c r="L516" s="27" t="n">
        <v>32</v>
      </c>
      <c r="M516" s="37" t="s">
        <v>67</v>
      </c>
      <c r="N516" s="28" t="n">
        <v>8.63</v>
      </c>
    </row>
    <row r="517" customFormat="false" ht="15" hidden="false" customHeight="false" outlineLevel="0" collapsed="false">
      <c r="A517" s="0" t="n">
        <v>610258</v>
      </c>
      <c r="B517" s="24" t="s">
        <v>1151</v>
      </c>
      <c r="C517" s="24" t="s">
        <v>1152</v>
      </c>
      <c r="D517" s="0" t="s">
        <v>99</v>
      </c>
      <c r="E517" s="0" t="s">
        <v>53</v>
      </c>
      <c r="F517" s="25" t="s">
        <v>54</v>
      </c>
      <c r="I517" s="37"/>
      <c r="K517" s="37"/>
      <c r="M517" s="37"/>
    </row>
    <row r="518" customFormat="false" ht="15" hidden="false" customHeight="false" outlineLevel="0" collapsed="false">
      <c r="A518" s="0" t="n">
        <v>610533</v>
      </c>
      <c r="B518" s="24" t="s">
        <v>1153</v>
      </c>
      <c r="C518" s="24" t="s">
        <v>1154</v>
      </c>
      <c r="D518" s="0" t="s">
        <v>80</v>
      </c>
      <c r="E518" s="0" t="s">
        <v>65</v>
      </c>
      <c r="F518" s="25" t="s">
        <v>84</v>
      </c>
      <c r="G518" s="26" t="s">
        <v>46</v>
      </c>
      <c r="H518" s="27" t="n">
        <v>37</v>
      </c>
      <c r="I518" s="37" t="s">
        <v>67</v>
      </c>
      <c r="J518" s="27" t="n">
        <v>69</v>
      </c>
      <c r="K518" s="37" t="s">
        <v>77</v>
      </c>
      <c r="L518" s="27" t="n">
        <v>68</v>
      </c>
      <c r="M518" s="37" t="s">
        <v>77</v>
      </c>
      <c r="N518" s="28" t="n">
        <v>9</v>
      </c>
    </row>
    <row r="519" customFormat="false" ht="15" hidden="false" customHeight="false" outlineLevel="0" collapsed="false">
      <c r="A519" s="0" t="n">
        <v>610229</v>
      </c>
      <c r="B519" s="24" t="s">
        <v>1155</v>
      </c>
      <c r="C519" s="24" t="s">
        <v>1156</v>
      </c>
      <c r="D519" s="0" t="s">
        <v>232</v>
      </c>
      <c r="E519" s="0" t="s">
        <v>108</v>
      </c>
      <c r="F519" s="25" t="s">
        <v>347</v>
      </c>
      <c r="G519" s="26" t="s">
        <v>46</v>
      </c>
      <c r="H519" s="27" t="n">
        <v>47</v>
      </c>
      <c r="I519" s="37" t="s">
        <v>47</v>
      </c>
      <c r="J519" s="27" t="n">
        <v>63</v>
      </c>
      <c r="K519" s="37" t="s">
        <v>77</v>
      </c>
      <c r="L519" s="27" t="n">
        <v>36</v>
      </c>
      <c r="M519" s="37" t="s">
        <v>67</v>
      </c>
      <c r="N519" s="28" t="n">
        <v>8.69</v>
      </c>
    </row>
    <row r="520" customFormat="false" ht="15" hidden="false" customHeight="false" outlineLevel="0" collapsed="false">
      <c r="A520" s="0" t="n">
        <v>400070</v>
      </c>
      <c r="B520" s="24" t="s">
        <v>1157</v>
      </c>
      <c r="C520" s="24" t="s">
        <v>1158</v>
      </c>
      <c r="D520" s="0" t="s">
        <v>118</v>
      </c>
      <c r="E520" s="0" t="s">
        <v>108</v>
      </c>
      <c r="F520" s="25" t="s">
        <v>54</v>
      </c>
      <c r="I520" s="37"/>
      <c r="K520" s="37"/>
      <c r="M520" s="37"/>
    </row>
    <row r="521" customFormat="false" ht="15" hidden="false" customHeight="false" outlineLevel="0" collapsed="false">
      <c r="A521" s="0" t="n">
        <v>400109</v>
      </c>
      <c r="B521" s="24" t="s">
        <v>1159</v>
      </c>
      <c r="C521" s="24" t="s">
        <v>1160</v>
      </c>
      <c r="D521" s="0" t="s">
        <v>145</v>
      </c>
      <c r="E521" s="0" t="s">
        <v>60</v>
      </c>
      <c r="F521" s="25" t="s">
        <v>54</v>
      </c>
      <c r="I521" s="37"/>
      <c r="K521" s="37"/>
      <c r="M521" s="37"/>
    </row>
    <row r="522" customFormat="false" ht="15" hidden="false" customHeight="false" outlineLevel="0" collapsed="false">
      <c r="A522" s="0" t="n">
        <v>609679</v>
      </c>
      <c r="B522" s="24" t="s">
        <v>1161</v>
      </c>
      <c r="C522" s="24" t="s">
        <v>1162</v>
      </c>
      <c r="D522" s="0" t="s">
        <v>83</v>
      </c>
      <c r="E522" s="0" t="s">
        <v>65</v>
      </c>
      <c r="F522" s="25" t="s">
        <v>54</v>
      </c>
      <c r="I522" s="37"/>
      <c r="K522" s="37"/>
      <c r="M522" s="37"/>
    </row>
    <row r="523" customFormat="false" ht="15" hidden="false" customHeight="false" outlineLevel="0" collapsed="false">
      <c r="A523" s="0" t="n">
        <v>400071</v>
      </c>
      <c r="B523" s="24" t="s">
        <v>1163</v>
      </c>
      <c r="C523" s="24" t="s">
        <v>1164</v>
      </c>
      <c r="D523" s="0" t="s">
        <v>89</v>
      </c>
      <c r="E523" s="0" t="s">
        <v>71</v>
      </c>
      <c r="F523" s="25" t="s">
        <v>294</v>
      </c>
      <c r="G523" s="26" t="s">
        <v>46</v>
      </c>
      <c r="H523" s="27" t="n">
        <v>71</v>
      </c>
      <c r="I523" s="37" t="s">
        <v>77</v>
      </c>
      <c r="J523" s="27" t="n">
        <v>76</v>
      </c>
      <c r="K523" s="37" t="s">
        <v>77</v>
      </c>
      <c r="L523" s="27" t="n">
        <v>77</v>
      </c>
      <c r="M523" s="37" t="s">
        <v>77</v>
      </c>
      <c r="N523" s="28" t="n">
        <v>9.02</v>
      </c>
    </row>
    <row r="524" customFormat="false" ht="15" hidden="false" customHeight="false" outlineLevel="0" collapsed="false">
      <c r="A524" s="0" t="n">
        <v>610137</v>
      </c>
      <c r="B524" s="24" t="s">
        <v>1165</v>
      </c>
      <c r="C524" s="24" t="s">
        <v>1166</v>
      </c>
      <c r="D524" s="0" t="s">
        <v>75</v>
      </c>
      <c r="E524" s="0" t="s">
        <v>65</v>
      </c>
      <c r="F524" s="25" t="s">
        <v>54</v>
      </c>
      <c r="I524" s="37"/>
      <c r="K524" s="37"/>
      <c r="M524" s="37"/>
    </row>
    <row r="525" customFormat="false" ht="15" hidden="false" customHeight="false" outlineLevel="0" collapsed="false">
      <c r="A525" s="0" t="n">
        <v>610138</v>
      </c>
      <c r="B525" s="24" t="s">
        <v>1167</v>
      </c>
      <c r="C525" s="24" t="s">
        <v>1168</v>
      </c>
      <c r="D525" s="0" t="s">
        <v>80</v>
      </c>
      <c r="E525" s="0" t="s">
        <v>65</v>
      </c>
      <c r="F525" s="25" t="s">
        <v>125</v>
      </c>
      <c r="G525" s="26" t="s">
        <v>46</v>
      </c>
      <c r="H525" s="27" t="n">
        <v>34</v>
      </c>
      <c r="I525" s="37" t="s">
        <v>67</v>
      </c>
      <c r="J525" s="27" t="n">
        <v>33</v>
      </c>
      <c r="K525" s="37" t="s">
        <v>67</v>
      </c>
      <c r="L525" s="27" t="n">
        <v>28</v>
      </c>
      <c r="M525" s="37" t="s">
        <v>67</v>
      </c>
      <c r="N525" s="28" t="n">
        <v>8.53</v>
      </c>
    </row>
    <row r="526" customFormat="false" ht="15" hidden="false" customHeight="false" outlineLevel="0" collapsed="false">
      <c r="A526" s="0" t="n">
        <v>610139</v>
      </c>
      <c r="B526" s="24" t="s">
        <v>1169</v>
      </c>
      <c r="C526" s="24" t="s">
        <v>1170</v>
      </c>
      <c r="D526" s="0" t="s">
        <v>59</v>
      </c>
      <c r="E526" s="0" t="s">
        <v>60</v>
      </c>
      <c r="F526" s="25" t="s">
        <v>54</v>
      </c>
      <c r="I526" s="37"/>
      <c r="K526" s="37"/>
      <c r="M526" s="37"/>
    </row>
    <row r="527" customFormat="false" ht="15" hidden="false" customHeight="false" outlineLevel="0" collapsed="false">
      <c r="A527" s="0" t="n">
        <v>610334</v>
      </c>
      <c r="B527" s="24" t="s">
        <v>1171</v>
      </c>
      <c r="C527" s="24" t="s">
        <v>1172</v>
      </c>
      <c r="D527" s="0" t="s">
        <v>118</v>
      </c>
      <c r="E527" s="0" t="s">
        <v>108</v>
      </c>
      <c r="F527" s="25" t="s">
        <v>136</v>
      </c>
      <c r="G527" s="26" t="s">
        <v>49</v>
      </c>
      <c r="H527" s="27" t="n">
        <v>59</v>
      </c>
      <c r="I527" s="37" t="s">
        <v>47</v>
      </c>
      <c r="J527" s="27" t="n">
        <v>53</v>
      </c>
      <c r="K527" s="37" t="s">
        <v>47</v>
      </c>
      <c r="L527" s="27" t="n">
        <v>49</v>
      </c>
      <c r="M527" s="37" t="s">
        <v>47</v>
      </c>
      <c r="N527" s="28" t="n">
        <v>7.72</v>
      </c>
    </row>
    <row r="528" customFormat="false" ht="15" hidden="false" customHeight="false" outlineLevel="0" collapsed="false">
      <c r="A528" s="0" t="n">
        <v>609941</v>
      </c>
      <c r="B528" s="24" t="s">
        <v>1173</v>
      </c>
      <c r="C528" s="24" t="s">
        <v>1174</v>
      </c>
      <c r="D528" s="0" t="s">
        <v>89</v>
      </c>
      <c r="E528" s="0" t="s">
        <v>71</v>
      </c>
      <c r="F528" s="25" t="s">
        <v>347</v>
      </c>
      <c r="G528" s="26" t="s">
        <v>46</v>
      </c>
      <c r="H528" s="27" t="n">
        <v>52</v>
      </c>
      <c r="I528" s="37" t="s">
        <v>47</v>
      </c>
      <c r="J528" s="27" t="n">
        <v>48</v>
      </c>
      <c r="K528" s="37" t="s">
        <v>47</v>
      </c>
      <c r="L528" s="27" t="n">
        <v>48</v>
      </c>
      <c r="M528" s="37" t="s">
        <v>47</v>
      </c>
      <c r="N528" s="28" t="n">
        <v>7.56</v>
      </c>
    </row>
    <row r="529" customFormat="false" ht="15" hidden="false" customHeight="false" outlineLevel="0" collapsed="false">
      <c r="A529" s="0" t="n">
        <v>610141</v>
      </c>
      <c r="B529" s="24" t="s">
        <v>1175</v>
      </c>
      <c r="C529" s="24" t="s">
        <v>1176</v>
      </c>
      <c r="D529" s="0" t="s">
        <v>64</v>
      </c>
      <c r="E529" s="0" t="s">
        <v>65</v>
      </c>
      <c r="F529" s="25" t="s">
        <v>192</v>
      </c>
      <c r="G529" s="26" t="s">
        <v>46</v>
      </c>
      <c r="H529" s="27" t="n">
        <v>50</v>
      </c>
      <c r="I529" s="37" t="s">
        <v>47</v>
      </c>
      <c r="J529" s="27" t="n">
        <v>49</v>
      </c>
      <c r="K529" s="37" t="s">
        <v>47</v>
      </c>
      <c r="L529" s="27" t="n">
        <v>14</v>
      </c>
      <c r="M529" s="37" t="s">
        <v>137</v>
      </c>
      <c r="N529" s="28" t="n">
        <v>8.65</v>
      </c>
    </row>
    <row r="530" customFormat="false" ht="15" hidden="false" customHeight="false" outlineLevel="0" collapsed="false">
      <c r="A530" s="0" t="n">
        <v>610142</v>
      </c>
      <c r="B530" s="24" t="s">
        <v>1177</v>
      </c>
      <c r="C530" s="24" t="s">
        <v>1178</v>
      </c>
      <c r="D530" s="0" t="s">
        <v>99</v>
      </c>
      <c r="E530" s="0" t="s">
        <v>53</v>
      </c>
      <c r="F530" s="25" t="s">
        <v>54</v>
      </c>
      <c r="I530" s="37"/>
      <c r="K530" s="37"/>
      <c r="M530" s="37"/>
    </row>
    <row r="531" customFormat="false" ht="15" hidden="false" customHeight="false" outlineLevel="0" collapsed="false">
      <c r="A531" s="0" t="n">
        <v>610143</v>
      </c>
      <c r="B531" s="24" t="s">
        <v>1179</v>
      </c>
      <c r="C531" s="24" t="s">
        <v>1180</v>
      </c>
      <c r="D531" s="0" t="s">
        <v>99</v>
      </c>
      <c r="E531" s="0" t="s">
        <v>53</v>
      </c>
      <c r="F531" s="25" t="s">
        <v>1181</v>
      </c>
      <c r="G531" s="26" t="s">
        <v>46</v>
      </c>
      <c r="H531" s="27" t="n">
        <v>14</v>
      </c>
      <c r="I531" s="37" t="s">
        <v>137</v>
      </c>
      <c r="J531" s="27" t="n">
        <v>23</v>
      </c>
      <c r="K531" s="37" t="s">
        <v>67</v>
      </c>
      <c r="L531" s="27" t="n">
        <v>12</v>
      </c>
      <c r="M531" s="37" t="s">
        <v>137</v>
      </c>
      <c r="N531" s="28" t="n">
        <v>5.25</v>
      </c>
    </row>
    <row r="532" customFormat="false" ht="15" hidden="false" customHeight="false" outlineLevel="0" collapsed="false">
      <c r="A532" s="0" t="n">
        <v>610264</v>
      </c>
      <c r="B532" s="24" t="s">
        <v>1182</v>
      </c>
      <c r="C532" s="24" t="s">
        <v>1183</v>
      </c>
      <c r="D532" s="0" t="s">
        <v>89</v>
      </c>
      <c r="E532" s="0" t="s">
        <v>71</v>
      </c>
      <c r="F532" s="25" t="s">
        <v>109</v>
      </c>
      <c r="G532" s="26" t="s">
        <v>46</v>
      </c>
      <c r="H532" s="27" t="n">
        <v>86</v>
      </c>
      <c r="I532" s="37" t="s">
        <v>131</v>
      </c>
      <c r="J532" s="27" t="n">
        <v>73</v>
      </c>
      <c r="K532" s="37" t="s">
        <v>77</v>
      </c>
      <c r="M532" s="37"/>
      <c r="N532" s="28" t="n">
        <v>7.95</v>
      </c>
    </row>
    <row r="533" customFormat="false" ht="15" hidden="false" customHeight="false" outlineLevel="0" collapsed="false">
      <c r="A533" s="0" t="n">
        <v>610144</v>
      </c>
      <c r="B533" s="24" t="s">
        <v>1184</v>
      </c>
      <c r="C533" s="24" t="s">
        <v>1185</v>
      </c>
      <c r="D533" s="0" t="s">
        <v>80</v>
      </c>
      <c r="E533" s="0" t="s">
        <v>65</v>
      </c>
      <c r="F533" s="25" t="s">
        <v>439</v>
      </c>
      <c r="G533" s="26" t="s">
        <v>46</v>
      </c>
      <c r="H533" s="27" t="n">
        <v>35</v>
      </c>
      <c r="I533" s="37" t="s">
        <v>67</v>
      </c>
      <c r="J533" s="27" t="n">
        <v>44</v>
      </c>
      <c r="K533" s="37" t="s">
        <v>47</v>
      </c>
      <c r="L533" s="27" t="n">
        <v>48</v>
      </c>
      <c r="M533" s="37" t="s">
        <v>47</v>
      </c>
      <c r="N533" s="28" t="n">
        <v>8.04</v>
      </c>
    </row>
    <row r="534" customFormat="false" ht="15" hidden="false" customHeight="false" outlineLevel="0" collapsed="false">
      <c r="A534" s="0" t="n">
        <v>610145</v>
      </c>
      <c r="B534" s="24" t="s">
        <v>1186</v>
      </c>
      <c r="C534" s="24" t="s">
        <v>1187</v>
      </c>
      <c r="D534" s="0" t="s">
        <v>75</v>
      </c>
      <c r="E534" s="0" t="s">
        <v>65</v>
      </c>
      <c r="F534" s="25" t="s">
        <v>347</v>
      </c>
      <c r="G534" s="26" t="s">
        <v>46</v>
      </c>
      <c r="H534" s="27" t="n">
        <v>35</v>
      </c>
      <c r="I534" s="37" t="s">
        <v>67</v>
      </c>
      <c r="J534" s="27" t="n">
        <v>43</v>
      </c>
      <c r="K534" s="37" t="s">
        <v>47</v>
      </c>
      <c r="L534" s="27" t="n">
        <v>51</v>
      </c>
      <c r="M534" s="37" t="s">
        <v>47</v>
      </c>
      <c r="N534" s="28" t="n">
        <v>8.47</v>
      </c>
    </row>
    <row r="535" customFormat="false" ht="15" hidden="false" customHeight="false" outlineLevel="0" collapsed="false">
      <c r="A535" s="0" t="n">
        <v>610146</v>
      </c>
      <c r="B535" s="24" t="s">
        <v>1188</v>
      </c>
      <c r="C535" s="24" t="s">
        <v>1189</v>
      </c>
      <c r="D535" s="0" t="s">
        <v>115</v>
      </c>
      <c r="E535" s="0" t="s">
        <v>53</v>
      </c>
      <c r="F535" s="25" t="s">
        <v>159</v>
      </c>
      <c r="G535" s="26" t="s">
        <v>46</v>
      </c>
      <c r="H535" s="27" t="n">
        <v>56</v>
      </c>
      <c r="I535" s="37" t="s">
        <v>47</v>
      </c>
      <c r="J535" s="27" t="n">
        <v>66</v>
      </c>
      <c r="K535" s="37" t="s">
        <v>77</v>
      </c>
      <c r="L535" s="27" t="n">
        <v>46</v>
      </c>
      <c r="M535" s="37" t="s">
        <v>47</v>
      </c>
      <c r="N535" s="28" t="n">
        <v>7.53</v>
      </c>
    </row>
    <row r="536" customFormat="false" ht="15" hidden="false" customHeight="false" outlineLevel="0" collapsed="false">
      <c r="A536" s="0" t="n">
        <v>609682</v>
      </c>
      <c r="B536" s="24" t="s">
        <v>1190</v>
      </c>
      <c r="C536" s="24" t="s">
        <v>1191</v>
      </c>
      <c r="D536" s="0" t="s">
        <v>70</v>
      </c>
      <c r="E536" s="0" t="s">
        <v>71</v>
      </c>
      <c r="F536" s="25" t="s">
        <v>54</v>
      </c>
      <c r="I536" s="37"/>
      <c r="K536" s="37"/>
      <c r="M536" s="37"/>
    </row>
    <row r="537" customFormat="false" ht="15" hidden="false" customHeight="false" outlineLevel="0" collapsed="false">
      <c r="A537" s="0" t="n">
        <v>610390</v>
      </c>
      <c r="B537" s="24" t="s">
        <v>1192</v>
      </c>
      <c r="C537" s="24" t="s">
        <v>1193</v>
      </c>
      <c r="D537" s="0" t="s">
        <v>83</v>
      </c>
      <c r="E537" s="0" t="s">
        <v>65</v>
      </c>
      <c r="F537" s="25" t="s">
        <v>54</v>
      </c>
      <c r="I537" s="37"/>
      <c r="K537" s="37"/>
      <c r="M537" s="37"/>
    </row>
    <row r="538" customFormat="false" ht="15" hidden="false" customHeight="false" outlineLevel="0" collapsed="false">
      <c r="A538" s="0" t="n">
        <v>610374</v>
      </c>
      <c r="B538" s="24" t="s">
        <v>1194</v>
      </c>
      <c r="C538" s="24" t="s">
        <v>1195</v>
      </c>
      <c r="D538" s="0" t="s">
        <v>70</v>
      </c>
      <c r="E538" s="0" t="s">
        <v>71</v>
      </c>
      <c r="F538" s="25" t="s">
        <v>109</v>
      </c>
      <c r="G538" s="26" t="s">
        <v>49</v>
      </c>
      <c r="H538" s="27" t="n">
        <v>22</v>
      </c>
      <c r="I538" s="37" t="s">
        <v>67</v>
      </c>
      <c r="J538" s="27" t="n">
        <v>30</v>
      </c>
      <c r="K538" s="37" t="s">
        <v>67</v>
      </c>
      <c r="L538" s="27" t="n">
        <v>19</v>
      </c>
      <c r="M538" s="37" t="s">
        <v>137</v>
      </c>
      <c r="N538" s="28" t="n">
        <v>5.06</v>
      </c>
    </row>
    <row r="539" customFormat="false" ht="15" hidden="false" customHeight="false" outlineLevel="0" collapsed="false">
      <c r="A539" s="0" t="n">
        <v>609707</v>
      </c>
      <c r="B539" s="24" t="s">
        <v>1196</v>
      </c>
      <c r="C539" s="24" t="s">
        <v>1197</v>
      </c>
      <c r="D539" s="0" t="s">
        <v>70</v>
      </c>
      <c r="E539" s="0" t="s">
        <v>71</v>
      </c>
      <c r="F539" s="25" t="s">
        <v>54</v>
      </c>
      <c r="I539" s="37"/>
      <c r="K539" s="37"/>
      <c r="M539" s="37"/>
    </row>
    <row r="540" customFormat="false" ht="15" hidden="false" customHeight="false" outlineLevel="0" collapsed="false">
      <c r="A540" s="0" t="n">
        <v>610256</v>
      </c>
      <c r="B540" s="24" t="s">
        <v>1198</v>
      </c>
      <c r="C540" s="24" t="s">
        <v>1199</v>
      </c>
      <c r="D540" s="0" t="s">
        <v>99</v>
      </c>
      <c r="E540" s="0" t="s">
        <v>53</v>
      </c>
      <c r="F540" s="25" t="s">
        <v>243</v>
      </c>
      <c r="G540" s="26" t="s">
        <v>46</v>
      </c>
      <c r="H540" s="27" t="n">
        <v>55</v>
      </c>
      <c r="I540" s="37" t="s">
        <v>47</v>
      </c>
      <c r="J540" s="27" t="n">
        <v>12</v>
      </c>
      <c r="K540" s="37" t="s">
        <v>137</v>
      </c>
      <c r="L540" s="27" t="n">
        <v>50</v>
      </c>
      <c r="M540" s="37" t="s">
        <v>47</v>
      </c>
      <c r="N540" s="28" t="n">
        <v>6.88</v>
      </c>
    </row>
    <row r="541" customFormat="false" ht="15" hidden="false" customHeight="false" outlineLevel="0" collapsed="false">
      <c r="A541" s="0" t="n">
        <v>610147</v>
      </c>
      <c r="B541" s="24" t="s">
        <v>1200</v>
      </c>
      <c r="C541" s="24" t="s">
        <v>1201</v>
      </c>
      <c r="D541" s="0" t="s">
        <v>64</v>
      </c>
      <c r="E541" s="0" t="s">
        <v>65</v>
      </c>
      <c r="F541" s="25" t="s">
        <v>674</v>
      </c>
      <c r="G541" s="26" t="s">
        <v>46</v>
      </c>
      <c r="H541" s="27" t="n">
        <v>53</v>
      </c>
      <c r="I541" s="37" t="s">
        <v>47</v>
      </c>
      <c r="J541" s="27" t="n">
        <v>56</v>
      </c>
      <c r="K541" s="37" t="s">
        <v>47</v>
      </c>
      <c r="L541" s="27" t="n">
        <v>57</v>
      </c>
      <c r="M541" s="37" t="s">
        <v>47</v>
      </c>
      <c r="N541" s="28" t="n">
        <v>9.17</v>
      </c>
    </row>
    <row r="542" customFormat="false" ht="15" hidden="false" customHeight="false" outlineLevel="0" collapsed="false">
      <c r="A542" s="0" t="n">
        <v>609728</v>
      </c>
      <c r="B542" s="24" t="s">
        <v>1202</v>
      </c>
      <c r="C542" s="24" t="s">
        <v>1203</v>
      </c>
      <c r="D542" s="0" t="s">
        <v>83</v>
      </c>
      <c r="E542" s="0" t="s">
        <v>65</v>
      </c>
      <c r="F542" s="25" t="s">
        <v>130</v>
      </c>
      <c r="G542" s="26" t="s">
        <v>49</v>
      </c>
      <c r="H542" s="27" t="n">
        <v>27</v>
      </c>
      <c r="I542" s="37" t="s">
        <v>67</v>
      </c>
      <c r="J542" s="27" t="n">
        <v>26</v>
      </c>
      <c r="K542" s="37" t="s">
        <v>67</v>
      </c>
      <c r="L542" s="27" t="n">
        <v>37</v>
      </c>
      <c r="M542" s="37" t="s">
        <v>67</v>
      </c>
      <c r="N542" s="28" t="n">
        <v>6.93</v>
      </c>
    </row>
    <row r="543" customFormat="false" ht="15" hidden="false" customHeight="false" outlineLevel="0" collapsed="false">
      <c r="A543" s="0" t="n">
        <v>610150</v>
      </c>
      <c r="B543" s="24" t="s">
        <v>1204</v>
      </c>
      <c r="C543" s="24" t="s">
        <v>1205</v>
      </c>
      <c r="D543" s="0" t="s">
        <v>99</v>
      </c>
      <c r="E543" s="0" t="s">
        <v>53</v>
      </c>
      <c r="F543" s="25" t="s">
        <v>167</v>
      </c>
      <c r="G543" s="26" t="s">
        <v>46</v>
      </c>
      <c r="H543" s="27" t="n">
        <v>44</v>
      </c>
      <c r="I543" s="37" t="s">
        <v>47</v>
      </c>
      <c r="J543" s="27" t="n">
        <v>41</v>
      </c>
      <c r="K543" s="37" t="s">
        <v>47</v>
      </c>
      <c r="L543" s="27" t="n">
        <v>51</v>
      </c>
      <c r="M543" s="37" t="s">
        <v>47</v>
      </c>
      <c r="N543" s="28" t="n">
        <v>6.9</v>
      </c>
    </row>
    <row r="544" customFormat="false" ht="15" hidden="false" customHeight="false" outlineLevel="0" collapsed="false">
      <c r="A544" s="0" t="n">
        <v>400096</v>
      </c>
      <c r="B544" s="24" t="s">
        <v>1206</v>
      </c>
      <c r="C544" s="24" t="s">
        <v>1207</v>
      </c>
      <c r="D544" s="0" t="s">
        <v>232</v>
      </c>
      <c r="E544" s="0" t="s">
        <v>108</v>
      </c>
      <c r="F544" s="25" t="s">
        <v>136</v>
      </c>
      <c r="G544" s="26" t="s">
        <v>46</v>
      </c>
      <c r="H544" s="27" t="n">
        <v>99</v>
      </c>
      <c r="I544" s="37" t="s">
        <v>131</v>
      </c>
      <c r="J544" s="27" t="n">
        <v>99</v>
      </c>
      <c r="K544" s="37" t="s">
        <v>131</v>
      </c>
      <c r="L544" s="27" t="n">
        <v>93</v>
      </c>
      <c r="M544" s="37" t="s">
        <v>131</v>
      </c>
      <c r="N544" s="28" t="n">
        <v>9.9</v>
      </c>
    </row>
    <row r="545" customFormat="false" ht="15" hidden="false" customHeight="false" outlineLevel="0" collapsed="false">
      <c r="A545" s="0" t="n">
        <v>610308</v>
      </c>
      <c r="B545" s="24" t="s">
        <v>1208</v>
      </c>
      <c r="C545" s="24" t="s">
        <v>1209</v>
      </c>
      <c r="D545" s="0" t="s">
        <v>232</v>
      </c>
      <c r="E545" s="0" t="s">
        <v>108</v>
      </c>
      <c r="F545" s="25" t="s">
        <v>54</v>
      </c>
      <c r="I545" s="37"/>
      <c r="K545" s="37"/>
      <c r="M545" s="37"/>
    </row>
    <row r="546" customFormat="false" ht="15" hidden="false" customHeight="false" outlineLevel="0" collapsed="false">
      <c r="A546" s="0" t="n">
        <v>610152</v>
      </c>
      <c r="B546" s="24" t="s">
        <v>1210</v>
      </c>
      <c r="C546" s="24" t="s">
        <v>1211</v>
      </c>
      <c r="D546" s="0" t="s">
        <v>115</v>
      </c>
      <c r="E546" s="0" t="s">
        <v>53</v>
      </c>
      <c r="F546" s="25" t="s">
        <v>815</v>
      </c>
      <c r="G546" s="26" t="s">
        <v>46</v>
      </c>
      <c r="H546" s="27" t="n">
        <v>71</v>
      </c>
      <c r="I546" s="37" t="s">
        <v>77</v>
      </c>
      <c r="J546" s="27" t="n">
        <v>49</v>
      </c>
      <c r="K546" s="37" t="s">
        <v>47</v>
      </c>
      <c r="L546" s="27" t="n">
        <v>54</v>
      </c>
      <c r="M546" s="37" t="s">
        <v>47</v>
      </c>
      <c r="N546" s="28" t="n">
        <v>7.84</v>
      </c>
    </row>
    <row r="547" customFormat="false" ht="15" hidden="false" customHeight="false" outlineLevel="0" collapsed="false">
      <c r="A547" s="0" t="n">
        <v>610125</v>
      </c>
      <c r="B547" s="24" t="s">
        <v>1212</v>
      </c>
      <c r="C547" s="24" t="s">
        <v>1213</v>
      </c>
      <c r="D547" s="0" t="s">
        <v>279</v>
      </c>
      <c r="E547" s="0" t="s">
        <v>108</v>
      </c>
      <c r="F547" s="25" t="s">
        <v>54</v>
      </c>
      <c r="I547" s="37"/>
      <c r="K547" s="37"/>
      <c r="M547" s="37"/>
    </row>
    <row r="548" customFormat="false" ht="15" hidden="false" customHeight="false" outlineLevel="0" collapsed="false">
      <c r="A548" s="0" t="n">
        <v>610153</v>
      </c>
      <c r="B548" s="24" t="s">
        <v>1214</v>
      </c>
      <c r="C548" s="24" t="s">
        <v>1215</v>
      </c>
      <c r="D548" s="0" t="s">
        <v>89</v>
      </c>
      <c r="E548" s="0" t="s">
        <v>71</v>
      </c>
      <c r="F548" s="25" t="s">
        <v>66</v>
      </c>
      <c r="G548" s="26" t="s">
        <v>46</v>
      </c>
      <c r="H548" s="27" t="n">
        <v>11</v>
      </c>
      <c r="I548" s="37" t="s">
        <v>137</v>
      </c>
      <c r="J548" s="27" t="n">
        <v>25</v>
      </c>
      <c r="K548" s="37" t="s">
        <v>67</v>
      </c>
      <c r="L548" s="27" t="n">
        <v>22</v>
      </c>
      <c r="M548" s="37" t="s">
        <v>67</v>
      </c>
      <c r="N548" s="28" t="n">
        <v>6.35</v>
      </c>
    </row>
    <row r="549" customFormat="false" ht="15" hidden="false" customHeight="false" outlineLevel="0" collapsed="false">
      <c r="A549" s="0" t="n">
        <v>610154</v>
      </c>
      <c r="B549" s="24" t="s">
        <v>1216</v>
      </c>
      <c r="C549" s="24" t="s">
        <v>1217</v>
      </c>
      <c r="D549" s="0" t="s">
        <v>178</v>
      </c>
      <c r="E549" s="0" t="s">
        <v>108</v>
      </c>
      <c r="F549" s="25" t="s">
        <v>54</v>
      </c>
      <c r="I549" s="37"/>
      <c r="K549" s="37"/>
      <c r="M549" s="37"/>
    </row>
    <row r="550" customFormat="false" ht="15" hidden="false" customHeight="false" outlineLevel="0" collapsed="false">
      <c r="A550" s="0" t="n">
        <v>610342</v>
      </c>
      <c r="B550" s="24" t="s">
        <v>1218</v>
      </c>
      <c r="C550" s="24" t="s">
        <v>1219</v>
      </c>
      <c r="D550" s="0" t="s">
        <v>232</v>
      </c>
      <c r="E550" s="0" t="s">
        <v>108</v>
      </c>
      <c r="F550" s="25" t="s">
        <v>109</v>
      </c>
      <c r="G550" s="26" t="s">
        <v>46</v>
      </c>
      <c r="H550" s="27" t="n">
        <v>21</v>
      </c>
      <c r="I550" s="37" t="s">
        <v>67</v>
      </c>
      <c r="J550" s="27" t="n">
        <v>25</v>
      </c>
      <c r="K550" s="37" t="s">
        <v>67</v>
      </c>
      <c r="L550" s="27" t="n">
        <v>26</v>
      </c>
      <c r="M550" s="37" t="s">
        <v>67</v>
      </c>
      <c r="N550" s="28" t="n">
        <v>7.79</v>
      </c>
    </row>
    <row r="551" customFormat="false" ht="15" hidden="false" customHeight="false" outlineLevel="0" collapsed="false">
      <c r="A551" s="0" t="n">
        <v>610250</v>
      </c>
      <c r="B551" s="24" t="s">
        <v>1220</v>
      </c>
      <c r="C551" s="24" t="s">
        <v>1221</v>
      </c>
      <c r="D551" s="0" t="s">
        <v>80</v>
      </c>
      <c r="E551" s="0" t="s">
        <v>65</v>
      </c>
      <c r="F551" s="25" t="s">
        <v>136</v>
      </c>
      <c r="G551" s="26" t="s">
        <v>46</v>
      </c>
      <c r="H551" s="27" t="n">
        <v>29</v>
      </c>
      <c r="I551" s="37" t="s">
        <v>67</v>
      </c>
      <c r="J551" s="27" t="n">
        <v>34</v>
      </c>
      <c r="K551" s="37" t="s">
        <v>67</v>
      </c>
      <c r="L551" s="27" t="n">
        <v>17</v>
      </c>
      <c r="M551" s="37" t="s">
        <v>137</v>
      </c>
      <c r="N551" s="28" t="n">
        <v>8.54</v>
      </c>
    </row>
    <row r="552" customFormat="false" ht="15" hidden="false" customHeight="false" outlineLevel="0" collapsed="false">
      <c r="A552" s="0" t="n">
        <v>610226</v>
      </c>
      <c r="B552" s="24" t="s">
        <v>1222</v>
      </c>
      <c r="C552" s="24" t="s">
        <v>1223</v>
      </c>
      <c r="D552" s="0" t="s">
        <v>112</v>
      </c>
      <c r="E552" s="0" t="s">
        <v>71</v>
      </c>
      <c r="F552" s="25" t="s">
        <v>483</v>
      </c>
      <c r="G552" s="26" t="s">
        <v>46</v>
      </c>
      <c r="H552" s="27" t="n">
        <v>33</v>
      </c>
      <c r="I552" s="37" t="s">
        <v>67</v>
      </c>
      <c r="J552" s="27" t="n">
        <v>55</v>
      </c>
      <c r="K552" s="37" t="s">
        <v>47</v>
      </c>
      <c r="L552" s="27" t="n">
        <v>54</v>
      </c>
      <c r="M552" s="37" t="s">
        <v>47</v>
      </c>
      <c r="N552" s="28" t="n">
        <v>8.15</v>
      </c>
    </row>
    <row r="553" customFormat="false" ht="15" hidden="false" customHeight="false" outlineLevel="0" collapsed="false">
      <c r="A553" s="0" t="n">
        <v>610017</v>
      </c>
      <c r="B553" s="24" t="s">
        <v>1224</v>
      </c>
      <c r="C553" s="24" t="s">
        <v>1225</v>
      </c>
      <c r="D553" s="0" t="s">
        <v>279</v>
      </c>
      <c r="E553" s="0" t="s">
        <v>108</v>
      </c>
      <c r="F553" s="25" t="s">
        <v>246</v>
      </c>
      <c r="G553" s="26" t="s">
        <v>46</v>
      </c>
      <c r="H553" s="27" t="n">
        <v>11</v>
      </c>
      <c r="I553" s="37" t="s">
        <v>137</v>
      </c>
      <c r="J553" s="27" t="n">
        <v>31</v>
      </c>
      <c r="K553" s="37" t="s">
        <v>67</v>
      </c>
      <c r="L553" s="27" t="n">
        <v>12</v>
      </c>
      <c r="M553" s="37" t="s">
        <v>137</v>
      </c>
      <c r="N553" s="28" t="n">
        <v>8.14</v>
      </c>
    </row>
    <row r="554" customFormat="false" ht="15" hidden="false" customHeight="false" outlineLevel="0" collapsed="false">
      <c r="A554" s="0" t="n">
        <v>610155</v>
      </c>
      <c r="B554" s="24" t="s">
        <v>1226</v>
      </c>
      <c r="C554" s="24" t="s">
        <v>1227</v>
      </c>
      <c r="D554" s="0" t="s">
        <v>75</v>
      </c>
      <c r="E554" s="0" t="s">
        <v>65</v>
      </c>
      <c r="F554" s="25" t="s">
        <v>510</v>
      </c>
      <c r="G554" s="26" t="s">
        <v>46</v>
      </c>
      <c r="H554" s="27" t="n">
        <v>78</v>
      </c>
      <c r="I554" s="37" t="s">
        <v>77</v>
      </c>
      <c r="J554" s="27" t="n">
        <v>57</v>
      </c>
      <c r="K554" s="37" t="s">
        <v>47</v>
      </c>
      <c r="L554" s="27" t="n">
        <v>68</v>
      </c>
      <c r="M554" s="37" t="s">
        <v>77</v>
      </c>
      <c r="N554" s="28" t="n">
        <v>9.42</v>
      </c>
    </row>
    <row r="555" customFormat="false" ht="15" hidden="false" customHeight="false" outlineLevel="0" collapsed="false">
      <c r="A555" s="0" t="n">
        <v>610157</v>
      </c>
      <c r="B555" s="24" t="s">
        <v>1228</v>
      </c>
      <c r="C555" s="24" t="s">
        <v>1229</v>
      </c>
      <c r="D555" s="0" t="s">
        <v>112</v>
      </c>
      <c r="E555" s="0" t="s">
        <v>71</v>
      </c>
      <c r="F555" s="25" t="s">
        <v>156</v>
      </c>
      <c r="G555" s="26" t="s">
        <v>46</v>
      </c>
      <c r="H555" s="27" t="n">
        <v>31</v>
      </c>
      <c r="I555" s="37" t="s">
        <v>67</v>
      </c>
      <c r="J555" s="27" t="n">
        <v>51</v>
      </c>
      <c r="K555" s="37" t="s">
        <v>47</v>
      </c>
      <c r="L555" s="27" t="n">
        <v>45</v>
      </c>
      <c r="M555" s="37" t="s">
        <v>47</v>
      </c>
      <c r="N555" s="28" t="n">
        <v>8.52</v>
      </c>
    </row>
    <row r="556" customFormat="false" ht="15" hidden="false" customHeight="false" outlineLevel="0" collapsed="false">
      <c r="A556" s="0" t="n">
        <v>610158</v>
      </c>
      <c r="B556" s="24" t="s">
        <v>1230</v>
      </c>
      <c r="C556" s="24" t="s">
        <v>1231</v>
      </c>
      <c r="D556" s="0" t="s">
        <v>107</v>
      </c>
      <c r="E556" s="0" t="s">
        <v>108</v>
      </c>
      <c r="F556" s="25" t="s">
        <v>54</v>
      </c>
      <c r="I556" s="37"/>
      <c r="K556" s="37"/>
      <c r="M556" s="37"/>
    </row>
    <row r="557" customFormat="false" ht="15" hidden="false" customHeight="false" outlineLevel="0" collapsed="false">
      <c r="A557" s="0" t="n">
        <v>610159</v>
      </c>
      <c r="B557" s="24" t="s">
        <v>1232</v>
      </c>
      <c r="C557" s="24" t="s">
        <v>1233</v>
      </c>
      <c r="D557" s="0" t="s">
        <v>75</v>
      </c>
      <c r="E557" s="0" t="s">
        <v>65</v>
      </c>
      <c r="F557" s="25" t="s">
        <v>54</v>
      </c>
      <c r="I557" s="37"/>
      <c r="K557" s="37"/>
      <c r="M557" s="37"/>
    </row>
    <row r="558" customFormat="false" ht="15" hidden="false" customHeight="false" outlineLevel="0" collapsed="false">
      <c r="A558" s="0" t="n">
        <v>610178</v>
      </c>
      <c r="B558" s="24" t="s">
        <v>1234</v>
      </c>
      <c r="C558" s="24" t="s">
        <v>1235</v>
      </c>
      <c r="D558" s="0" t="s">
        <v>59</v>
      </c>
      <c r="E558" s="0" t="s">
        <v>60</v>
      </c>
      <c r="F558" s="25" t="s">
        <v>162</v>
      </c>
      <c r="G558" s="26" t="s">
        <v>46</v>
      </c>
      <c r="H558" s="27" t="n">
        <v>74</v>
      </c>
      <c r="I558" s="37" t="s">
        <v>77</v>
      </c>
      <c r="J558" s="27" t="n">
        <v>78</v>
      </c>
      <c r="K558" s="37" t="s">
        <v>77</v>
      </c>
      <c r="L558" s="27" t="n">
        <v>67</v>
      </c>
      <c r="M558" s="37" t="s">
        <v>77</v>
      </c>
      <c r="N558" s="28" t="n">
        <v>8.1</v>
      </c>
    </row>
    <row r="559" customFormat="false" ht="15" hidden="false" customHeight="false" outlineLevel="0" collapsed="false">
      <c r="A559" s="0" t="n">
        <v>610297</v>
      </c>
      <c r="B559" s="24" t="s">
        <v>1236</v>
      </c>
      <c r="C559" s="24" t="s">
        <v>1237</v>
      </c>
      <c r="D559" s="0" t="s">
        <v>52</v>
      </c>
      <c r="E559" s="0" t="s">
        <v>53</v>
      </c>
      <c r="F559" s="25" t="s">
        <v>233</v>
      </c>
      <c r="G559" s="26" t="s">
        <v>49</v>
      </c>
      <c r="H559" s="27" t="n">
        <v>39</v>
      </c>
      <c r="I559" s="37" t="s">
        <v>67</v>
      </c>
      <c r="J559" s="27" t="n">
        <v>31</v>
      </c>
      <c r="K559" s="37" t="s">
        <v>67</v>
      </c>
      <c r="L559" s="27" t="n">
        <v>35</v>
      </c>
      <c r="M559" s="37" t="s">
        <v>67</v>
      </c>
      <c r="N559" s="28" t="n">
        <v>6.46</v>
      </c>
    </row>
    <row r="560" customFormat="false" ht="15" hidden="false" customHeight="false" outlineLevel="0" collapsed="false">
      <c r="A560" s="0" t="n">
        <v>610165</v>
      </c>
      <c r="B560" s="24" t="s">
        <v>1238</v>
      </c>
      <c r="C560" s="24" t="s">
        <v>1239</v>
      </c>
      <c r="D560" s="0" t="s">
        <v>80</v>
      </c>
      <c r="E560" s="0" t="s">
        <v>65</v>
      </c>
      <c r="F560" s="25" t="s">
        <v>303</v>
      </c>
      <c r="G560" s="26" t="s">
        <v>46</v>
      </c>
      <c r="H560" s="27" t="n">
        <v>21</v>
      </c>
      <c r="I560" s="37" t="s">
        <v>67</v>
      </c>
      <c r="J560" s="27" t="n">
        <v>38</v>
      </c>
      <c r="K560" s="37" t="s">
        <v>67</v>
      </c>
      <c r="L560" s="27" t="n">
        <v>39</v>
      </c>
      <c r="M560" s="37" t="s">
        <v>67</v>
      </c>
      <c r="N560" s="28" t="n">
        <v>7.7</v>
      </c>
    </row>
    <row r="561" customFormat="false" ht="15" hidden="false" customHeight="false" outlineLevel="0" collapsed="false">
      <c r="A561" s="0" t="n">
        <v>609729</v>
      </c>
      <c r="B561" s="24" t="s">
        <v>1240</v>
      </c>
      <c r="C561" s="24" t="s">
        <v>1241</v>
      </c>
      <c r="D561" s="0" t="s">
        <v>83</v>
      </c>
      <c r="E561" s="0" t="s">
        <v>65</v>
      </c>
      <c r="F561" s="25" t="s">
        <v>54</v>
      </c>
      <c r="I561" s="37"/>
      <c r="K561" s="37"/>
      <c r="M561" s="37"/>
    </row>
    <row r="562" customFormat="false" ht="15" hidden="false" customHeight="false" outlineLevel="0" collapsed="false">
      <c r="A562" s="0" t="n">
        <v>609730</v>
      </c>
      <c r="B562" s="24" t="s">
        <v>1242</v>
      </c>
      <c r="C562" s="24" t="s">
        <v>1243</v>
      </c>
      <c r="D562" s="0" t="s">
        <v>83</v>
      </c>
      <c r="E562" s="0" t="s">
        <v>65</v>
      </c>
      <c r="F562" s="25" t="s">
        <v>72</v>
      </c>
      <c r="G562" s="26" t="s">
        <v>49</v>
      </c>
      <c r="H562" s="27" t="n">
        <v>27</v>
      </c>
      <c r="I562" s="37" t="s">
        <v>67</v>
      </c>
      <c r="J562" s="27" t="n">
        <v>32</v>
      </c>
      <c r="K562" s="37" t="s">
        <v>67</v>
      </c>
      <c r="L562" s="27" t="n">
        <v>40</v>
      </c>
      <c r="M562" s="37" t="s">
        <v>47</v>
      </c>
      <c r="N562" s="28" t="n">
        <v>7.06</v>
      </c>
    </row>
    <row r="563" customFormat="false" ht="15" hidden="false" customHeight="false" outlineLevel="0" collapsed="false">
      <c r="A563" s="0" t="n">
        <v>610167</v>
      </c>
      <c r="B563" s="24" t="s">
        <v>1244</v>
      </c>
      <c r="C563" s="24" t="s">
        <v>1245</v>
      </c>
      <c r="D563" s="0" t="s">
        <v>102</v>
      </c>
      <c r="E563" s="0" t="s">
        <v>71</v>
      </c>
      <c r="F563" s="25" t="s">
        <v>109</v>
      </c>
      <c r="G563" s="26" t="s">
        <v>46</v>
      </c>
      <c r="H563" s="27" t="n">
        <v>53</v>
      </c>
      <c r="I563" s="37" t="s">
        <v>47</v>
      </c>
      <c r="J563" s="27" t="n">
        <v>57</v>
      </c>
      <c r="K563" s="37" t="s">
        <v>47</v>
      </c>
      <c r="L563" s="27" t="n">
        <v>63</v>
      </c>
      <c r="M563" s="37" t="s">
        <v>77</v>
      </c>
      <c r="N563" s="28" t="n">
        <v>8.9</v>
      </c>
    </row>
    <row r="564" customFormat="false" ht="15" hidden="false" customHeight="false" outlineLevel="0" collapsed="false">
      <c r="A564" s="0" t="n">
        <v>610169</v>
      </c>
      <c r="B564" s="24" t="s">
        <v>1246</v>
      </c>
      <c r="C564" s="24" t="s">
        <v>1247</v>
      </c>
      <c r="D564" s="0" t="s">
        <v>99</v>
      </c>
      <c r="E564" s="0" t="s">
        <v>53</v>
      </c>
      <c r="F564" s="25" t="s">
        <v>162</v>
      </c>
      <c r="G564" s="26" t="s">
        <v>46</v>
      </c>
      <c r="H564" s="27" t="n">
        <v>45</v>
      </c>
      <c r="I564" s="37" t="s">
        <v>47</v>
      </c>
      <c r="J564" s="27" t="n">
        <v>28</v>
      </c>
      <c r="K564" s="37" t="s">
        <v>67</v>
      </c>
      <c r="L564" s="27" t="n">
        <v>62</v>
      </c>
      <c r="M564" s="37" t="s">
        <v>77</v>
      </c>
      <c r="N564" s="28" t="n">
        <v>6.94</v>
      </c>
    </row>
    <row r="565" customFormat="false" ht="15" hidden="false" customHeight="false" outlineLevel="0" collapsed="false">
      <c r="A565" s="0" t="n">
        <v>400073</v>
      </c>
      <c r="B565" s="24" t="s">
        <v>1248</v>
      </c>
      <c r="C565" s="24" t="s">
        <v>1249</v>
      </c>
      <c r="D565" s="0" t="s">
        <v>52</v>
      </c>
      <c r="E565" s="0" t="s">
        <v>53</v>
      </c>
      <c r="F565" s="25" t="s">
        <v>54</v>
      </c>
      <c r="I565" s="37"/>
      <c r="K565" s="37"/>
      <c r="M565" s="37"/>
    </row>
    <row r="566" customFormat="false" ht="15" hidden="false" customHeight="false" outlineLevel="0" collapsed="false">
      <c r="A566" s="0" t="n">
        <v>400072</v>
      </c>
      <c r="B566" s="24" t="s">
        <v>1250</v>
      </c>
      <c r="C566" s="24" t="s">
        <v>1251</v>
      </c>
      <c r="D566" s="0" t="s">
        <v>115</v>
      </c>
      <c r="E566" s="0" t="s">
        <v>53</v>
      </c>
      <c r="F566" s="25" t="s">
        <v>54</v>
      </c>
      <c r="I566" s="37"/>
      <c r="K566" s="37"/>
      <c r="M566" s="37"/>
    </row>
    <row r="567" customFormat="false" ht="15" hidden="false" customHeight="false" outlineLevel="0" collapsed="false">
      <c r="A567" s="0" t="n">
        <v>400074</v>
      </c>
      <c r="B567" s="24" t="s">
        <v>1252</v>
      </c>
      <c r="C567" s="24" t="s">
        <v>1253</v>
      </c>
      <c r="D567" s="0" t="s">
        <v>89</v>
      </c>
      <c r="E567" s="0" t="s">
        <v>71</v>
      </c>
      <c r="F567" s="25" t="s">
        <v>54</v>
      </c>
      <c r="I567" s="37"/>
      <c r="K567" s="37"/>
      <c r="M567" s="37"/>
    </row>
    <row r="568" customFormat="false" ht="15" hidden="false" customHeight="false" outlineLevel="0" collapsed="false">
      <c r="A568" s="0" t="n">
        <v>610081</v>
      </c>
      <c r="B568" s="24" t="s">
        <v>1254</v>
      </c>
      <c r="C568" s="24" t="s">
        <v>1255</v>
      </c>
      <c r="D568" s="0" t="s">
        <v>102</v>
      </c>
      <c r="E568" s="0" t="s">
        <v>71</v>
      </c>
      <c r="F568" s="25" t="s">
        <v>674</v>
      </c>
      <c r="G568" s="26" t="s">
        <v>46</v>
      </c>
      <c r="H568" s="27" t="n">
        <v>56</v>
      </c>
      <c r="I568" s="37" t="s">
        <v>47</v>
      </c>
      <c r="J568" s="27" t="n">
        <v>25</v>
      </c>
      <c r="K568" s="37" t="s">
        <v>67</v>
      </c>
      <c r="L568" s="27" t="n">
        <v>27</v>
      </c>
      <c r="M568" s="37" t="s">
        <v>67</v>
      </c>
      <c r="N568" s="28" t="n">
        <v>9.13</v>
      </c>
    </row>
    <row r="569" customFormat="false" ht="15" hidden="false" customHeight="false" outlineLevel="0" collapsed="false">
      <c r="A569" s="0" t="n">
        <v>610172</v>
      </c>
      <c r="B569" s="24" t="s">
        <v>1256</v>
      </c>
      <c r="C569" s="24" t="s">
        <v>1257</v>
      </c>
      <c r="D569" s="0" t="s">
        <v>102</v>
      </c>
      <c r="E569" s="0" t="s">
        <v>71</v>
      </c>
      <c r="F569" s="25" t="s">
        <v>96</v>
      </c>
      <c r="G569" s="26" t="s">
        <v>46</v>
      </c>
      <c r="H569" s="27" t="n">
        <v>33</v>
      </c>
      <c r="I569" s="37" t="s">
        <v>67</v>
      </c>
      <c r="J569" s="27" t="n">
        <v>14</v>
      </c>
      <c r="K569" s="37" t="s">
        <v>137</v>
      </c>
      <c r="L569" s="27" t="n">
        <v>59</v>
      </c>
      <c r="M569" s="37" t="s">
        <v>47</v>
      </c>
      <c r="N569" s="28" t="n">
        <v>6.97</v>
      </c>
    </row>
    <row r="570" customFormat="false" ht="15" hidden="false" customHeight="false" outlineLevel="0" collapsed="false">
      <c r="A570" s="0" t="n">
        <v>610173</v>
      </c>
      <c r="B570" s="24" t="s">
        <v>1258</v>
      </c>
      <c r="C570" s="24" t="s">
        <v>1259</v>
      </c>
      <c r="D570" s="0" t="s">
        <v>89</v>
      </c>
      <c r="E570" s="0" t="s">
        <v>71</v>
      </c>
      <c r="F570" s="25" t="s">
        <v>460</v>
      </c>
      <c r="G570" s="26" t="s">
        <v>46</v>
      </c>
      <c r="H570" s="27" t="n">
        <v>72</v>
      </c>
      <c r="I570" s="37" t="s">
        <v>77</v>
      </c>
      <c r="J570" s="27" t="n">
        <v>65</v>
      </c>
      <c r="K570" s="37" t="s">
        <v>77</v>
      </c>
      <c r="L570" s="27" t="n">
        <v>68</v>
      </c>
      <c r="M570" s="37" t="s">
        <v>77</v>
      </c>
      <c r="N570" s="28" t="n">
        <v>8.34</v>
      </c>
    </row>
    <row r="571" customFormat="false" ht="15" hidden="false" customHeight="false" outlineLevel="0" collapsed="false">
      <c r="A571" s="0" t="n">
        <v>610174</v>
      </c>
      <c r="B571" s="24" t="s">
        <v>1260</v>
      </c>
      <c r="C571" s="24" t="s">
        <v>1261</v>
      </c>
      <c r="D571" s="0" t="s">
        <v>102</v>
      </c>
      <c r="E571" s="0" t="s">
        <v>71</v>
      </c>
      <c r="F571" s="25" t="s">
        <v>362</v>
      </c>
      <c r="G571" s="26" t="s">
        <v>46</v>
      </c>
      <c r="H571" s="27" t="n">
        <v>36</v>
      </c>
      <c r="I571" s="37" t="s">
        <v>67</v>
      </c>
      <c r="J571" s="27" t="n">
        <v>59</v>
      </c>
      <c r="K571" s="37" t="s">
        <v>47</v>
      </c>
      <c r="L571" s="27" t="n">
        <v>53</v>
      </c>
      <c r="M571" s="37" t="s">
        <v>47</v>
      </c>
      <c r="N571" s="28" t="n">
        <v>8.54</v>
      </c>
    </row>
    <row r="572" customFormat="false" ht="15" hidden="false" customHeight="false" outlineLevel="0" collapsed="false">
      <c r="A572" s="0" t="n">
        <v>610175</v>
      </c>
      <c r="B572" s="24" t="s">
        <v>1262</v>
      </c>
      <c r="C572" s="24" t="s">
        <v>1263</v>
      </c>
      <c r="D572" s="0" t="s">
        <v>99</v>
      </c>
      <c r="E572" s="0" t="s">
        <v>53</v>
      </c>
      <c r="F572" s="25" t="s">
        <v>460</v>
      </c>
      <c r="G572" s="26" t="s">
        <v>46</v>
      </c>
      <c r="H572" s="27" t="n">
        <v>68</v>
      </c>
      <c r="I572" s="37" t="s">
        <v>77</v>
      </c>
      <c r="J572" s="27" t="n">
        <v>81</v>
      </c>
      <c r="K572" s="37" t="s">
        <v>131</v>
      </c>
      <c r="L572" s="27" t="n">
        <v>60</v>
      </c>
      <c r="M572" s="37" t="s">
        <v>77</v>
      </c>
      <c r="N572" s="28" t="n">
        <v>8.3</v>
      </c>
    </row>
    <row r="573" customFormat="false" ht="15" hidden="false" customHeight="false" outlineLevel="0" collapsed="false">
      <c r="A573" s="0" t="n">
        <v>610176</v>
      </c>
      <c r="B573" s="24" t="s">
        <v>1264</v>
      </c>
      <c r="C573" s="24" t="s">
        <v>1265</v>
      </c>
      <c r="D573" s="0" t="s">
        <v>155</v>
      </c>
      <c r="E573" s="0" t="s">
        <v>60</v>
      </c>
      <c r="F573" s="25" t="s">
        <v>192</v>
      </c>
      <c r="G573" s="26" t="s">
        <v>46</v>
      </c>
      <c r="H573" s="27" t="n">
        <v>65</v>
      </c>
      <c r="I573" s="37" t="s">
        <v>77</v>
      </c>
      <c r="J573" s="27" t="n">
        <v>49</v>
      </c>
      <c r="K573" s="37" t="s">
        <v>47</v>
      </c>
      <c r="L573" s="27" t="n">
        <v>49</v>
      </c>
      <c r="M573" s="37" t="s">
        <v>47</v>
      </c>
      <c r="N573" s="28" t="n">
        <v>7.44</v>
      </c>
    </row>
    <row r="574" customFormat="false" ht="15" hidden="false" customHeight="false" outlineLevel="0" collapsed="false">
      <c r="A574" s="0" t="n">
        <v>609692</v>
      </c>
      <c r="B574" s="24" t="s">
        <v>1266</v>
      </c>
      <c r="C574" s="24" t="s">
        <v>1267</v>
      </c>
      <c r="D574" s="0" t="s">
        <v>52</v>
      </c>
      <c r="E574" s="0" t="s">
        <v>53</v>
      </c>
      <c r="F574" s="25" t="s">
        <v>54</v>
      </c>
      <c r="I574" s="37"/>
      <c r="K574" s="37"/>
      <c r="M574" s="37"/>
    </row>
    <row r="575" customFormat="false" ht="15" hidden="false" customHeight="false" outlineLevel="0" collapsed="false">
      <c r="A575" s="0" t="n">
        <v>609750</v>
      </c>
      <c r="B575" s="24" t="s">
        <v>1268</v>
      </c>
      <c r="C575" s="24" t="s">
        <v>1269</v>
      </c>
      <c r="D575" s="0" t="s">
        <v>118</v>
      </c>
      <c r="E575" s="0" t="s">
        <v>108</v>
      </c>
      <c r="F575" s="25" t="s">
        <v>439</v>
      </c>
      <c r="G575" s="26" t="s">
        <v>49</v>
      </c>
      <c r="H575" s="27" t="n">
        <v>33</v>
      </c>
      <c r="I575" s="37" t="s">
        <v>67</v>
      </c>
      <c r="J575" s="27" t="n">
        <v>46</v>
      </c>
      <c r="K575" s="37" t="s">
        <v>47</v>
      </c>
      <c r="L575" s="27" t="n">
        <v>28</v>
      </c>
      <c r="M575" s="37" t="s">
        <v>67</v>
      </c>
      <c r="N575" s="28" t="n">
        <v>8.44</v>
      </c>
    </row>
    <row r="576" customFormat="false" ht="15" hidden="false" customHeight="false" outlineLevel="0" collapsed="false">
      <c r="A576" s="0" t="n">
        <v>610177</v>
      </c>
      <c r="B576" s="24" t="s">
        <v>1270</v>
      </c>
      <c r="C576" s="24" t="s">
        <v>1271</v>
      </c>
      <c r="D576" s="0" t="s">
        <v>232</v>
      </c>
      <c r="E576" s="0" t="s">
        <v>108</v>
      </c>
      <c r="F576" s="25" t="s">
        <v>54</v>
      </c>
      <c r="I576" s="37"/>
      <c r="K576" s="37"/>
      <c r="M576" s="37"/>
    </row>
    <row r="577" customFormat="false" ht="15" hidden="false" customHeight="false" outlineLevel="0" collapsed="false">
      <c r="A577" s="0" t="n">
        <v>610534</v>
      </c>
      <c r="B577" s="24" t="s">
        <v>1272</v>
      </c>
      <c r="C577" s="24" t="s">
        <v>1273</v>
      </c>
      <c r="D577" s="0" t="s">
        <v>80</v>
      </c>
      <c r="E577" s="0" t="s">
        <v>65</v>
      </c>
      <c r="F577" s="25" t="s">
        <v>822</v>
      </c>
      <c r="G577" s="26" t="s">
        <v>46</v>
      </c>
      <c r="H577" s="27" t="n">
        <v>93</v>
      </c>
      <c r="I577" s="37" t="s">
        <v>131</v>
      </c>
      <c r="J577" s="27" t="n">
        <v>77</v>
      </c>
      <c r="K577" s="37" t="s">
        <v>77</v>
      </c>
      <c r="L577" s="27" t="n">
        <v>53</v>
      </c>
      <c r="M577" s="37" t="s">
        <v>47</v>
      </c>
      <c r="N577" s="28" t="n">
        <v>9.47</v>
      </c>
    </row>
    <row r="578" customFormat="false" ht="15" hidden="false" customHeight="false" outlineLevel="0" collapsed="false">
      <c r="A578" s="0" t="n">
        <v>609978</v>
      </c>
      <c r="B578" s="24" t="s">
        <v>1274</v>
      </c>
      <c r="C578" s="24" t="s">
        <v>1275</v>
      </c>
      <c r="D578" s="0" t="s">
        <v>59</v>
      </c>
      <c r="E578" s="0" t="s">
        <v>60</v>
      </c>
      <c r="F578" s="25" t="s">
        <v>54</v>
      </c>
      <c r="I578" s="37"/>
      <c r="K578" s="37"/>
      <c r="M578" s="37"/>
    </row>
    <row r="579" customFormat="false" ht="15" hidden="false" customHeight="false" outlineLevel="0" collapsed="false">
      <c r="A579" s="0" t="n">
        <v>610179</v>
      </c>
      <c r="B579" s="24" t="s">
        <v>1276</v>
      </c>
      <c r="C579" s="24" t="s">
        <v>1277</v>
      </c>
      <c r="D579" s="0" t="s">
        <v>75</v>
      </c>
      <c r="E579" s="0" t="s">
        <v>65</v>
      </c>
      <c r="F579" s="25" t="s">
        <v>192</v>
      </c>
      <c r="G579" s="26" t="s">
        <v>46</v>
      </c>
      <c r="H579" s="27" t="n">
        <v>44</v>
      </c>
      <c r="I579" s="37" t="s">
        <v>47</v>
      </c>
      <c r="J579" s="27" t="n">
        <v>47</v>
      </c>
      <c r="K579" s="37" t="s">
        <v>47</v>
      </c>
      <c r="L579" s="27" t="n">
        <v>48</v>
      </c>
      <c r="M579" s="37" t="s">
        <v>47</v>
      </c>
      <c r="N579" s="28" t="n">
        <v>8.86</v>
      </c>
    </row>
    <row r="580" customFormat="false" ht="15" hidden="false" customHeight="false" outlineLevel="0" collapsed="false">
      <c r="A580" s="0" t="n">
        <v>610180</v>
      </c>
      <c r="B580" s="24" t="s">
        <v>1278</v>
      </c>
      <c r="C580" s="24" t="s">
        <v>1279</v>
      </c>
      <c r="D580" s="0" t="s">
        <v>232</v>
      </c>
      <c r="E580" s="0" t="s">
        <v>108</v>
      </c>
      <c r="F580" s="25" t="s">
        <v>822</v>
      </c>
      <c r="G580" s="26" t="s">
        <v>46</v>
      </c>
      <c r="H580" s="27" t="n">
        <v>48</v>
      </c>
      <c r="I580" s="37" t="s">
        <v>47</v>
      </c>
      <c r="J580" s="27" t="n">
        <v>72</v>
      </c>
      <c r="K580" s="37" t="s">
        <v>77</v>
      </c>
      <c r="L580" s="27" t="n">
        <v>70</v>
      </c>
      <c r="M580" s="37" t="s">
        <v>77</v>
      </c>
      <c r="N580" s="28" t="n">
        <v>7.25</v>
      </c>
    </row>
    <row r="581" customFormat="false" ht="15" hidden="false" customHeight="false" outlineLevel="0" collapsed="false">
      <c r="A581" s="0" t="n">
        <v>610182</v>
      </c>
      <c r="B581" s="24" t="s">
        <v>1280</v>
      </c>
      <c r="C581" s="24" t="s">
        <v>1281</v>
      </c>
      <c r="D581" s="0" t="s">
        <v>75</v>
      </c>
      <c r="E581" s="0" t="s">
        <v>65</v>
      </c>
      <c r="F581" s="25" t="s">
        <v>294</v>
      </c>
      <c r="G581" s="26" t="s">
        <v>46</v>
      </c>
      <c r="H581" s="27" t="n">
        <v>66</v>
      </c>
      <c r="I581" s="37" t="s">
        <v>77</v>
      </c>
      <c r="J581" s="27" t="n">
        <v>49</v>
      </c>
      <c r="K581" s="37" t="s">
        <v>47</v>
      </c>
      <c r="L581" s="27" t="n">
        <v>55</v>
      </c>
      <c r="M581" s="37" t="s">
        <v>47</v>
      </c>
      <c r="N581" s="28" t="n">
        <v>9.13</v>
      </c>
    </row>
    <row r="582" customFormat="false" ht="15" hidden="false" customHeight="false" outlineLevel="0" collapsed="false">
      <c r="A582" s="0" t="n">
        <v>610543</v>
      </c>
      <c r="B582" s="24" t="s">
        <v>1282</v>
      </c>
      <c r="C582" s="24" t="s">
        <v>1283</v>
      </c>
      <c r="D582" s="0" t="s">
        <v>70</v>
      </c>
      <c r="E582" s="0" t="s">
        <v>71</v>
      </c>
      <c r="F582" s="25" t="s">
        <v>510</v>
      </c>
      <c r="G582" s="26" t="s">
        <v>49</v>
      </c>
      <c r="H582" s="27" t="n">
        <v>51</v>
      </c>
      <c r="I582" s="37" t="s">
        <v>47</v>
      </c>
      <c r="J582" s="27" t="n">
        <v>64</v>
      </c>
      <c r="K582" s="37" t="s">
        <v>77</v>
      </c>
      <c r="L582" s="27" t="n">
        <v>76</v>
      </c>
      <c r="M582" s="37" t="s">
        <v>77</v>
      </c>
      <c r="N582" s="28" t="n">
        <v>8.77</v>
      </c>
    </row>
    <row r="583" customFormat="false" ht="15" hidden="false" customHeight="false" outlineLevel="0" collapsed="false">
      <c r="A583" s="0" t="n">
        <v>610160</v>
      </c>
      <c r="B583" s="24" t="s">
        <v>1284</v>
      </c>
      <c r="C583" s="24" t="s">
        <v>1285</v>
      </c>
      <c r="D583" s="0" t="s">
        <v>59</v>
      </c>
      <c r="E583" s="0" t="s">
        <v>60</v>
      </c>
      <c r="F583" s="25" t="s">
        <v>362</v>
      </c>
      <c r="G583" s="26" t="s">
        <v>46</v>
      </c>
      <c r="H583" s="27" t="n">
        <v>46</v>
      </c>
      <c r="I583" s="37" t="s">
        <v>47</v>
      </c>
      <c r="J583" s="27" t="n">
        <v>21</v>
      </c>
      <c r="K583" s="37" t="s">
        <v>67</v>
      </c>
      <c r="L583" s="27" t="n">
        <v>38</v>
      </c>
      <c r="M583" s="37" t="s">
        <v>67</v>
      </c>
      <c r="N583" s="28" t="n">
        <v>6.23</v>
      </c>
    </row>
    <row r="584" customFormat="false" ht="15" hidden="false" customHeight="false" outlineLevel="0" collapsed="false">
      <c r="A584" s="0" t="n">
        <v>609990</v>
      </c>
      <c r="B584" s="24" t="s">
        <v>1286</v>
      </c>
      <c r="C584" s="24" t="s">
        <v>1287</v>
      </c>
      <c r="D584" s="0" t="s">
        <v>99</v>
      </c>
      <c r="E584" s="0" t="s">
        <v>53</v>
      </c>
      <c r="F584" s="25" t="s">
        <v>162</v>
      </c>
      <c r="G584" s="26" t="s">
        <v>46</v>
      </c>
      <c r="H584" s="27" t="n">
        <v>41</v>
      </c>
      <c r="I584" s="37" t="s">
        <v>47</v>
      </c>
      <c r="J584" s="27" t="n">
        <v>17</v>
      </c>
      <c r="K584" s="37" t="s">
        <v>137</v>
      </c>
      <c r="L584" s="27" t="n">
        <v>16</v>
      </c>
      <c r="M584" s="37" t="s">
        <v>137</v>
      </c>
      <c r="N584" s="28" t="n">
        <v>8.25</v>
      </c>
    </row>
    <row r="585" customFormat="false" ht="15" hidden="false" customHeight="false" outlineLevel="0" collapsed="false">
      <c r="A585" s="0" t="n">
        <v>610547</v>
      </c>
      <c r="B585" s="24" t="s">
        <v>1288</v>
      </c>
      <c r="C585" s="24" t="s">
        <v>1289</v>
      </c>
      <c r="D585" s="0" t="s">
        <v>52</v>
      </c>
      <c r="E585" s="0" t="s">
        <v>53</v>
      </c>
      <c r="F585" s="25" t="s">
        <v>54</v>
      </c>
      <c r="I585" s="37"/>
      <c r="K585" s="37"/>
      <c r="M585" s="37"/>
    </row>
    <row r="586" customFormat="false" ht="15" hidden="false" customHeight="false" outlineLevel="0" collapsed="false">
      <c r="A586" s="0" t="n">
        <v>610530</v>
      </c>
      <c r="B586" s="24" t="s">
        <v>1290</v>
      </c>
      <c r="C586" s="24" t="s">
        <v>1291</v>
      </c>
      <c r="D586" s="0" t="s">
        <v>115</v>
      </c>
      <c r="E586" s="0" t="s">
        <v>53</v>
      </c>
      <c r="F586" s="25" t="s">
        <v>198</v>
      </c>
      <c r="G586" s="26" t="s">
        <v>46</v>
      </c>
      <c r="H586" s="27" t="n">
        <v>83</v>
      </c>
      <c r="I586" s="37" t="s">
        <v>131</v>
      </c>
      <c r="J586" s="27" t="n">
        <v>65</v>
      </c>
      <c r="K586" s="37" t="s">
        <v>77</v>
      </c>
      <c r="L586" s="27" t="n">
        <v>71</v>
      </c>
      <c r="M586" s="37" t="s">
        <v>77</v>
      </c>
      <c r="N586" s="28" t="n">
        <v>9.2</v>
      </c>
    </row>
    <row r="587" customFormat="false" ht="15" hidden="false" customHeight="false" outlineLevel="0" collapsed="false">
      <c r="A587" s="0" t="n">
        <v>609745</v>
      </c>
      <c r="B587" s="24" t="s">
        <v>1292</v>
      </c>
      <c r="C587" s="24" t="s">
        <v>1293</v>
      </c>
      <c r="D587" s="0" t="s">
        <v>70</v>
      </c>
      <c r="E587" s="0" t="s">
        <v>71</v>
      </c>
      <c r="F587" s="25" t="s">
        <v>238</v>
      </c>
      <c r="G587" s="26" t="s">
        <v>49</v>
      </c>
      <c r="H587" s="27" t="n">
        <v>85</v>
      </c>
      <c r="I587" s="37" t="s">
        <v>131</v>
      </c>
      <c r="J587" s="27" t="n">
        <v>93</v>
      </c>
      <c r="K587" s="37" t="s">
        <v>131</v>
      </c>
      <c r="L587" s="27" t="n">
        <v>90</v>
      </c>
      <c r="M587" s="37" t="s">
        <v>131</v>
      </c>
      <c r="N587" s="28" t="n">
        <v>9.32</v>
      </c>
    </row>
    <row r="588" customFormat="false" ht="15" hidden="false" customHeight="false" outlineLevel="0" collapsed="false">
      <c r="A588" s="0" t="n">
        <v>610183</v>
      </c>
      <c r="B588" s="24" t="s">
        <v>1294</v>
      </c>
      <c r="C588" s="24" t="s">
        <v>1295</v>
      </c>
      <c r="D588" s="0" t="s">
        <v>107</v>
      </c>
      <c r="E588" s="0" t="s">
        <v>108</v>
      </c>
      <c r="F588" s="25" t="s">
        <v>674</v>
      </c>
      <c r="G588" s="26" t="s">
        <v>46</v>
      </c>
      <c r="H588" s="27" t="n">
        <v>44</v>
      </c>
      <c r="I588" s="37" t="s">
        <v>47</v>
      </c>
      <c r="J588" s="27" t="n">
        <v>63</v>
      </c>
      <c r="K588" s="37" t="s">
        <v>77</v>
      </c>
      <c r="L588" s="27" t="n">
        <v>72</v>
      </c>
      <c r="M588" s="37" t="s">
        <v>77</v>
      </c>
      <c r="N588" s="28" t="n">
        <v>8.44</v>
      </c>
    </row>
    <row r="589" customFormat="false" ht="15" hidden="false" customHeight="false" outlineLevel="0" collapsed="false">
      <c r="A589" s="0" t="n">
        <v>610184</v>
      </c>
      <c r="B589" s="24" t="s">
        <v>1296</v>
      </c>
      <c r="C589" s="24" t="s">
        <v>1297</v>
      </c>
      <c r="D589" s="0" t="s">
        <v>279</v>
      </c>
      <c r="E589" s="0" t="s">
        <v>108</v>
      </c>
      <c r="F589" s="25" t="s">
        <v>460</v>
      </c>
      <c r="G589" s="26" t="s">
        <v>46</v>
      </c>
      <c r="H589" s="27" t="n">
        <v>36</v>
      </c>
      <c r="I589" s="37" t="s">
        <v>67</v>
      </c>
      <c r="J589" s="27" t="n">
        <v>40</v>
      </c>
      <c r="K589" s="37" t="s">
        <v>47</v>
      </c>
      <c r="L589" s="27" t="n">
        <v>56</v>
      </c>
      <c r="M589" s="37" t="s">
        <v>47</v>
      </c>
      <c r="N589" s="28" t="n">
        <v>8.49</v>
      </c>
    </row>
    <row r="590" customFormat="false" ht="15" hidden="false" customHeight="false" outlineLevel="0" collapsed="false">
      <c r="A590" s="0" t="n">
        <v>610357</v>
      </c>
      <c r="B590" s="24" t="s">
        <v>1298</v>
      </c>
      <c r="C590" s="24" t="s">
        <v>1299</v>
      </c>
      <c r="D590" s="0" t="s">
        <v>118</v>
      </c>
      <c r="E590" s="0" t="s">
        <v>108</v>
      </c>
      <c r="F590" s="25" t="s">
        <v>109</v>
      </c>
      <c r="G590" s="26" t="s">
        <v>49</v>
      </c>
      <c r="H590" s="27" t="n">
        <v>60</v>
      </c>
      <c r="I590" s="37" t="s">
        <v>77</v>
      </c>
      <c r="J590" s="27" t="n">
        <v>74</v>
      </c>
      <c r="K590" s="37" t="s">
        <v>77</v>
      </c>
      <c r="L590" s="27" t="n">
        <v>49</v>
      </c>
      <c r="M590" s="37" t="s">
        <v>47</v>
      </c>
      <c r="N590" s="28" t="n">
        <v>9.06</v>
      </c>
    </row>
    <row r="591" customFormat="false" ht="15" hidden="false" customHeight="false" outlineLevel="0" collapsed="false">
      <c r="A591" s="0" t="n">
        <v>610339</v>
      </c>
      <c r="B591" s="24" t="s">
        <v>1300</v>
      </c>
      <c r="C591" s="24" t="s">
        <v>1301</v>
      </c>
      <c r="D591" s="0" t="s">
        <v>89</v>
      </c>
      <c r="E591" s="0" t="s">
        <v>71</v>
      </c>
      <c r="F591" s="25" t="s">
        <v>54</v>
      </c>
      <c r="I591" s="37"/>
      <c r="K591" s="37"/>
      <c r="M591" s="37"/>
    </row>
    <row r="592" customFormat="false" ht="15" hidden="false" customHeight="false" outlineLevel="0" collapsed="false">
      <c r="A592" s="0" t="n">
        <v>609732</v>
      </c>
      <c r="B592" s="24" t="s">
        <v>1302</v>
      </c>
      <c r="C592" s="24" t="s">
        <v>1303</v>
      </c>
      <c r="D592" s="0" t="s">
        <v>83</v>
      </c>
      <c r="E592" s="0" t="s">
        <v>65</v>
      </c>
      <c r="F592" s="25" t="s">
        <v>54</v>
      </c>
      <c r="I592" s="37"/>
      <c r="K592" s="37"/>
      <c r="M592" s="37"/>
    </row>
    <row r="593" customFormat="false" ht="15" hidden="false" customHeight="false" outlineLevel="0" collapsed="false">
      <c r="A593" s="0" t="n">
        <v>610548</v>
      </c>
      <c r="B593" s="24" t="s">
        <v>1304</v>
      </c>
      <c r="C593" s="24" t="s">
        <v>1305</v>
      </c>
      <c r="D593" s="0" t="s">
        <v>232</v>
      </c>
      <c r="E593" s="0" t="s">
        <v>108</v>
      </c>
      <c r="F593" s="25" t="s">
        <v>195</v>
      </c>
      <c r="G593" s="26" t="s">
        <v>46</v>
      </c>
      <c r="H593" s="27" t="n">
        <v>62</v>
      </c>
      <c r="I593" s="37" t="s">
        <v>77</v>
      </c>
      <c r="J593" s="27" t="n">
        <v>58</v>
      </c>
      <c r="K593" s="37" t="s">
        <v>47</v>
      </c>
      <c r="L593" s="27" t="n">
        <v>90</v>
      </c>
      <c r="M593" s="37" t="s">
        <v>131</v>
      </c>
      <c r="N593" s="28" t="n">
        <v>9.32</v>
      </c>
    </row>
    <row r="594" customFormat="false" ht="15" hidden="false" customHeight="false" outlineLevel="0" collapsed="false">
      <c r="A594" s="0" t="n">
        <v>610185</v>
      </c>
      <c r="B594" s="24" t="s">
        <v>1306</v>
      </c>
      <c r="C594" s="24" t="s">
        <v>1307</v>
      </c>
      <c r="D594" s="0" t="s">
        <v>112</v>
      </c>
      <c r="E594" s="0" t="s">
        <v>71</v>
      </c>
      <c r="F594" s="25" t="s">
        <v>167</v>
      </c>
      <c r="G594" s="26" t="s">
        <v>46</v>
      </c>
      <c r="H594" s="27" t="n">
        <v>38</v>
      </c>
      <c r="I594" s="37" t="s">
        <v>67</v>
      </c>
      <c r="J594" s="27" t="n">
        <v>62</v>
      </c>
      <c r="K594" s="37" t="s">
        <v>77</v>
      </c>
      <c r="L594" s="27" t="n">
        <v>29</v>
      </c>
      <c r="M594" s="37" t="s">
        <v>67</v>
      </c>
      <c r="N594" s="28" t="n">
        <v>8.42</v>
      </c>
    </row>
    <row r="595" customFormat="false" ht="15" hidden="false" customHeight="false" outlineLevel="0" collapsed="false">
      <c r="A595" s="0" t="n">
        <v>610187</v>
      </c>
      <c r="B595" s="24" t="s">
        <v>1308</v>
      </c>
      <c r="C595" s="24" t="s">
        <v>1309</v>
      </c>
      <c r="D595" s="0" t="s">
        <v>64</v>
      </c>
      <c r="E595" s="0" t="s">
        <v>65</v>
      </c>
      <c r="F595" s="25" t="s">
        <v>460</v>
      </c>
      <c r="G595" s="26" t="s">
        <v>46</v>
      </c>
      <c r="H595" s="27" t="n">
        <v>41</v>
      </c>
      <c r="I595" s="37" t="s">
        <v>47</v>
      </c>
      <c r="J595" s="27" t="n">
        <v>25</v>
      </c>
      <c r="K595" s="37" t="s">
        <v>67</v>
      </c>
      <c r="L595" s="27" t="n">
        <v>40</v>
      </c>
      <c r="M595" s="37" t="s">
        <v>47</v>
      </c>
      <c r="N595" s="28" t="n">
        <v>7.47</v>
      </c>
    </row>
    <row r="596" customFormat="false" ht="15" hidden="false" customHeight="false" outlineLevel="0" collapsed="false">
      <c r="A596" s="0" t="n">
        <v>610163</v>
      </c>
      <c r="B596" s="24" t="s">
        <v>1310</v>
      </c>
      <c r="C596" s="24" t="s">
        <v>1311</v>
      </c>
      <c r="D596" s="0" t="s">
        <v>75</v>
      </c>
      <c r="E596" s="0" t="s">
        <v>65</v>
      </c>
      <c r="F596" s="25" t="s">
        <v>637</v>
      </c>
      <c r="G596" s="26" t="s">
        <v>46</v>
      </c>
      <c r="H596" s="27" t="n">
        <v>99</v>
      </c>
      <c r="I596" s="37" t="s">
        <v>131</v>
      </c>
      <c r="J596" s="27" t="n">
        <v>99</v>
      </c>
      <c r="K596" s="37" t="s">
        <v>131</v>
      </c>
      <c r="L596" s="27" t="n">
        <v>78</v>
      </c>
      <c r="M596" s="37" t="s">
        <v>77</v>
      </c>
      <c r="N596" s="28" t="n">
        <v>9.86</v>
      </c>
    </row>
    <row r="597" customFormat="false" ht="15" hidden="false" customHeight="false" outlineLevel="0" collapsed="false">
      <c r="A597" s="0" t="n">
        <v>610189</v>
      </c>
      <c r="B597" s="24" t="s">
        <v>1312</v>
      </c>
      <c r="C597" s="24" t="s">
        <v>1313</v>
      </c>
      <c r="D597" s="0" t="s">
        <v>64</v>
      </c>
      <c r="E597" s="0" t="s">
        <v>65</v>
      </c>
      <c r="F597" s="25" t="s">
        <v>54</v>
      </c>
      <c r="I597" s="37"/>
      <c r="K597" s="37"/>
      <c r="M597" s="37"/>
    </row>
    <row r="598" customFormat="false" ht="15" hidden="false" customHeight="false" outlineLevel="0" collapsed="false">
      <c r="A598" s="0" t="n">
        <v>610191</v>
      </c>
      <c r="B598" s="24" t="s">
        <v>1314</v>
      </c>
      <c r="C598" s="24" t="s">
        <v>1315</v>
      </c>
      <c r="D598" s="0" t="s">
        <v>64</v>
      </c>
      <c r="E598" s="0" t="s">
        <v>65</v>
      </c>
      <c r="F598" s="25" t="s">
        <v>246</v>
      </c>
      <c r="G598" s="26" t="s">
        <v>46</v>
      </c>
      <c r="H598" s="27" t="n">
        <v>47</v>
      </c>
      <c r="I598" s="37" t="s">
        <v>47</v>
      </c>
      <c r="J598" s="27" t="n">
        <v>26</v>
      </c>
      <c r="K598" s="37" t="s">
        <v>67</v>
      </c>
      <c r="L598" s="27" t="n">
        <v>26</v>
      </c>
      <c r="M598" s="37" t="s">
        <v>67</v>
      </c>
      <c r="N598" s="28" t="n">
        <v>8.85</v>
      </c>
    </row>
    <row r="599" customFormat="false" ht="15" hidden="false" customHeight="false" outlineLevel="0" collapsed="false">
      <c r="A599" s="0" t="n">
        <v>610192</v>
      </c>
      <c r="B599" s="24" t="s">
        <v>1316</v>
      </c>
      <c r="C599" s="24" t="s">
        <v>1317</v>
      </c>
      <c r="D599" s="0" t="s">
        <v>178</v>
      </c>
      <c r="E599" s="0" t="s">
        <v>108</v>
      </c>
      <c r="F599" s="25" t="s">
        <v>130</v>
      </c>
      <c r="G599" s="26" t="s">
        <v>46</v>
      </c>
      <c r="H599" s="27" t="n">
        <v>6</v>
      </c>
      <c r="I599" s="37" t="s">
        <v>137</v>
      </c>
      <c r="J599" s="27" t="n">
        <v>46</v>
      </c>
      <c r="K599" s="37" t="s">
        <v>47</v>
      </c>
      <c r="L599" s="27" t="n">
        <v>23</v>
      </c>
      <c r="M599" s="37" t="s">
        <v>67</v>
      </c>
      <c r="N599" s="28" t="n">
        <v>7</v>
      </c>
    </row>
    <row r="600" customFormat="false" ht="15" hidden="false" customHeight="false" outlineLevel="0" collapsed="false">
      <c r="A600" s="0" t="n">
        <v>610405</v>
      </c>
      <c r="B600" s="24" t="s">
        <v>1318</v>
      </c>
      <c r="C600" s="24" t="s">
        <v>1319</v>
      </c>
      <c r="D600" s="0" t="s">
        <v>232</v>
      </c>
      <c r="E600" s="0" t="s">
        <v>108</v>
      </c>
      <c r="F600" s="25" t="s">
        <v>808</v>
      </c>
      <c r="G600" s="26" t="s">
        <v>46</v>
      </c>
      <c r="H600" s="27" t="n">
        <v>71</v>
      </c>
      <c r="I600" s="37" t="s">
        <v>77</v>
      </c>
      <c r="J600" s="27" t="n">
        <v>47</v>
      </c>
      <c r="K600" s="37" t="s">
        <v>47</v>
      </c>
      <c r="L600" s="27" t="n">
        <v>65</v>
      </c>
      <c r="M600" s="37" t="s">
        <v>77</v>
      </c>
      <c r="N600" s="28" t="n">
        <v>9.05</v>
      </c>
    </row>
    <row r="601" customFormat="false" ht="15" hidden="false" customHeight="false" outlineLevel="0" collapsed="false">
      <c r="A601" s="0" t="n">
        <v>609733</v>
      </c>
      <c r="B601" s="24" t="s">
        <v>1320</v>
      </c>
      <c r="C601" s="24" t="s">
        <v>1321</v>
      </c>
      <c r="D601" s="0" t="s">
        <v>83</v>
      </c>
      <c r="E601" s="0" t="s">
        <v>65</v>
      </c>
      <c r="F601" s="25" t="s">
        <v>54</v>
      </c>
      <c r="I601" s="37"/>
      <c r="K601" s="37"/>
      <c r="M601" s="37"/>
    </row>
    <row r="602" customFormat="false" ht="15" hidden="false" customHeight="false" outlineLevel="0" collapsed="false">
      <c r="A602" s="0" t="n">
        <v>610194</v>
      </c>
      <c r="B602" s="24" t="s">
        <v>1322</v>
      </c>
      <c r="C602" s="24" t="s">
        <v>1323</v>
      </c>
      <c r="D602" s="0" t="s">
        <v>178</v>
      </c>
      <c r="E602" s="0" t="s">
        <v>108</v>
      </c>
      <c r="F602" s="25" t="s">
        <v>803</v>
      </c>
      <c r="G602" s="26" t="s">
        <v>46</v>
      </c>
      <c r="H602" s="27" t="n">
        <v>58</v>
      </c>
      <c r="I602" s="37" t="s">
        <v>47</v>
      </c>
      <c r="J602" s="27" t="n">
        <v>69</v>
      </c>
      <c r="K602" s="37" t="s">
        <v>77</v>
      </c>
      <c r="L602" s="27" t="n">
        <v>57</v>
      </c>
      <c r="M602" s="37" t="s">
        <v>47</v>
      </c>
      <c r="N602" s="28" t="n">
        <v>8.12</v>
      </c>
    </row>
    <row r="603" customFormat="false" ht="15" hidden="false" customHeight="false" outlineLevel="0" collapsed="false">
      <c r="A603" s="0" t="n">
        <v>610195</v>
      </c>
      <c r="B603" s="24" t="s">
        <v>1324</v>
      </c>
      <c r="C603" s="24" t="s">
        <v>1325</v>
      </c>
      <c r="D603" s="0" t="s">
        <v>155</v>
      </c>
      <c r="E603" s="0" t="s">
        <v>60</v>
      </c>
      <c r="F603" s="25" t="s">
        <v>54</v>
      </c>
      <c r="I603" s="37"/>
      <c r="K603" s="37"/>
      <c r="M603" s="37"/>
    </row>
    <row r="604" customFormat="false" ht="15" hidden="false" customHeight="false" outlineLevel="0" collapsed="false">
      <c r="A604" s="0" t="n">
        <v>610196</v>
      </c>
      <c r="B604" s="24" t="s">
        <v>1326</v>
      </c>
      <c r="C604" s="24" t="s">
        <v>1327</v>
      </c>
      <c r="D604" s="0" t="s">
        <v>64</v>
      </c>
      <c r="E604" s="0" t="s">
        <v>65</v>
      </c>
      <c r="F604" s="25" t="s">
        <v>72</v>
      </c>
      <c r="G604" s="26" t="s">
        <v>46</v>
      </c>
      <c r="H604" s="27" t="n">
        <v>25</v>
      </c>
      <c r="I604" s="37" t="s">
        <v>67</v>
      </c>
      <c r="J604" s="27" t="n">
        <v>7</v>
      </c>
      <c r="K604" s="37" t="s">
        <v>137</v>
      </c>
      <c r="L604" s="27" t="n">
        <v>70</v>
      </c>
      <c r="M604" s="37" t="s">
        <v>77</v>
      </c>
      <c r="N604" s="28" t="n">
        <v>8.26</v>
      </c>
    </row>
    <row r="605" customFormat="false" ht="15" hidden="false" customHeight="false" outlineLevel="0" collapsed="false">
      <c r="A605" s="0" t="n">
        <v>609734</v>
      </c>
      <c r="B605" s="24" t="s">
        <v>1328</v>
      </c>
      <c r="C605" s="24" t="s">
        <v>1329</v>
      </c>
      <c r="D605" s="0" t="s">
        <v>83</v>
      </c>
      <c r="E605" s="0" t="s">
        <v>65</v>
      </c>
      <c r="F605" s="25" t="s">
        <v>54</v>
      </c>
      <c r="I605" s="37"/>
      <c r="K605" s="37"/>
      <c r="M605" s="37"/>
    </row>
    <row r="606" customFormat="false" ht="15" hidden="false" customHeight="false" outlineLevel="0" collapsed="false">
      <c r="A606" s="0" t="n">
        <v>610197</v>
      </c>
      <c r="B606" s="24" t="s">
        <v>1330</v>
      </c>
      <c r="C606" s="24" t="s">
        <v>1331</v>
      </c>
      <c r="D606" s="0" t="s">
        <v>232</v>
      </c>
      <c r="E606" s="0" t="s">
        <v>108</v>
      </c>
      <c r="F606" s="25" t="s">
        <v>460</v>
      </c>
      <c r="G606" s="26" t="s">
        <v>46</v>
      </c>
      <c r="H606" s="27" t="n">
        <v>40</v>
      </c>
      <c r="I606" s="37" t="s">
        <v>47</v>
      </c>
      <c r="J606" s="27" t="n">
        <v>47</v>
      </c>
      <c r="K606" s="37" t="s">
        <v>47</v>
      </c>
      <c r="L606" s="27" t="n">
        <v>46</v>
      </c>
      <c r="M606" s="37" t="s">
        <v>47</v>
      </c>
      <c r="N606" s="28" t="n">
        <v>8.47</v>
      </c>
    </row>
    <row r="607" customFormat="false" ht="15" hidden="false" customHeight="false" outlineLevel="0" collapsed="false">
      <c r="A607" s="0" t="n">
        <v>610249</v>
      </c>
      <c r="B607" s="24" t="s">
        <v>1332</v>
      </c>
      <c r="C607" s="24" t="s">
        <v>1333</v>
      </c>
      <c r="D607" s="0" t="s">
        <v>112</v>
      </c>
      <c r="E607" s="0" t="s">
        <v>71</v>
      </c>
      <c r="F607" s="25" t="s">
        <v>54</v>
      </c>
      <c r="I607" s="37"/>
      <c r="K607" s="37"/>
      <c r="M607" s="37"/>
    </row>
    <row r="608" customFormat="false" ht="15" hidden="false" customHeight="false" outlineLevel="0" collapsed="false">
      <c r="A608" s="0" t="n">
        <v>610279</v>
      </c>
      <c r="B608" s="24" t="s">
        <v>1334</v>
      </c>
      <c r="C608" s="24" t="s">
        <v>1335</v>
      </c>
      <c r="D608" s="0" t="s">
        <v>115</v>
      </c>
      <c r="E608" s="0" t="s">
        <v>53</v>
      </c>
      <c r="F608" s="25" t="s">
        <v>109</v>
      </c>
      <c r="G608" s="26" t="s">
        <v>46</v>
      </c>
      <c r="H608" s="27" t="n">
        <v>32</v>
      </c>
      <c r="I608" s="37" t="s">
        <v>67</v>
      </c>
      <c r="J608" s="27" t="n">
        <v>43</v>
      </c>
      <c r="K608" s="37" t="s">
        <v>47</v>
      </c>
      <c r="L608" s="27" t="n">
        <v>23</v>
      </c>
      <c r="M608" s="37" t="s">
        <v>67</v>
      </c>
      <c r="N608" s="28" t="n">
        <v>6.66</v>
      </c>
    </row>
    <row r="609" customFormat="false" ht="15" hidden="false" customHeight="false" outlineLevel="0" collapsed="false">
      <c r="A609" s="0" t="n">
        <v>610396</v>
      </c>
      <c r="B609" s="24" t="s">
        <v>1336</v>
      </c>
      <c r="C609" s="24" t="s">
        <v>1337</v>
      </c>
      <c r="D609" s="0" t="s">
        <v>112</v>
      </c>
      <c r="E609" s="0" t="s">
        <v>71</v>
      </c>
      <c r="F609" s="25" t="s">
        <v>84</v>
      </c>
      <c r="G609" s="26" t="s">
        <v>46</v>
      </c>
      <c r="H609" s="27" t="n">
        <v>40</v>
      </c>
      <c r="I609" s="37" t="s">
        <v>47</v>
      </c>
      <c r="J609" s="27" t="n">
        <v>56</v>
      </c>
      <c r="K609" s="37" t="s">
        <v>47</v>
      </c>
      <c r="L609" s="27" t="n">
        <v>74</v>
      </c>
      <c r="M609" s="37" t="s">
        <v>77</v>
      </c>
      <c r="N609" s="28" t="n">
        <v>8.81</v>
      </c>
    </row>
    <row r="610" customFormat="false" ht="15" hidden="false" customHeight="false" outlineLevel="0" collapsed="false">
      <c r="A610" s="0" t="n">
        <v>610198</v>
      </c>
      <c r="B610" s="24" t="s">
        <v>1338</v>
      </c>
      <c r="C610" s="24" t="s">
        <v>1339</v>
      </c>
      <c r="D610" s="0" t="s">
        <v>59</v>
      </c>
      <c r="E610" s="0" t="s">
        <v>60</v>
      </c>
      <c r="F610" s="25" t="s">
        <v>54</v>
      </c>
      <c r="I610" s="37"/>
      <c r="K610" s="37"/>
      <c r="M610" s="37"/>
    </row>
    <row r="611" customFormat="false" ht="15" hidden="false" customHeight="false" outlineLevel="0" collapsed="false">
      <c r="A611" s="0" t="n">
        <v>610506</v>
      </c>
      <c r="B611" s="24" t="s">
        <v>1340</v>
      </c>
      <c r="C611" s="24" t="s">
        <v>1341</v>
      </c>
      <c r="D611" s="0" t="s">
        <v>70</v>
      </c>
      <c r="E611" s="0" t="s">
        <v>71</v>
      </c>
      <c r="F611" s="25" t="s">
        <v>54</v>
      </c>
      <c r="I611" s="37"/>
      <c r="K611" s="37"/>
      <c r="M611" s="37"/>
    </row>
    <row r="612" customFormat="false" ht="15" hidden="false" customHeight="false" outlineLevel="0" collapsed="false">
      <c r="A612" s="0" t="n">
        <v>609921</v>
      </c>
      <c r="B612" s="24" t="s">
        <v>1342</v>
      </c>
      <c r="C612" s="24" t="s">
        <v>1343</v>
      </c>
      <c r="D612" s="0" t="s">
        <v>279</v>
      </c>
      <c r="E612" s="0" t="s">
        <v>108</v>
      </c>
      <c r="F612" s="25" t="s">
        <v>420</v>
      </c>
      <c r="G612" s="26" t="s">
        <v>46</v>
      </c>
      <c r="H612" s="27" t="n">
        <v>60</v>
      </c>
      <c r="I612" s="37" t="s">
        <v>77</v>
      </c>
      <c r="J612" s="27" t="n">
        <v>64</v>
      </c>
      <c r="K612" s="37" t="s">
        <v>77</v>
      </c>
      <c r="L612" s="27" t="n">
        <v>23</v>
      </c>
      <c r="M612" s="37" t="s">
        <v>67</v>
      </c>
      <c r="N612" s="28" t="n">
        <v>9.16</v>
      </c>
    </row>
    <row r="613" customFormat="false" ht="15" hidden="false" customHeight="false" outlineLevel="0" collapsed="false">
      <c r="A613" s="0" t="n">
        <v>610504</v>
      </c>
      <c r="B613" s="24" t="s">
        <v>1344</v>
      </c>
      <c r="C613" s="24" t="s">
        <v>1345</v>
      </c>
      <c r="D613" s="0" t="s">
        <v>102</v>
      </c>
      <c r="E613" s="0" t="s">
        <v>71</v>
      </c>
      <c r="F613" s="25" t="s">
        <v>109</v>
      </c>
      <c r="G613" s="26" t="s">
        <v>46</v>
      </c>
      <c r="H613" s="27" t="n">
        <v>74</v>
      </c>
      <c r="I613" s="37" t="s">
        <v>77</v>
      </c>
      <c r="J613" s="27" t="n">
        <v>84</v>
      </c>
      <c r="K613" s="37" t="s">
        <v>131</v>
      </c>
      <c r="L613" s="27" t="n">
        <v>71</v>
      </c>
      <c r="M613" s="37" t="s">
        <v>77</v>
      </c>
      <c r="N613" s="28" t="n">
        <v>9.38</v>
      </c>
    </row>
    <row r="614" customFormat="false" ht="15" hidden="false" customHeight="false" outlineLevel="0" collapsed="false">
      <c r="A614" s="0" t="n">
        <v>610200</v>
      </c>
      <c r="B614" s="24" t="s">
        <v>1346</v>
      </c>
      <c r="C614" s="24" t="s">
        <v>1347</v>
      </c>
      <c r="D614" s="0" t="s">
        <v>115</v>
      </c>
      <c r="E614" s="0" t="s">
        <v>53</v>
      </c>
      <c r="F614" s="25" t="s">
        <v>233</v>
      </c>
      <c r="G614" s="26" t="s">
        <v>46</v>
      </c>
      <c r="H614" s="27" t="n">
        <v>41</v>
      </c>
      <c r="I614" s="37" t="s">
        <v>47</v>
      </c>
      <c r="J614" s="27" t="n">
        <v>76</v>
      </c>
      <c r="K614" s="37" t="s">
        <v>77</v>
      </c>
      <c r="L614" s="27" t="n">
        <v>63</v>
      </c>
      <c r="M614" s="37" t="s">
        <v>77</v>
      </c>
      <c r="N614" s="28" t="n">
        <v>7.52</v>
      </c>
    </row>
    <row r="615" customFormat="false" ht="15" hidden="false" customHeight="false" outlineLevel="0" collapsed="false">
      <c r="A615" s="0" t="n">
        <v>610201</v>
      </c>
      <c r="B615" s="24" t="s">
        <v>1348</v>
      </c>
      <c r="C615" s="24" t="s">
        <v>1349</v>
      </c>
      <c r="D615" s="0" t="s">
        <v>75</v>
      </c>
      <c r="E615" s="0" t="s">
        <v>65</v>
      </c>
      <c r="F615" s="25" t="s">
        <v>815</v>
      </c>
      <c r="G615" s="26" t="s">
        <v>46</v>
      </c>
      <c r="H615" s="27" t="n">
        <v>49</v>
      </c>
      <c r="I615" s="37" t="s">
        <v>47</v>
      </c>
      <c r="J615" s="27" t="n">
        <v>38</v>
      </c>
      <c r="K615" s="37" t="s">
        <v>67</v>
      </c>
      <c r="L615" s="27" t="n">
        <v>50</v>
      </c>
      <c r="M615" s="37" t="s">
        <v>47</v>
      </c>
      <c r="N615" s="28" t="n">
        <v>8.94</v>
      </c>
    </row>
    <row r="616" customFormat="false" ht="15" hidden="false" customHeight="false" outlineLevel="0" collapsed="false">
      <c r="A616" s="0" t="n">
        <v>610375</v>
      </c>
      <c r="B616" s="24" t="s">
        <v>1350</v>
      </c>
      <c r="C616" s="24" t="s">
        <v>1351</v>
      </c>
      <c r="D616" s="0" t="s">
        <v>70</v>
      </c>
      <c r="E616" s="0" t="s">
        <v>71</v>
      </c>
      <c r="F616" s="25" t="s">
        <v>54</v>
      </c>
      <c r="I616" s="37"/>
      <c r="K616" s="37"/>
      <c r="M616" s="37"/>
    </row>
    <row r="617" customFormat="false" ht="15" hidden="false" customHeight="false" outlineLevel="0" collapsed="false">
      <c r="A617" s="0" t="n">
        <v>609735</v>
      </c>
      <c r="B617" s="24" t="s">
        <v>1352</v>
      </c>
      <c r="C617" s="24" t="s">
        <v>1353</v>
      </c>
      <c r="D617" s="0" t="s">
        <v>70</v>
      </c>
      <c r="E617" s="0" t="s">
        <v>71</v>
      </c>
      <c r="F617" s="25" t="s">
        <v>54</v>
      </c>
      <c r="I617" s="37"/>
      <c r="K617" s="37"/>
      <c r="M617" s="37"/>
    </row>
    <row r="618" customFormat="false" ht="15" hidden="false" customHeight="false" outlineLevel="0" collapsed="false">
      <c r="A618" s="0" t="n">
        <v>610065</v>
      </c>
      <c r="B618" s="24" t="s">
        <v>1354</v>
      </c>
      <c r="C618" s="24" t="s">
        <v>1355</v>
      </c>
      <c r="D618" s="0" t="s">
        <v>99</v>
      </c>
      <c r="E618" s="0" t="s">
        <v>53</v>
      </c>
      <c r="F618" s="25" t="s">
        <v>54</v>
      </c>
      <c r="I618" s="37"/>
      <c r="K618" s="37"/>
      <c r="M618" s="37"/>
    </row>
    <row r="619" customFormat="false" ht="15" hidden="false" customHeight="false" outlineLevel="0" collapsed="false">
      <c r="A619" s="0" t="n">
        <v>610202</v>
      </c>
      <c r="B619" s="24" t="s">
        <v>1356</v>
      </c>
      <c r="C619" s="24" t="s">
        <v>1357</v>
      </c>
      <c r="D619" s="0" t="s">
        <v>178</v>
      </c>
      <c r="E619" s="0" t="s">
        <v>108</v>
      </c>
      <c r="F619" s="25" t="s">
        <v>125</v>
      </c>
      <c r="G619" s="26" t="s">
        <v>46</v>
      </c>
      <c r="H619" s="27" t="n">
        <v>64</v>
      </c>
      <c r="I619" s="37" t="s">
        <v>77</v>
      </c>
      <c r="J619" s="27" t="n">
        <v>50</v>
      </c>
      <c r="K619" s="37" t="s">
        <v>47</v>
      </c>
      <c r="L619" s="27" t="n">
        <v>55</v>
      </c>
      <c r="M619" s="37" t="s">
        <v>47</v>
      </c>
      <c r="N619" s="28" t="n">
        <v>7.85</v>
      </c>
    </row>
    <row r="620" customFormat="false" ht="15" hidden="false" customHeight="false" outlineLevel="0" collapsed="false">
      <c r="A620" s="0" t="n">
        <v>610203</v>
      </c>
      <c r="B620" s="24" t="s">
        <v>1358</v>
      </c>
      <c r="C620" s="24" t="s">
        <v>1359</v>
      </c>
      <c r="D620" s="0" t="s">
        <v>112</v>
      </c>
      <c r="E620" s="0" t="s">
        <v>71</v>
      </c>
      <c r="F620" s="25" t="s">
        <v>243</v>
      </c>
      <c r="G620" s="26" t="s">
        <v>46</v>
      </c>
      <c r="H620" s="27" t="n">
        <v>46</v>
      </c>
      <c r="I620" s="37" t="s">
        <v>47</v>
      </c>
      <c r="J620" s="27" t="n">
        <v>58</v>
      </c>
      <c r="K620" s="37" t="s">
        <v>47</v>
      </c>
      <c r="L620" s="27" t="n">
        <v>54</v>
      </c>
      <c r="M620" s="37" t="s">
        <v>47</v>
      </c>
      <c r="N620" s="28" t="n">
        <v>9</v>
      </c>
    </row>
    <row r="621" customFormat="false" ht="15" hidden="false" customHeight="false" outlineLevel="0" collapsed="false">
      <c r="A621" s="0" t="n">
        <v>610205</v>
      </c>
      <c r="B621" s="24" t="s">
        <v>1360</v>
      </c>
      <c r="C621" s="24" t="s">
        <v>1361</v>
      </c>
      <c r="D621" s="0" t="s">
        <v>64</v>
      </c>
      <c r="E621" s="0" t="s">
        <v>65</v>
      </c>
      <c r="F621" s="25" t="s">
        <v>362</v>
      </c>
      <c r="G621" s="26" t="s">
        <v>46</v>
      </c>
      <c r="H621" s="27" t="n">
        <v>36</v>
      </c>
      <c r="I621" s="37" t="s">
        <v>67</v>
      </c>
      <c r="J621" s="27" t="n">
        <v>56</v>
      </c>
      <c r="K621" s="37" t="s">
        <v>47</v>
      </c>
      <c r="L621" s="27" t="n">
        <v>30</v>
      </c>
      <c r="M621" s="37" t="s">
        <v>67</v>
      </c>
      <c r="N621" s="28" t="n">
        <v>7.94</v>
      </c>
    </row>
    <row r="622" customFormat="false" ht="15" hidden="false" customHeight="false" outlineLevel="0" collapsed="false">
      <c r="A622" s="0" t="n">
        <v>609895</v>
      </c>
      <c r="B622" s="24" t="s">
        <v>1362</v>
      </c>
      <c r="C622" s="24" t="s">
        <v>1363</v>
      </c>
      <c r="D622" s="0" t="s">
        <v>155</v>
      </c>
      <c r="E622" s="0" t="s">
        <v>60</v>
      </c>
      <c r="F622" s="25" t="s">
        <v>808</v>
      </c>
      <c r="G622" s="26" t="s">
        <v>46</v>
      </c>
      <c r="H622" s="27" t="n">
        <v>58</v>
      </c>
      <c r="I622" s="37" t="s">
        <v>47</v>
      </c>
      <c r="J622" s="27" t="n">
        <v>43</v>
      </c>
      <c r="K622" s="37" t="s">
        <v>47</v>
      </c>
      <c r="L622" s="27" t="n">
        <v>51</v>
      </c>
      <c r="M622" s="37" t="s">
        <v>47</v>
      </c>
      <c r="N622" s="28" t="n">
        <v>8.72</v>
      </c>
    </row>
    <row r="623" customFormat="false" ht="15" hidden="false" customHeight="false" outlineLevel="0" collapsed="false">
      <c r="A623" s="0" t="n">
        <v>610206</v>
      </c>
      <c r="B623" s="24" t="s">
        <v>1364</v>
      </c>
      <c r="C623" s="24" t="s">
        <v>1365</v>
      </c>
      <c r="D623" s="0" t="s">
        <v>112</v>
      </c>
      <c r="E623" s="0" t="s">
        <v>71</v>
      </c>
      <c r="F623" s="25" t="s">
        <v>347</v>
      </c>
      <c r="G623" s="26" t="s">
        <v>46</v>
      </c>
      <c r="H623" s="27" t="n">
        <v>71</v>
      </c>
      <c r="I623" s="37" t="s">
        <v>77</v>
      </c>
      <c r="J623" s="27" t="n">
        <v>64</v>
      </c>
      <c r="K623" s="37" t="s">
        <v>77</v>
      </c>
      <c r="L623" s="27" t="n">
        <v>74</v>
      </c>
      <c r="M623" s="37" t="s">
        <v>77</v>
      </c>
      <c r="N623" s="28" t="n">
        <v>9.36</v>
      </c>
    </row>
    <row r="624" customFormat="false" ht="15" hidden="false" customHeight="false" outlineLevel="0" collapsed="false">
      <c r="A624" s="0" t="n">
        <v>400075</v>
      </c>
      <c r="B624" s="24" t="s">
        <v>1366</v>
      </c>
      <c r="C624" s="24" t="s">
        <v>1367</v>
      </c>
      <c r="D624" s="0" t="s">
        <v>99</v>
      </c>
      <c r="E624" s="0" t="s">
        <v>53</v>
      </c>
      <c r="F624" s="25" t="s">
        <v>54</v>
      </c>
      <c r="I624" s="37"/>
      <c r="K624" s="37"/>
      <c r="M624" s="37"/>
    </row>
    <row r="625" customFormat="false" ht="15" hidden="false" customHeight="false" outlineLevel="0" collapsed="false">
      <c r="A625" s="0" t="n">
        <v>400076</v>
      </c>
      <c r="B625" s="24" t="s">
        <v>1368</v>
      </c>
      <c r="C625" s="24" t="s">
        <v>1369</v>
      </c>
      <c r="D625" s="0" t="s">
        <v>99</v>
      </c>
      <c r="E625" s="0" t="s">
        <v>53</v>
      </c>
      <c r="F625" s="25" t="s">
        <v>54</v>
      </c>
      <c r="I625" s="37"/>
      <c r="K625" s="37"/>
      <c r="M625" s="37"/>
    </row>
    <row r="626" customFormat="false" ht="15" hidden="false" customHeight="false" outlineLevel="0" collapsed="false">
      <c r="A626" s="0" t="n">
        <v>400077</v>
      </c>
      <c r="B626" s="24" t="s">
        <v>1370</v>
      </c>
      <c r="C626" s="24" t="s">
        <v>1371</v>
      </c>
      <c r="D626" s="0" t="s">
        <v>52</v>
      </c>
      <c r="E626" s="0" t="s">
        <v>53</v>
      </c>
      <c r="F626" s="25" t="s">
        <v>54</v>
      </c>
      <c r="I626" s="37"/>
      <c r="K626" s="37"/>
      <c r="M626" s="37"/>
    </row>
    <row r="627" customFormat="false" ht="15" hidden="false" customHeight="false" outlineLevel="0" collapsed="false">
      <c r="A627" s="0" t="n">
        <v>400078</v>
      </c>
      <c r="B627" s="24" t="s">
        <v>1372</v>
      </c>
      <c r="C627" s="24" t="s">
        <v>1373</v>
      </c>
      <c r="D627" s="0" t="s">
        <v>99</v>
      </c>
      <c r="E627" s="0" t="s">
        <v>53</v>
      </c>
      <c r="F627" s="25" t="s">
        <v>54</v>
      </c>
      <c r="I627" s="37"/>
      <c r="K627" s="37"/>
      <c r="M627" s="37"/>
    </row>
    <row r="628" customFormat="false" ht="15" hidden="false" customHeight="false" outlineLevel="0" collapsed="false">
      <c r="A628" s="0" t="n">
        <v>400085</v>
      </c>
      <c r="B628" s="24" t="s">
        <v>1374</v>
      </c>
      <c r="C628" s="24" t="s">
        <v>1375</v>
      </c>
      <c r="D628" s="0" t="s">
        <v>70</v>
      </c>
      <c r="E628" s="0" t="s">
        <v>71</v>
      </c>
      <c r="F628" s="25" t="s">
        <v>54</v>
      </c>
      <c r="I628" s="37"/>
      <c r="K628" s="37"/>
      <c r="M628" s="37"/>
    </row>
    <row r="629" customFormat="false" ht="15" hidden="false" customHeight="false" outlineLevel="0" collapsed="false">
      <c r="A629" s="0" t="n">
        <v>400080</v>
      </c>
      <c r="B629" s="24" t="s">
        <v>1376</v>
      </c>
      <c r="C629" s="24" t="s">
        <v>1377</v>
      </c>
      <c r="D629" s="0" t="s">
        <v>112</v>
      </c>
      <c r="E629" s="0" t="s">
        <v>71</v>
      </c>
      <c r="F629" s="25" t="s">
        <v>54</v>
      </c>
      <c r="I629" s="37"/>
      <c r="K629" s="37"/>
      <c r="M629" s="37"/>
    </row>
    <row r="630" customFormat="false" ht="15" hidden="false" customHeight="false" outlineLevel="0" collapsed="false">
      <c r="A630" s="0" t="n">
        <v>400079</v>
      </c>
      <c r="B630" s="24" t="s">
        <v>1378</v>
      </c>
      <c r="C630" s="24" t="s">
        <v>1379</v>
      </c>
      <c r="D630" s="0" t="s">
        <v>112</v>
      </c>
      <c r="E630" s="0" t="s">
        <v>71</v>
      </c>
      <c r="F630" s="25" t="s">
        <v>54</v>
      </c>
      <c r="I630" s="37"/>
      <c r="K630" s="37"/>
      <c r="M630" s="37"/>
    </row>
    <row r="631" customFormat="false" ht="15" hidden="false" customHeight="false" outlineLevel="0" collapsed="false">
      <c r="A631" s="0" t="n">
        <v>400114</v>
      </c>
      <c r="B631" s="24" t="s">
        <v>1380</v>
      </c>
      <c r="C631" s="24" t="s">
        <v>1381</v>
      </c>
      <c r="D631" s="0" t="s">
        <v>232</v>
      </c>
      <c r="E631" s="0" t="s">
        <v>108</v>
      </c>
      <c r="F631" s="25" t="s">
        <v>54</v>
      </c>
      <c r="I631" s="37"/>
      <c r="K631" s="37"/>
      <c r="M631" s="37"/>
    </row>
    <row r="632" customFormat="false" ht="15" hidden="false" customHeight="false" outlineLevel="0" collapsed="false">
      <c r="A632" s="0" t="n">
        <v>400112</v>
      </c>
      <c r="B632" s="24" t="s">
        <v>1382</v>
      </c>
      <c r="C632" s="24" t="s">
        <v>1383</v>
      </c>
      <c r="D632" s="0" t="s">
        <v>112</v>
      </c>
      <c r="E632" s="0" t="s">
        <v>71</v>
      </c>
      <c r="F632" s="25" t="s">
        <v>54</v>
      </c>
      <c r="I632" s="37"/>
      <c r="K632" s="37"/>
      <c r="M632" s="37"/>
    </row>
    <row r="633" customFormat="false" ht="15" hidden="false" customHeight="false" outlineLevel="0" collapsed="false">
      <c r="A633" s="0" t="n">
        <v>400081</v>
      </c>
      <c r="B633" s="24" t="s">
        <v>1384</v>
      </c>
      <c r="C633" s="24" t="s">
        <v>1385</v>
      </c>
      <c r="D633" s="0" t="s">
        <v>279</v>
      </c>
      <c r="E633" s="0" t="s">
        <v>108</v>
      </c>
      <c r="F633" s="25" t="s">
        <v>54</v>
      </c>
      <c r="I633" s="37"/>
      <c r="K633" s="37"/>
      <c r="M633" s="37"/>
    </row>
    <row r="634" customFormat="false" ht="15" hidden="false" customHeight="false" outlineLevel="0" collapsed="false">
      <c r="A634" s="0" t="n">
        <v>400082</v>
      </c>
      <c r="B634" s="24" t="s">
        <v>1386</v>
      </c>
      <c r="C634" s="24" t="s">
        <v>1387</v>
      </c>
      <c r="D634" s="0" t="s">
        <v>80</v>
      </c>
      <c r="E634" s="0" t="s">
        <v>65</v>
      </c>
      <c r="F634" s="25" t="s">
        <v>54</v>
      </c>
      <c r="I634" s="37"/>
      <c r="K634" s="37"/>
      <c r="M634" s="37"/>
    </row>
    <row r="635" customFormat="false" ht="15" hidden="false" customHeight="false" outlineLevel="0" collapsed="false">
      <c r="A635" s="0" t="n">
        <v>400101</v>
      </c>
      <c r="B635" s="24" t="s">
        <v>1388</v>
      </c>
      <c r="C635" s="24" t="s">
        <v>1389</v>
      </c>
      <c r="D635" s="0" t="s">
        <v>102</v>
      </c>
      <c r="E635" s="0" t="s">
        <v>71</v>
      </c>
      <c r="F635" s="25" t="s">
        <v>54</v>
      </c>
      <c r="I635" s="37"/>
      <c r="K635" s="37"/>
      <c r="M635" s="37"/>
    </row>
    <row r="636" customFormat="false" ht="15" hidden="false" customHeight="false" outlineLevel="0" collapsed="false">
      <c r="A636" s="0" t="n">
        <v>400089</v>
      </c>
      <c r="B636" s="24" t="s">
        <v>1390</v>
      </c>
      <c r="C636" s="24" t="s">
        <v>1391</v>
      </c>
      <c r="D636" s="0" t="s">
        <v>102</v>
      </c>
      <c r="E636" s="0" t="s">
        <v>71</v>
      </c>
      <c r="F636" s="25" t="s">
        <v>54</v>
      </c>
      <c r="I636" s="37"/>
      <c r="K636" s="37"/>
      <c r="M636" s="37"/>
    </row>
    <row r="637" customFormat="false" ht="15" hidden="false" customHeight="false" outlineLevel="0" collapsed="false">
      <c r="A637" s="0" t="n">
        <v>400083</v>
      </c>
      <c r="B637" s="24" t="s">
        <v>1392</v>
      </c>
      <c r="C637" s="24" t="s">
        <v>1393</v>
      </c>
      <c r="D637" s="0" t="s">
        <v>279</v>
      </c>
      <c r="E637" s="0" t="s">
        <v>108</v>
      </c>
      <c r="F637" s="25" t="s">
        <v>54</v>
      </c>
      <c r="I637" s="37"/>
      <c r="K637" s="37"/>
      <c r="M637" s="37"/>
    </row>
    <row r="638" customFormat="false" ht="15" hidden="false" customHeight="false" outlineLevel="0" collapsed="false">
      <c r="A638" s="0" t="n">
        <v>400084</v>
      </c>
      <c r="B638" s="24" t="s">
        <v>1394</v>
      </c>
      <c r="C638" s="24" t="s">
        <v>1395</v>
      </c>
      <c r="D638" s="0" t="s">
        <v>112</v>
      </c>
      <c r="E638" s="0" t="s">
        <v>71</v>
      </c>
      <c r="F638" s="25" t="s">
        <v>54</v>
      </c>
      <c r="I638" s="37"/>
      <c r="K638" s="37"/>
      <c r="M638" s="37"/>
    </row>
    <row r="639" customFormat="false" ht="15" hidden="false" customHeight="false" outlineLevel="0" collapsed="false">
      <c r="A639" s="0" t="n">
        <v>610394</v>
      </c>
      <c r="B639" s="24" t="s">
        <v>1396</v>
      </c>
      <c r="C639" s="24" t="s">
        <v>1397</v>
      </c>
      <c r="D639" s="0" t="s">
        <v>83</v>
      </c>
      <c r="E639" s="0" t="s">
        <v>65</v>
      </c>
      <c r="F639" s="25" t="s">
        <v>54</v>
      </c>
      <c r="I639" s="37"/>
      <c r="K639" s="37"/>
      <c r="M639" s="37"/>
    </row>
    <row r="640" customFormat="false" ht="15" hidden="false" customHeight="false" outlineLevel="0" collapsed="false">
      <c r="A640" s="0" t="n">
        <v>400105</v>
      </c>
      <c r="B640" s="24" t="s">
        <v>1398</v>
      </c>
      <c r="C640" s="24" t="s">
        <v>1399</v>
      </c>
      <c r="D640" s="0" t="s">
        <v>52</v>
      </c>
      <c r="E640" s="0" t="s">
        <v>53</v>
      </c>
      <c r="F640" s="25" t="s">
        <v>54</v>
      </c>
      <c r="I640" s="37"/>
      <c r="K640" s="37"/>
      <c r="M640" s="37"/>
    </row>
    <row r="641" customFormat="false" ht="15" hidden="false" customHeight="false" outlineLevel="0" collapsed="false">
      <c r="A641" s="0" t="n">
        <v>400102</v>
      </c>
      <c r="B641" s="24" t="s">
        <v>1400</v>
      </c>
      <c r="C641" s="24" t="s">
        <v>1401</v>
      </c>
      <c r="D641" s="0" t="s">
        <v>118</v>
      </c>
      <c r="E641" s="0" t="s">
        <v>108</v>
      </c>
      <c r="F641" s="25" t="s">
        <v>54</v>
      </c>
      <c r="I641" s="37"/>
      <c r="K641" s="37"/>
      <c r="M641" s="37"/>
    </row>
    <row r="642" customFormat="false" ht="15" hidden="false" customHeight="false" outlineLevel="0" collapsed="false">
      <c r="A642" s="0" t="n">
        <v>400086</v>
      </c>
      <c r="B642" s="24" t="s">
        <v>1402</v>
      </c>
      <c r="C642" s="24" t="s">
        <v>1403</v>
      </c>
      <c r="D642" s="0" t="s">
        <v>70</v>
      </c>
      <c r="E642" s="0" t="s">
        <v>71</v>
      </c>
      <c r="F642" s="25" t="s">
        <v>54</v>
      </c>
      <c r="I642" s="37"/>
      <c r="K642" s="37"/>
      <c r="M642" s="37"/>
    </row>
    <row r="643" customFormat="false" ht="15" hidden="false" customHeight="false" outlineLevel="0" collapsed="false">
      <c r="A643" s="0" t="n">
        <v>610207</v>
      </c>
      <c r="B643" s="24" t="s">
        <v>1404</v>
      </c>
      <c r="C643" s="24" t="s">
        <v>1405</v>
      </c>
      <c r="D643" s="0" t="s">
        <v>155</v>
      </c>
      <c r="E643" s="0" t="s">
        <v>60</v>
      </c>
      <c r="F643" s="25" t="s">
        <v>130</v>
      </c>
      <c r="G643" s="26" t="s">
        <v>46</v>
      </c>
      <c r="H643" s="27" t="n">
        <v>60</v>
      </c>
      <c r="I643" s="37" t="s">
        <v>77</v>
      </c>
      <c r="J643" s="27" t="n">
        <v>43</v>
      </c>
      <c r="K643" s="37" t="s">
        <v>47</v>
      </c>
      <c r="L643" s="27" t="n">
        <v>53</v>
      </c>
      <c r="M643" s="37" t="s">
        <v>47</v>
      </c>
      <c r="N643" s="28" t="n">
        <v>9.12</v>
      </c>
    </row>
    <row r="644" customFormat="false" ht="15" hidden="false" customHeight="false" outlineLevel="0" collapsed="false">
      <c r="A644" s="0" t="n">
        <v>609766</v>
      </c>
      <c r="B644" s="24" t="s">
        <v>1406</v>
      </c>
      <c r="C644" s="24" t="s">
        <v>1407</v>
      </c>
      <c r="D644" s="0" t="s">
        <v>83</v>
      </c>
      <c r="E644" s="0" t="s">
        <v>65</v>
      </c>
      <c r="F644" s="25" t="s">
        <v>195</v>
      </c>
      <c r="G644" s="26" t="s">
        <v>49</v>
      </c>
      <c r="H644" s="27" t="n">
        <v>82</v>
      </c>
      <c r="I644" s="37" t="s">
        <v>131</v>
      </c>
      <c r="J644" s="27" t="n">
        <v>86</v>
      </c>
      <c r="K644" s="37" t="s">
        <v>131</v>
      </c>
      <c r="L644" s="27" t="n">
        <v>86</v>
      </c>
      <c r="M644" s="37" t="s">
        <v>131</v>
      </c>
      <c r="N644" s="28" t="n">
        <v>9.45</v>
      </c>
    </row>
    <row r="645" customFormat="false" ht="15" hidden="false" customHeight="false" outlineLevel="0" collapsed="false">
      <c r="A645" s="0" t="n">
        <v>609871</v>
      </c>
      <c r="B645" s="24" t="s">
        <v>1408</v>
      </c>
      <c r="C645" s="24" t="s">
        <v>1409</v>
      </c>
      <c r="D645" s="0" t="s">
        <v>155</v>
      </c>
      <c r="E645" s="0" t="s">
        <v>60</v>
      </c>
      <c r="F645" s="25" t="s">
        <v>420</v>
      </c>
      <c r="G645" s="26" t="s">
        <v>46</v>
      </c>
      <c r="H645" s="27" t="n">
        <v>96</v>
      </c>
      <c r="I645" s="37" t="s">
        <v>131</v>
      </c>
      <c r="J645" s="27" t="n">
        <v>99</v>
      </c>
      <c r="K645" s="37" t="s">
        <v>131</v>
      </c>
      <c r="L645" s="27" t="n">
        <v>69</v>
      </c>
      <c r="M645" s="37" t="s">
        <v>77</v>
      </c>
      <c r="N645" s="28" t="n">
        <v>9.72</v>
      </c>
    </row>
    <row r="646" customFormat="false" ht="15" hidden="false" customHeight="false" outlineLevel="0" collapsed="false">
      <c r="A646" s="0" t="n">
        <v>610553</v>
      </c>
      <c r="B646" s="24" t="s">
        <v>1410</v>
      </c>
      <c r="C646" s="24" t="s">
        <v>1411</v>
      </c>
      <c r="D646" s="0" t="s">
        <v>155</v>
      </c>
      <c r="E646" s="0" t="s">
        <v>60</v>
      </c>
      <c r="F646" s="25" t="s">
        <v>54</v>
      </c>
      <c r="I646" s="37"/>
      <c r="K646" s="37"/>
      <c r="M646" s="37"/>
    </row>
    <row r="647" customFormat="false" ht="15" hidden="false" customHeight="false" outlineLevel="0" collapsed="false">
      <c r="A647" s="0" t="n">
        <v>610554</v>
      </c>
      <c r="B647" s="24" t="s">
        <v>1412</v>
      </c>
      <c r="C647" s="24" t="s">
        <v>1413</v>
      </c>
      <c r="D647" s="0" t="s">
        <v>145</v>
      </c>
      <c r="E647" s="0" t="s">
        <v>60</v>
      </c>
      <c r="F647" s="25" t="s">
        <v>54</v>
      </c>
      <c r="I647" s="37"/>
      <c r="K647" s="37"/>
      <c r="M647" s="37"/>
    </row>
    <row r="648" customFormat="false" ht="15" hidden="false" customHeight="false" outlineLevel="0" collapsed="false">
      <c r="A648" s="0" t="n">
        <v>610518</v>
      </c>
      <c r="B648" s="24" t="s">
        <v>1414</v>
      </c>
      <c r="C648" s="24" t="s">
        <v>1415</v>
      </c>
      <c r="D648" s="0" t="s">
        <v>118</v>
      </c>
      <c r="E648" s="0" t="s">
        <v>108</v>
      </c>
      <c r="F648" s="25" t="s">
        <v>54</v>
      </c>
      <c r="I648" s="37"/>
      <c r="K648" s="37"/>
      <c r="M648" s="37"/>
    </row>
    <row r="649" customFormat="false" ht="15" hidden="false" customHeight="false" outlineLevel="0" collapsed="false">
      <c r="A649" s="0" t="n">
        <v>610209</v>
      </c>
      <c r="B649" s="24" t="s">
        <v>1416</v>
      </c>
      <c r="C649" s="24" t="s">
        <v>1417</v>
      </c>
      <c r="D649" s="0" t="s">
        <v>75</v>
      </c>
      <c r="E649" s="0" t="s">
        <v>65</v>
      </c>
      <c r="F649" s="25" t="s">
        <v>303</v>
      </c>
      <c r="G649" s="26" t="s">
        <v>46</v>
      </c>
      <c r="H649" s="27" t="n">
        <v>41</v>
      </c>
      <c r="I649" s="37" t="s">
        <v>47</v>
      </c>
      <c r="J649" s="27" t="n">
        <v>53</v>
      </c>
      <c r="K649" s="37" t="s">
        <v>47</v>
      </c>
      <c r="L649" s="27" t="n">
        <v>60</v>
      </c>
      <c r="M649" s="37" t="s">
        <v>77</v>
      </c>
      <c r="N649" s="28" t="n">
        <v>8.59</v>
      </c>
    </row>
    <row r="650" customFormat="false" ht="15" hidden="false" customHeight="false" outlineLevel="0" collapsed="false">
      <c r="A650" s="0" t="n">
        <v>610210</v>
      </c>
      <c r="B650" s="24" t="s">
        <v>1418</v>
      </c>
      <c r="C650" s="24" t="s">
        <v>1419</v>
      </c>
      <c r="D650" s="0" t="s">
        <v>232</v>
      </c>
      <c r="E650" s="0" t="s">
        <v>108</v>
      </c>
      <c r="F650" s="25" t="s">
        <v>109</v>
      </c>
      <c r="G650" s="26" t="s">
        <v>46</v>
      </c>
      <c r="H650" s="27" t="n">
        <v>72</v>
      </c>
      <c r="I650" s="37" t="s">
        <v>77</v>
      </c>
      <c r="J650" s="27" t="n">
        <v>61</v>
      </c>
      <c r="K650" s="37" t="s">
        <v>77</v>
      </c>
      <c r="L650" s="27" t="n">
        <v>63</v>
      </c>
      <c r="M650" s="37" t="s">
        <v>77</v>
      </c>
      <c r="N650" s="28" t="n">
        <v>8.81</v>
      </c>
    </row>
    <row r="651" customFormat="false" ht="15" hidden="false" customHeight="false" outlineLevel="0" collapsed="false">
      <c r="A651" s="0" t="n">
        <v>610039</v>
      </c>
      <c r="B651" s="24" t="s">
        <v>1420</v>
      </c>
      <c r="C651" s="24" t="s">
        <v>1421</v>
      </c>
      <c r="D651" s="0" t="s">
        <v>80</v>
      </c>
      <c r="E651" s="0" t="s">
        <v>65</v>
      </c>
      <c r="F651" s="25" t="s">
        <v>167</v>
      </c>
      <c r="G651" s="26" t="s">
        <v>46</v>
      </c>
      <c r="H651" s="27" t="n">
        <v>43</v>
      </c>
      <c r="I651" s="37" t="s">
        <v>47</v>
      </c>
      <c r="J651" s="27" t="n">
        <v>40</v>
      </c>
      <c r="K651" s="37" t="s">
        <v>47</v>
      </c>
      <c r="L651" s="27" t="n">
        <v>70</v>
      </c>
      <c r="M651" s="37" t="s">
        <v>77</v>
      </c>
      <c r="N651" s="28" t="n">
        <v>8.72</v>
      </c>
    </row>
    <row r="652" customFormat="false" ht="15" hidden="false" customHeight="false" outlineLevel="0" collapsed="false">
      <c r="A652" s="0" t="n">
        <v>609737</v>
      </c>
      <c r="B652" s="24" t="s">
        <v>1422</v>
      </c>
      <c r="C652" s="24" t="s">
        <v>1423</v>
      </c>
      <c r="D652" s="0" t="s">
        <v>83</v>
      </c>
      <c r="E652" s="0" t="s">
        <v>65</v>
      </c>
      <c r="F652" s="25" t="s">
        <v>54</v>
      </c>
      <c r="I652" s="37"/>
      <c r="K652" s="37"/>
      <c r="M652" s="37"/>
    </row>
    <row r="653" customFormat="false" ht="15" hidden="false" customHeight="false" outlineLevel="0" collapsed="false">
      <c r="A653" s="0" t="n">
        <v>610366</v>
      </c>
      <c r="B653" s="24" t="s">
        <v>1424</v>
      </c>
      <c r="C653" s="24" t="s">
        <v>1425</v>
      </c>
      <c r="D653" s="0" t="s">
        <v>155</v>
      </c>
      <c r="E653" s="0" t="s">
        <v>60</v>
      </c>
      <c r="F653" s="25" t="s">
        <v>61</v>
      </c>
      <c r="G653" s="26" t="s">
        <v>46</v>
      </c>
      <c r="H653" s="27" t="n">
        <v>49</v>
      </c>
      <c r="I653" s="37" t="s">
        <v>47</v>
      </c>
      <c r="J653" s="27" t="n">
        <v>22</v>
      </c>
      <c r="K653" s="37" t="s">
        <v>67</v>
      </c>
      <c r="L653" s="27" t="n">
        <v>25</v>
      </c>
      <c r="M653" s="37" t="s">
        <v>67</v>
      </c>
      <c r="N653" s="28" t="n">
        <v>6.96</v>
      </c>
    </row>
    <row r="654" customFormat="false" ht="15" hidden="false" customHeight="false" outlineLevel="0" collapsed="false">
      <c r="A654" s="0" t="n">
        <v>610213</v>
      </c>
      <c r="B654" s="24" t="s">
        <v>1426</v>
      </c>
      <c r="C654" s="24" t="s">
        <v>1427</v>
      </c>
      <c r="D654" s="0" t="s">
        <v>99</v>
      </c>
      <c r="E654" s="0" t="s">
        <v>53</v>
      </c>
      <c r="F654" s="25" t="s">
        <v>109</v>
      </c>
      <c r="G654" s="26" t="s">
        <v>46</v>
      </c>
      <c r="H654" s="27" t="n">
        <v>34</v>
      </c>
      <c r="I654" s="37" t="s">
        <v>67</v>
      </c>
      <c r="J654" s="27" t="n">
        <v>52</v>
      </c>
      <c r="K654" s="37" t="s">
        <v>47</v>
      </c>
      <c r="L654" s="27" t="n">
        <v>51</v>
      </c>
      <c r="M654" s="37" t="s">
        <v>47</v>
      </c>
      <c r="N654" s="28" t="n">
        <v>6.95</v>
      </c>
    </row>
    <row r="655" customFormat="false" ht="15" hidden="false" customHeight="false" outlineLevel="0" collapsed="false">
      <c r="A655" s="0" t="n">
        <v>610216</v>
      </c>
      <c r="B655" s="24" t="s">
        <v>1428</v>
      </c>
      <c r="C655" s="24" t="s">
        <v>1429</v>
      </c>
      <c r="D655" s="0" t="s">
        <v>279</v>
      </c>
      <c r="E655" s="0" t="s">
        <v>108</v>
      </c>
      <c r="F655" s="25" t="s">
        <v>54</v>
      </c>
      <c r="I655" s="37"/>
      <c r="K655" s="37"/>
      <c r="M655" s="37"/>
    </row>
    <row r="656" customFormat="false" ht="15" hidden="false" customHeight="false" outlineLevel="0" collapsed="false">
      <c r="A656" s="0" t="n">
        <v>610217</v>
      </c>
      <c r="B656" s="24" t="s">
        <v>1430</v>
      </c>
      <c r="C656" s="24" t="s">
        <v>1431</v>
      </c>
      <c r="D656" s="0" t="s">
        <v>102</v>
      </c>
      <c r="E656" s="0" t="s">
        <v>71</v>
      </c>
      <c r="F656" s="25" t="s">
        <v>109</v>
      </c>
      <c r="G656" s="26" t="s">
        <v>46</v>
      </c>
      <c r="H656" s="27" t="n">
        <v>36</v>
      </c>
      <c r="I656" s="37" t="s">
        <v>67</v>
      </c>
      <c r="J656" s="27" t="n">
        <v>52</v>
      </c>
      <c r="K656" s="37" t="s">
        <v>47</v>
      </c>
      <c r="L656" s="27" t="n">
        <v>26</v>
      </c>
      <c r="M656" s="37" t="s">
        <v>67</v>
      </c>
      <c r="N656" s="28" t="n">
        <v>8.8</v>
      </c>
    </row>
    <row r="657" customFormat="false" ht="15" hidden="false" customHeight="false" outlineLevel="0" collapsed="false">
      <c r="A657" s="0" t="n">
        <v>610133</v>
      </c>
      <c r="B657" s="24" t="s">
        <v>1432</v>
      </c>
      <c r="C657" s="24" t="s">
        <v>1433</v>
      </c>
      <c r="D657" s="0" t="s">
        <v>178</v>
      </c>
      <c r="E657" s="0" t="s">
        <v>108</v>
      </c>
      <c r="F657" s="25" t="s">
        <v>217</v>
      </c>
      <c r="G657" s="26" t="s">
        <v>46</v>
      </c>
      <c r="H657" s="27" t="n">
        <v>97</v>
      </c>
      <c r="I657" s="37" t="s">
        <v>131</v>
      </c>
      <c r="J657" s="27" t="n">
        <v>99</v>
      </c>
      <c r="K657" s="37" t="s">
        <v>131</v>
      </c>
      <c r="L657" s="27" t="n">
        <v>99</v>
      </c>
      <c r="M657" s="37" t="s">
        <v>131</v>
      </c>
      <c r="N657" s="28" t="n">
        <v>9.21</v>
      </c>
    </row>
    <row r="658" customFormat="false" ht="15" hidden="false" customHeight="false" outlineLevel="0" collapsed="false">
      <c r="A658" s="0" t="n">
        <v>610218</v>
      </c>
      <c r="B658" s="24" t="s">
        <v>1434</v>
      </c>
      <c r="C658" s="24" t="s">
        <v>1435</v>
      </c>
      <c r="D658" s="0" t="s">
        <v>115</v>
      </c>
      <c r="E658" s="0" t="s">
        <v>53</v>
      </c>
      <c r="F658" s="25" t="s">
        <v>54</v>
      </c>
      <c r="I658" s="37"/>
      <c r="K658" s="37"/>
      <c r="M658" s="37"/>
    </row>
    <row r="659" customFormat="false" ht="15" hidden="false" customHeight="false" outlineLevel="0" collapsed="false">
      <c r="A659" s="0" t="n">
        <v>609739</v>
      </c>
      <c r="B659" s="24" t="s">
        <v>1436</v>
      </c>
      <c r="C659" s="24" t="s">
        <v>1437</v>
      </c>
      <c r="D659" s="0" t="s">
        <v>145</v>
      </c>
      <c r="E659" s="0" t="s">
        <v>60</v>
      </c>
      <c r="F659" s="25" t="s">
        <v>54</v>
      </c>
      <c r="I659" s="37"/>
      <c r="K659" s="37"/>
      <c r="M659" s="37"/>
    </row>
    <row r="660" customFormat="false" ht="15" hidden="false" customHeight="false" outlineLevel="0" collapsed="false">
      <c r="A660" s="0" t="n">
        <v>610219</v>
      </c>
      <c r="B660" s="24" t="s">
        <v>1438</v>
      </c>
      <c r="C660" s="24" t="s">
        <v>1439</v>
      </c>
      <c r="D660" s="0" t="s">
        <v>59</v>
      </c>
      <c r="E660" s="0" t="s">
        <v>60</v>
      </c>
      <c r="F660" s="25" t="s">
        <v>159</v>
      </c>
      <c r="G660" s="26" t="s">
        <v>46</v>
      </c>
      <c r="H660" s="27" t="n">
        <v>52</v>
      </c>
      <c r="I660" s="37" t="s">
        <v>47</v>
      </c>
      <c r="J660" s="27" t="n">
        <v>49</v>
      </c>
      <c r="K660" s="37" t="s">
        <v>47</v>
      </c>
      <c r="L660" s="27" t="n">
        <v>54</v>
      </c>
      <c r="M660" s="37" t="s">
        <v>47</v>
      </c>
      <c r="N660" s="28" t="n">
        <v>8.85</v>
      </c>
    </row>
    <row r="661" customFormat="false" ht="15" hidden="false" customHeight="false" outlineLevel="0" collapsed="false">
      <c r="A661" s="0" t="n">
        <v>610124</v>
      </c>
      <c r="B661" s="24" t="s">
        <v>1440</v>
      </c>
      <c r="C661" s="24" t="s">
        <v>1441</v>
      </c>
      <c r="D661" s="0" t="s">
        <v>115</v>
      </c>
      <c r="E661" s="0" t="s">
        <v>53</v>
      </c>
      <c r="F661" s="25" t="s">
        <v>54</v>
      </c>
      <c r="I661" s="37"/>
      <c r="K661" s="37"/>
      <c r="M661" s="37"/>
    </row>
    <row r="662" customFormat="false" ht="15" hidden="false" customHeight="false" outlineLevel="0" collapsed="false">
      <c r="A662" s="0" t="n">
        <v>610220</v>
      </c>
      <c r="B662" s="24" t="s">
        <v>1442</v>
      </c>
      <c r="C662" s="24" t="s">
        <v>1443</v>
      </c>
      <c r="D662" s="0" t="s">
        <v>64</v>
      </c>
      <c r="E662" s="0" t="s">
        <v>65</v>
      </c>
      <c r="F662" s="25" t="s">
        <v>1181</v>
      </c>
      <c r="G662" s="26" t="s">
        <v>46</v>
      </c>
      <c r="H662" s="27" t="n">
        <v>46</v>
      </c>
      <c r="I662" s="37" t="s">
        <v>47</v>
      </c>
      <c r="J662" s="27" t="n">
        <v>55</v>
      </c>
      <c r="K662" s="37" t="s">
        <v>47</v>
      </c>
      <c r="L662" s="27" t="n">
        <v>43</v>
      </c>
      <c r="M662" s="37" t="s">
        <v>47</v>
      </c>
      <c r="N662" s="28" t="n">
        <v>8.87</v>
      </c>
    </row>
    <row r="663" customFormat="false" ht="15" hidden="false" customHeight="false" outlineLevel="0" collapsed="false">
      <c r="A663" s="0" t="n">
        <v>610221</v>
      </c>
      <c r="B663" s="24" t="s">
        <v>1444</v>
      </c>
      <c r="C663" s="24" t="s">
        <v>1445</v>
      </c>
      <c r="D663" s="0" t="s">
        <v>178</v>
      </c>
      <c r="E663" s="0" t="s">
        <v>108</v>
      </c>
      <c r="F663" s="25" t="s">
        <v>162</v>
      </c>
      <c r="G663" s="26" t="s">
        <v>46</v>
      </c>
      <c r="H663" s="27" t="n">
        <v>68</v>
      </c>
      <c r="I663" s="37" t="s">
        <v>77</v>
      </c>
      <c r="J663" s="27" t="n">
        <v>79</v>
      </c>
      <c r="K663" s="37" t="s">
        <v>77</v>
      </c>
      <c r="L663" s="27" t="n">
        <v>61</v>
      </c>
      <c r="M663" s="37" t="s">
        <v>77</v>
      </c>
      <c r="N663" s="28" t="n">
        <v>8.46</v>
      </c>
    </row>
    <row r="664" customFormat="false" ht="15" hidden="false" customHeight="false" outlineLevel="0" collapsed="false">
      <c r="A664" s="0" t="n">
        <v>609740</v>
      </c>
      <c r="B664" s="24" t="s">
        <v>1446</v>
      </c>
      <c r="C664" s="24" t="s">
        <v>1447</v>
      </c>
      <c r="D664" s="0" t="s">
        <v>118</v>
      </c>
      <c r="E664" s="0" t="s">
        <v>108</v>
      </c>
      <c r="F664" s="25" t="s">
        <v>96</v>
      </c>
      <c r="G664" s="26" t="s">
        <v>49</v>
      </c>
      <c r="H664" s="27" t="n">
        <v>64</v>
      </c>
      <c r="I664" s="37" t="s">
        <v>77</v>
      </c>
      <c r="J664" s="27" t="n">
        <v>57</v>
      </c>
      <c r="K664" s="37" t="s">
        <v>47</v>
      </c>
      <c r="L664" s="27" t="n">
        <v>36</v>
      </c>
      <c r="M664" s="37" t="s">
        <v>67</v>
      </c>
      <c r="N664" s="28" t="n">
        <v>7.75</v>
      </c>
    </row>
    <row r="665" customFormat="false" ht="15" hidden="false" customHeight="false" outlineLevel="0" collapsed="false">
      <c r="A665" s="0" t="n">
        <v>610110</v>
      </c>
      <c r="B665" s="24" t="s">
        <v>1448</v>
      </c>
      <c r="C665" s="24" t="s">
        <v>1449</v>
      </c>
      <c r="D665" s="0" t="s">
        <v>99</v>
      </c>
      <c r="E665" s="0" t="s">
        <v>53</v>
      </c>
      <c r="F665" s="25" t="s">
        <v>142</v>
      </c>
      <c r="G665" s="26" t="s">
        <v>46</v>
      </c>
      <c r="H665" s="27" t="n">
        <v>23</v>
      </c>
      <c r="I665" s="37" t="s">
        <v>67</v>
      </c>
      <c r="J665" s="27" t="n">
        <v>37</v>
      </c>
      <c r="K665" s="37" t="s">
        <v>67</v>
      </c>
      <c r="L665" s="27" t="n">
        <v>6</v>
      </c>
      <c r="M665" s="37" t="s">
        <v>137</v>
      </c>
      <c r="N665" s="28" t="n">
        <v>7.3</v>
      </c>
    </row>
    <row r="666" customFormat="false" ht="15" hidden="false" customHeight="false" outlineLevel="0" collapsed="false">
      <c r="A666" s="0" t="n">
        <v>610223</v>
      </c>
      <c r="B666" s="24" t="s">
        <v>1450</v>
      </c>
      <c r="C666" s="24" t="s">
        <v>1451</v>
      </c>
      <c r="D666" s="0" t="s">
        <v>89</v>
      </c>
      <c r="E666" s="0" t="s">
        <v>71</v>
      </c>
      <c r="F666" s="25" t="s">
        <v>217</v>
      </c>
      <c r="G666" s="26" t="s">
        <v>46</v>
      </c>
      <c r="H666" s="27" t="n">
        <v>62</v>
      </c>
      <c r="I666" s="37" t="s">
        <v>77</v>
      </c>
      <c r="J666" s="27" t="n">
        <v>40</v>
      </c>
      <c r="K666" s="37" t="s">
        <v>47</v>
      </c>
      <c r="L666" s="27" t="n">
        <v>67</v>
      </c>
      <c r="M666" s="37" t="s">
        <v>77</v>
      </c>
      <c r="N666" s="28" t="n">
        <v>8.46</v>
      </c>
    </row>
    <row r="667" customFormat="false" ht="15" hidden="false" customHeight="false" outlineLevel="0" collapsed="false">
      <c r="A667" s="0" t="n">
        <v>610100</v>
      </c>
      <c r="B667" s="24" t="s">
        <v>1452</v>
      </c>
      <c r="C667" s="24" t="s">
        <v>1453</v>
      </c>
      <c r="D667" s="0" t="s">
        <v>178</v>
      </c>
      <c r="E667" s="0" t="s">
        <v>108</v>
      </c>
      <c r="F667" s="25" t="s">
        <v>84</v>
      </c>
      <c r="G667" s="26" t="s">
        <v>46</v>
      </c>
      <c r="H667" s="27" t="n">
        <v>25</v>
      </c>
      <c r="I667" s="37" t="s">
        <v>67</v>
      </c>
      <c r="J667" s="27" t="n">
        <v>42</v>
      </c>
      <c r="K667" s="37" t="s">
        <v>47</v>
      </c>
      <c r="L667" s="27" t="n">
        <v>47</v>
      </c>
      <c r="M667" s="37" t="s">
        <v>47</v>
      </c>
      <c r="N667" s="28" t="n">
        <v>7.92</v>
      </c>
    </row>
    <row r="668" customFormat="false" ht="15" hidden="false" customHeight="false" outlineLevel="0" collapsed="false">
      <c r="A668" s="0" t="n">
        <v>610224</v>
      </c>
      <c r="B668" s="24" t="s">
        <v>1454</v>
      </c>
      <c r="C668" s="24" t="s">
        <v>1455</v>
      </c>
      <c r="D668" s="0" t="s">
        <v>59</v>
      </c>
      <c r="E668" s="0" t="s">
        <v>60</v>
      </c>
      <c r="F668" s="25" t="s">
        <v>54</v>
      </c>
      <c r="I668" s="37"/>
      <c r="K668" s="37"/>
      <c r="M668" s="37"/>
    </row>
    <row r="669" customFormat="false" ht="15" hidden="false" customHeight="false" outlineLevel="0" collapsed="false">
      <c r="A669" s="0" t="n">
        <v>610542</v>
      </c>
      <c r="B669" s="24" t="s">
        <v>1456</v>
      </c>
      <c r="C669" s="24" t="s">
        <v>1457</v>
      </c>
      <c r="D669" s="0" t="s">
        <v>64</v>
      </c>
      <c r="E669" s="0" t="s">
        <v>65</v>
      </c>
      <c r="F669" s="25" t="s">
        <v>195</v>
      </c>
      <c r="G669" s="26" t="s">
        <v>46</v>
      </c>
      <c r="H669" s="27" t="n">
        <v>47</v>
      </c>
      <c r="I669" s="37" t="s">
        <v>47</v>
      </c>
      <c r="J669" s="27" t="n">
        <v>47</v>
      </c>
      <c r="K669" s="37" t="s">
        <v>47</v>
      </c>
      <c r="L669" s="27" t="n">
        <v>87</v>
      </c>
      <c r="M669" s="37" t="s">
        <v>131</v>
      </c>
      <c r="N669" s="28" t="n">
        <v>8.58</v>
      </c>
    </row>
    <row r="670" customFormat="false" ht="15" hidden="false" customHeight="false" outlineLevel="0" collapsed="false">
      <c r="A670" s="0" t="n">
        <v>610300</v>
      </c>
      <c r="B670" s="24" t="s">
        <v>1458</v>
      </c>
      <c r="C670" s="24" t="s">
        <v>1459</v>
      </c>
      <c r="D670" s="0" t="s">
        <v>115</v>
      </c>
      <c r="E670" s="0" t="s">
        <v>53</v>
      </c>
      <c r="F670" s="25" t="s">
        <v>246</v>
      </c>
      <c r="G670" s="26" t="s">
        <v>46</v>
      </c>
      <c r="H670" s="27" t="n">
        <v>44</v>
      </c>
      <c r="I670" s="37" t="s">
        <v>47</v>
      </c>
      <c r="J670" s="27" t="n">
        <v>28</v>
      </c>
      <c r="K670" s="37" t="s">
        <v>67</v>
      </c>
      <c r="L670" s="27" t="n">
        <v>52</v>
      </c>
      <c r="M670" s="37" t="s">
        <v>47</v>
      </c>
      <c r="N670" s="28" t="n">
        <v>7.33</v>
      </c>
    </row>
    <row r="671" customFormat="false" ht="15" hidden="false" customHeight="false" outlineLevel="0" collapsed="false">
      <c r="A671" s="0" t="n">
        <v>610225</v>
      </c>
      <c r="B671" s="24" t="s">
        <v>1460</v>
      </c>
      <c r="C671" s="24" t="s">
        <v>1461</v>
      </c>
      <c r="D671" s="0" t="s">
        <v>59</v>
      </c>
      <c r="E671" s="0" t="s">
        <v>60</v>
      </c>
      <c r="F671" s="25" t="s">
        <v>808</v>
      </c>
      <c r="G671" s="26" t="s">
        <v>46</v>
      </c>
      <c r="H671" s="27" t="n">
        <v>49</v>
      </c>
      <c r="I671" s="37" t="s">
        <v>47</v>
      </c>
      <c r="J671" s="27" t="n">
        <v>40</v>
      </c>
      <c r="K671" s="37" t="s">
        <v>47</v>
      </c>
      <c r="L671" s="27" t="n">
        <v>44</v>
      </c>
      <c r="M671" s="37" t="s">
        <v>47</v>
      </c>
      <c r="N671" s="28" t="n">
        <v>7.34</v>
      </c>
    </row>
    <row r="672" customFormat="false" ht="15" hidden="false" customHeight="false" outlineLevel="0" collapsed="false">
      <c r="A672" s="0" t="n">
        <v>610315</v>
      </c>
      <c r="B672" s="24" t="s">
        <v>1462</v>
      </c>
      <c r="C672" s="24" t="s">
        <v>1463</v>
      </c>
      <c r="D672" s="0" t="s">
        <v>59</v>
      </c>
      <c r="E672" s="0" t="s">
        <v>60</v>
      </c>
      <c r="F672" s="25" t="s">
        <v>162</v>
      </c>
      <c r="G672" s="26" t="s">
        <v>46</v>
      </c>
      <c r="H672" s="27" t="n">
        <v>82</v>
      </c>
      <c r="I672" s="37" t="s">
        <v>131</v>
      </c>
      <c r="J672" s="27" t="n">
        <v>66</v>
      </c>
      <c r="K672" s="37" t="s">
        <v>77</v>
      </c>
      <c r="L672" s="27" t="n">
        <v>57</v>
      </c>
      <c r="M672" s="37" t="s">
        <v>47</v>
      </c>
      <c r="N672" s="28" t="n">
        <v>8</v>
      </c>
    </row>
    <row r="673" customFormat="false" ht="15" hidden="false" customHeight="false" outlineLevel="0" collapsed="false">
      <c r="A673" s="0" t="n">
        <v>610227</v>
      </c>
      <c r="B673" s="24" t="s">
        <v>1464</v>
      </c>
      <c r="C673" s="24" t="s">
        <v>1465</v>
      </c>
      <c r="D673" s="0" t="s">
        <v>279</v>
      </c>
      <c r="E673" s="0" t="s">
        <v>108</v>
      </c>
      <c r="F673" s="25" t="s">
        <v>54</v>
      </c>
      <c r="I673" s="37"/>
      <c r="K673" s="37"/>
      <c r="M673" s="37"/>
    </row>
    <row r="674" customFormat="false" ht="15" hidden="false" customHeight="false" outlineLevel="0" collapsed="false">
      <c r="A674" s="0" t="n">
        <v>610228</v>
      </c>
      <c r="B674" s="24" t="s">
        <v>1466</v>
      </c>
      <c r="C674" s="24" t="s">
        <v>1467</v>
      </c>
      <c r="D674" s="0" t="s">
        <v>279</v>
      </c>
      <c r="E674" s="0" t="s">
        <v>108</v>
      </c>
      <c r="F674" s="25" t="s">
        <v>54</v>
      </c>
      <c r="I674" s="37"/>
      <c r="K674" s="37"/>
      <c r="M674" s="37"/>
    </row>
    <row r="675" customFormat="false" ht="15" hidden="false" customHeight="false" outlineLevel="0" collapsed="false">
      <c r="A675" s="0" t="n">
        <v>610230</v>
      </c>
      <c r="B675" s="24" t="s">
        <v>1468</v>
      </c>
      <c r="C675" s="24" t="s">
        <v>1469</v>
      </c>
      <c r="D675" s="0" t="s">
        <v>75</v>
      </c>
      <c r="E675" s="0" t="s">
        <v>65</v>
      </c>
      <c r="F675" s="25" t="s">
        <v>294</v>
      </c>
      <c r="G675" s="26" t="s">
        <v>46</v>
      </c>
      <c r="H675" s="27" t="n">
        <v>62</v>
      </c>
      <c r="I675" s="37" t="s">
        <v>77</v>
      </c>
      <c r="J675" s="27" t="n">
        <v>18</v>
      </c>
      <c r="K675" s="37" t="s">
        <v>137</v>
      </c>
      <c r="L675" s="27" t="n">
        <v>0</v>
      </c>
      <c r="M675" s="37" t="s">
        <v>137</v>
      </c>
      <c r="N675" s="28" t="n">
        <v>9.03</v>
      </c>
    </row>
    <row r="676" customFormat="false" ht="15" hidden="false" customHeight="false" outlineLevel="0" collapsed="false">
      <c r="A676" s="0" t="n">
        <v>610336</v>
      </c>
      <c r="B676" s="24" t="s">
        <v>1470</v>
      </c>
      <c r="C676" s="24" t="s">
        <v>1471</v>
      </c>
      <c r="D676" s="0" t="s">
        <v>99</v>
      </c>
      <c r="E676" s="0" t="s">
        <v>53</v>
      </c>
      <c r="F676" s="25" t="s">
        <v>303</v>
      </c>
      <c r="G676" s="26" t="s">
        <v>46</v>
      </c>
      <c r="H676" s="27" t="n">
        <v>52</v>
      </c>
      <c r="I676" s="37" t="s">
        <v>47</v>
      </c>
      <c r="J676" s="27" t="n">
        <v>39</v>
      </c>
      <c r="K676" s="37" t="s">
        <v>67</v>
      </c>
      <c r="L676" s="27" t="n">
        <v>60</v>
      </c>
      <c r="M676" s="37" t="s">
        <v>77</v>
      </c>
      <c r="N676" s="28" t="n">
        <v>8</v>
      </c>
    </row>
    <row r="677" customFormat="false" ht="15" hidden="false" customHeight="false" outlineLevel="0" collapsed="false">
      <c r="A677" s="0" t="n">
        <v>610232</v>
      </c>
      <c r="B677" s="24" t="s">
        <v>1472</v>
      </c>
      <c r="C677" s="24" t="s">
        <v>1473</v>
      </c>
      <c r="D677" s="0" t="s">
        <v>99</v>
      </c>
      <c r="E677" s="0" t="s">
        <v>53</v>
      </c>
      <c r="F677" s="25" t="s">
        <v>109</v>
      </c>
      <c r="G677" s="26" t="s">
        <v>46</v>
      </c>
      <c r="H677" s="27" t="n">
        <v>35</v>
      </c>
      <c r="I677" s="37" t="s">
        <v>67</v>
      </c>
      <c r="J677" s="27" t="n">
        <v>61</v>
      </c>
      <c r="K677" s="37" t="s">
        <v>77</v>
      </c>
      <c r="L677" s="27" t="n">
        <v>64</v>
      </c>
      <c r="M677" s="37" t="s">
        <v>77</v>
      </c>
      <c r="N677" s="28" t="n">
        <v>7.79</v>
      </c>
    </row>
    <row r="678" customFormat="false" ht="15" hidden="false" customHeight="false" outlineLevel="0" collapsed="false">
      <c r="A678" s="0" t="n">
        <v>610380</v>
      </c>
      <c r="B678" s="24" t="s">
        <v>1474</v>
      </c>
      <c r="C678" s="24" t="s">
        <v>1475</v>
      </c>
      <c r="D678" s="0" t="s">
        <v>52</v>
      </c>
      <c r="E678" s="0" t="s">
        <v>53</v>
      </c>
      <c r="F678" s="25" t="s">
        <v>243</v>
      </c>
      <c r="G678" s="26" t="s">
        <v>49</v>
      </c>
      <c r="H678" s="27" t="n">
        <v>26</v>
      </c>
      <c r="I678" s="37" t="s">
        <v>67</v>
      </c>
      <c r="J678" s="27" t="n">
        <v>38</v>
      </c>
      <c r="K678" s="37" t="s">
        <v>67</v>
      </c>
      <c r="L678" s="27" t="n">
        <v>34</v>
      </c>
      <c r="M678" s="37" t="s">
        <v>67</v>
      </c>
      <c r="N678" s="28" t="n">
        <v>7.25</v>
      </c>
    </row>
    <row r="679" customFormat="false" ht="15" hidden="false" customHeight="false" outlineLevel="0" collapsed="false">
      <c r="A679" s="0" t="n">
        <v>609977</v>
      </c>
      <c r="B679" s="24" t="s">
        <v>1476</v>
      </c>
      <c r="C679" s="24" t="s">
        <v>1477</v>
      </c>
      <c r="D679" s="0" t="s">
        <v>99</v>
      </c>
      <c r="E679" s="0" t="s">
        <v>53</v>
      </c>
      <c r="F679" s="25" t="s">
        <v>189</v>
      </c>
      <c r="G679" s="26" t="s">
        <v>46</v>
      </c>
      <c r="H679" s="27" t="n">
        <v>85</v>
      </c>
      <c r="I679" s="37" t="s">
        <v>131</v>
      </c>
      <c r="J679" s="27" t="n">
        <v>64</v>
      </c>
      <c r="K679" s="37" t="s">
        <v>77</v>
      </c>
      <c r="L679" s="27" t="n">
        <v>63</v>
      </c>
      <c r="M679" s="37" t="s">
        <v>77</v>
      </c>
      <c r="N679" s="28" t="n">
        <v>8.96</v>
      </c>
    </row>
    <row r="680" customFormat="false" ht="15" hidden="false" customHeight="false" outlineLevel="0" collapsed="false">
      <c r="A680" s="0" t="n">
        <v>610285</v>
      </c>
      <c r="B680" s="24" t="s">
        <v>1478</v>
      </c>
      <c r="C680" s="24" t="s">
        <v>1479</v>
      </c>
      <c r="D680" s="0" t="s">
        <v>89</v>
      </c>
      <c r="E680" s="0" t="s">
        <v>71</v>
      </c>
      <c r="F680" s="25" t="s">
        <v>815</v>
      </c>
      <c r="G680" s="26" t="s">
        <v>46</v>
      </c>
      <c r="H680" s="27" t="n">
        <v>61</v>
      </c>
      <c r="I680" s="37" t="s">
        <v>77</v>
      </c>
      <c r="J680" s="27" t="n">
        <v>57</v>
      </c>
      <c r="K680" s="37" t="s">
        <v>47</v>
      </c>
      <c r="L680" s="27" t="n">
        <v>57</v>
      </c>
      <c r="M680" s="37" t="s">
        <v>47</v>
      </c>
      <c r="N680" s="28" t="n">
        <v>8.13</v>
      </c>
    </row>
    <row r="681" customFormat="false" ht="15" hidden="false" customHeight="false" outlineLevel="0" collapsed="false">
      <c r="A681" s="0" t="n">
        <v>610345</v>
      </c>
      <c r="B681" s="24" t="s">
        <v>1480</v>
      </c>
      <c r="C681" s="24" t="s">
        <v>1481</v>
      </c>
      <c r="D681" s="0" t="s">
        <v>99</v>
      </c>
      <c r="E681" s="0" t="s">
        <v>53</v>
      </c>
      <c r="F681" s="25" t="s">
        <v>159</v>
      </c>
      <c r="G681" s="26" t="s">
        <v>46</v>
      </c>
      <c r="H681" s="27" t="n">
        <v>44</v>
      </c>
      <c r="I681" s="37" t="s">
        <v>47</v>
      </c>
      <c r="J681" s="27" t="n">
        <v>40</v>
      </c>
      <c r="K681" s="37" t="s">
        <v>47</v>
      </c>
      <c r="L681" s="27" t="n">
        <v>40</v>
      </c>
      <c r="M681" s="37" t="s">
        <v>47</v>
      </c>
      <c r="N681" s="28" t="n">
        <v>6.46</v>
      </c>
    </row>
    <row r="682" customFormat="false" ht="15" hidden="false" customHeight="false" outlineLevel="0" collapsed="false">
      <c r="A682" s="0" t="n">
        <v>610392</v>
      </c>
      <c r="B682" s="24" t="s">
        <v>1482</v>
      </c>
      <c r="C682" s="24" t="s">
        <v>1483</v>
      </c>
      <c r="D682" s="0" t="s">
        <v>118</v>
      </c>
      <c r="E682" s="0" t="s">
        <v>108</v>
      </c>
      <c r="F682" s="25" t="s">
        <v>167</v>
      </c>
      <c r="G682" s="26" t="s">
        <v>49</v>
      </c>
      <c r="H682" s="27" t="n">
        <v>43</v>
      </c>
      <c r="I682" s="37" t="s">
        <v>47</v>
      </c>
      <c r="J682" s="27" t="n">
        <v>56</v>
      </c>
      <c r="K682" s="37" t="s">
        <v>47</v>
      </c>
      <c r="L682" s="27" t="n">
        <v>59</v>
      </c>
      <c r="M682" s="37" t="s">
        <v>47</v>
      </c>
      <c r="N682" s="28" t="n">
        <v>8.33</v>
      </c>
    </row>
    <row r="683" customFormat="false" ht="15" hidden="false" customHeight="false" outlineLevel="0" collapsed="false">
      <c r="A683" s="0" t="n">
        <v>610233</v>
      </c>
      <c r="B683" s="24" t="s">
        <v>1484</v>
      </c>
      <c r="C683" s="24" t="s">
        <v>1485</v>
      </c>
      <c r="D683" s="0" t="s">
        <v>115</v>
      </c>
      <c r="E683" s="0" t="s">
        <v>53</v>
      </c>
      <c r="F683" s="25" t="s">
        <v>1181</v>
      </c>
      <c r="G683" s="26" t="s">
        <v>46</v>
      </c>
      <c r="H683" s="27" t="n">
        <v>56</v>
      </c>
      <c r="I683" s="37" t="s">
        <v>47</v>
      </c>
      <c r="J683" s="27" t="n">
        <v>56</v>
      </c>
      <c r="K683" s="37" t="s">
        <v>47</v>
      </c>
      <c r="L683" s="27" t="n">
        <v>43</v>
      </c>
      <c r="M683" s="37" t="s">
        <v>47</v>
      </c>
      <c r="N683" s="28" t="n">
        <v>6.48</v>
      </c>
    </row>
    <row r="684" customFormat="false" ht="15" hidden="false" customHeight="false" outlineLevel="0" collapsed="false">
      <c r="A684" s="0" t="n">
        <v>610234</v>
      </c>
      <c r="B684" s="24" t="s">
        <v>1486</v>
      </c>
      <c r="C684" s="24" t="s">
        <v>1487</v>
      </c>
      <c r="D684" s="0" t="s">
        <v>80</v>
      </c>
      <c r="E684" s="0" t="s">
        <v>65</v>
      </c>
      <c r="F684" s="25" t="s">
        <v>109</v>
      </c>
      <c r="G684" s="26" t="s">
        <v>46</v>
      </c>
      <c r="H684" s="27" t="n">
        <v>16</v>
      </c>
      <c r="I684" s="37" t="s">
        <v>137</v>
      </c>
      <c r="J684" s="27" t="n">
        <v>36</v>
      </c>
      <c r="K684" s="37" t="s">
        <v>67</v>
      </c>
      <c r="L684" s="27" t="n">
        <v>28</v>
      </c>
      <c r="M684" s="37" t="s">
        <v>67</v>
      </c>
      <c r="N684" s="28" t="n">
        <v>7.4</v>
      </c>
    </row>
    <row r="685" customFormat="false" ht="15" hidden="false" customHeight="false" outlineLevel="0" collapsed="false">
      <c r="A685" s="0" t="n">
        <v>400087</v>
      </c>
      <c r="B685" s="24" t="s">
        <v>1488</v>
      </c>
      <c r="C685" s="24" t="s">
        <v>1489</v>
      </c>
      <c r="D685" s="0" t="s">
        <v>52</v>
      </c>
      <c r="E685" s="0" t="s">
        <v>53</v>
      </c>
      <c r="F685" s="25" t="s">
        <v>54</v>
      </c>
      <c r="I685" s="37"/>
      <c r="K685" s="37"/>
      <c r="M685" s="37"/>
    </row>
    <row r="686" customFormat="false" ht="15" hidden="false" customHeight="false" outlineLevel="0" collapsed="false">
      <c r="A686" s="0" t="n">
        <v>609748</v>
      </c>
      <c r="B686" s="24" t="s">
        <v>1490</v>
      </c>
      <c r="C686" s="24" t="s">
        <v>1491</v>
      </c>
      <c r="D686" s="0" t="s">
        <v>118</v>
      </c>
      <c r="E686" s="0" t="s">
        <v>108</v>
      </c>
      <c r="F686" s="25" t="s">
        <v>54</v>
      </c>
      <c r="I686" s="37"/>
      <c r="K686" s="37"/>
      <c r="M686" s="37"/>
    </row>
    <row r="687" customFormat="false" ht="15" hidden="false" customHeight="false" outlineLevel="0" collapsed="false">
      <c r="A687" s="0" t="n">
        <v>610235</v>
      </c>
      <c r="B687" s="24" t="s">
        <v>1492</v>
      </c>
      <c r="C687" s="24" t="s">
        <v>1493</v>
      </c>
      <c r="D687" s="0" t="s">
        <v>107</v>
      </c>
      <c r="E687" s="0" t="s">
        <v>108</v>
      </c>
      <c r="F687" s="25" t="s">
        <v>420</v>
      </c>
      <c r="G687" s="26" t="s">
        <v>46</v>
      </c>
      <c r="H687" s="27" t="n">
        <v>36</v>
      </c>
      <c r="I687" s="37" t="s">
        <v>67</v>
      </c>
      <c r="J687" s="27" t="n">
        <v>26</v>
      </c>
      <c r="K687" s="37" t="s">
        <v>67</v>
      </c>
      <c r="L687" s="27" t="n">
        <v>54</v>
      </c>
      <c r="M687" s="37" t="s">
        <v>47</v>
      </c>
      <c r="N687" s="28" t="n">
        <v>7.47</v>
      </c>
    </row>
    <row r="688" customFormat="false" ht="15" hidden="false" customHeight="false" outlineLevel="0" collapsed="false">
      <c r="A688" s="0" t="n">
        <v>609755</v>
      </c>
      <c r="B688" s="24" t="s">
        <v>1494</v>
      </c>
      <c r="C688" s="24" t="s">
        <v>1495</v>
      </c>
      <c r="D688" s="0" t="s">
        <v>118</v>
      </c>
      <c r="E688" s="0" t="s">
        <v>108</v>
      </c>
      <c r="F688" s="25" t="s">
        <v>54</v>
      </c>
      <c r="I688" s="37"/>
      <c r="K688" s="37"/>
      <c r="M688" s="37"/>
    </row>
    <row r="689" customFormat="false" ht="15" hidden="false" customHeight="false" outlineLevel="0" collapsed="false">
      <c r="A689" s="0" t="n">
        <v>609686</v>
      </c>
      <c r="B689" s="24" t="s">
        <v>1496</v>
      </c>
      <c r="C689" s="24" t="s">
        <v>1497</v>
      </c>
      <c r="D689" s="0" t="s">
        <v>52</v>
      </c>
      <c r="E689" s="0" t="s">
        <v>53</v>
      </c>
      <c r="F689" s="25" t="s">
        <v>54</v>
      </c>
      <c r="I689" s="37"/>
      <c r="K689" s="37"/>
      <c r="M689" s="37"/>
    </row>
    <row r="690" customFormat="false" ht="15" hidden="false" customHeight="false" outlineLevel="0" collapsed="false">
      <c r="A690" s="0" t="n">
        <v>609973</v>
      </c>
      <c r="B690" s="24" t="s">
        <v>1498</v>
      </c>
      <c r="C690" s="24" t="s">
        <v>1499</v>
      </c>
      <c r="D690" s="0" t="s">
        <v>279</v>
      </c>
      <c r="E690" s="0" t="s">
        <v>108</v>
      </c>
      <c r="F690" s="25" t="s">
        <v>306</v>
      </c>
      <c r="G690" s="26" t="s">
        <v>46</v>
      </c>
      <c r="H690" s="27" t="n">
        <v>13</v>
      </c>
      <c r="I690" s="37" t="s">
        <v>137</v>
      </c>
      <c r="J690" s="27" t="n">
        <v>33</v>
      </c>
      <c r="K690" s="37" t="s">
        <v>67</v>
      </c>
      <c r="L690" s="27" t="n">
        <v>39</v>
      </c>
      <c r="M690" s="37" t="s">
        <v>67</v>
      </c>
      <c r="N690" s="28" t="n">
        <v>8.19</v>
      </c>
    </row>
  </sheetData>
  <sheetProtection sheet="true" password="c64e" objects="true" scenarios="true"/>
  <conditionalFormatting sqref="H1:M690">
    <cfRule type="expression" priority="2" aboveAverage="0" equalAverage="0" bottom="0" percent="0" rank="0" text="" dxfId="0">
      <formula>LEN(TRIM(H1))=0</formula>
    </cfRule>
    <cfRule type="cellIs" priority="3" operator="between" aboveAverage="0" equalAverage="0" bottom="0" percent="0" rank="0" text="" dxfId="1">
      <formula>0</formula>
      <formula>19</formula>
    </cfRule>
    <cfRule type="containsText" priority="4" operator="containsText" aboveAverage="0" equalAverage="0" bottom="0" percent="0" rank="0" text="very weak" dxfId="2">
      <formula>NOT(ISERROR(SEARCH("very weak",H1)))</formula>
    </cfRule>
    <cfRule type="beginsWith" priority="5" operator="beginsWith" aboveAverage="0" equalAverage="0" bottom="0" percent="0" rank="0" text="weak" dxfId="3">
      <formula>LEFT(H1,LEN("weak"))="weak"</formula>
    </cfRule>
    <cfRule type="cellIs" priority="6" operator="between" aboveAverage="0" equalAverage="0" bottom="0" percent="0" rank="0" text="" dxfId="4">
      <formula>20</formula>
      <formula>39</formula>
    </cfRule>
    <cfRule type="beginsWith" priority="7" operator="beginsWith" aboveAverage="0" equalAverage="0" bottom="0" percent="0" rank="0" text="strong" dxfId="5">
      <formula>LEFT(H1,LEN("strong"))="strong"</formula>
    </cfRule>
    <cfRule type="cellIs" priority="8" operator="between" aboveAverage="0" equalAverage="0" bottom="0" percent="0" rank="0" text="" dxfId="6">
      <formula>60</formula>
      <formula>79</formula>
    </cfRule>
    <cfRule type="containsText" priority="9" operator="containsText" aboveAverage="0" equalAverage="0" bottom="0" percent="0" rank="0" text="very strong" dxfId="7">
      <formula>NOT(ISERROR(SEARCH("very strong",H1)))</formula>
    </cfRule>
    <cfRule type="cellIs" priority="10" operator="between" aboveAverage="0" equalAverage="0" bottom="0" percent="0" rank="0" text="" dxfId="8">
      <formula>80</formula>
      <formula>100</formula>
    </cfRule>
    <cfRule type="cellIs" priority="11" operator="between" aboveAverage="0" equalAverage="0" bottom="0" percent="0" rank="0" text="" dxfId="9">
      <formula>40</formula>
      <formula>59</formula>
    </cfRule>
    <cfRule type="containsText" priority="12" operator="containsText" aboveAverage="0" equalAverage="0" bottom="0" percent="0" rank="0" text="neutral" dxfId="10">
      <formula>NOT(ISERROR(SEARCH("neutral",H1)))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GA79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80" workbookViewId="0">
      <selection pane="topLeft" activeCell="K2" activeCellId="0" sqref="K2"/>
    </sheetView>
  </sheetViews>
  <sheetFormatPr defaultColWidth="9.15625" defaultRowHeight="18.75" zeroHeight="false" outlineLevelRow="0" outlineLevelCol="0"/>
  <cols>
    <col collapsed="false" customWidth="false" hidden="false" outlineLevel="0" max="1" min="1" style="38" width="9.14"/>
    <col collapsed="false" customWidth="true" hidden="false" outlineLevel="0" max="2" min="2" style="39" width="14.7"/>
    <col collapsed="false" customWidth="true" hidden="false" outlineLevel="0" max="3" min="3" style="40" width="14.28"/>
    <col collapsed="false" customWidth="true" hidden="false" outlineLevel="0" max="10" min="4" style="40" width="1.29"/>
    <col collapsed="false" customWidth="true" hidden="false" outlineLevel="0" max="11" min="11" style="41" width="1.29"/>
    <col collapsed="false" customWidth="true" hidden="false" outlineLevel="0" max="15" min="12" style="42" width="1.29"/>
    <col collapsed="false" customWidth="true" hidden="false" outlineLevel="0" max="35" min="16" style="38" width="1.29"/>
    <col collapsed="false" customWidth="true" hidden="false" outlineLevel="0" max="36" min="36" style="43" width="1.29"/>
    <col collapsed="false" customWidth="true" hidden="false" outlineLevel="0" max="56" min="37" style="38" width="1.29"/>
    <col collapsed="false" customWidth="true" hidden="false" outlineLevel="0" max="57" min="57" style="44" width="1.42"/>
    <col collapsed="false" customWidth="true" hidden="false" outlineLevel="0" max="59" min="58" style="38" width="1.29"/>
    <col collapsed="false" customWidth="true" hidden="false" outlineLevel="0" max="60" min="60" style="38" width="1.14"/>
    <col collapsed="false" customWidth="true" hidden="false" outlineLevel="0" max="61" min="61" style="38" width="14.28"/>
    <col collapsed="false" customWidth="true" hidden="false" outlineLevel="0" max="89" min="62" style="38" width="1.14"/>
    <col collapsed="false" customWidth="true" hidden="false" outlineLevel="0" max="90" min="90" style="44" width="1.14"/>
    <col collapsed="false" customWidth="true" hidden="false" outlineLevel="0" max="105" min="91" style="38" width="1.14"/>
    <col collapsed="false" customWidth="true" hidden="false" outlineLevel="0" max="110" min="106" style="38" width="1.29"/>
    <col collapsed="false" customWidth="true" hidden="false" outlineLevel="0" max="111" min="111" style="44" width="1.42"/>
    <col collapsed="false" customWidth="true" hidden="false" outlineLevel="0" max="121" min="112" style="38" width="1.29"/>
    <col collapsed="false" customWidth="true" hidden="false" outlineLevel="0" max="123" min="122" style="0" width="2"/>
    <col collapsed="false" customWidth="true" hidden="false" outlineLevel="0" max="124" min="124" style="38" width="1.58"/>
    <col collapsed="false" customWidth="true" hidden="false" outlineLevel="0" max="173" min="125" style="38" width="2"/>
    <col collapsed="false" customWidth="false" hidden="false" outlineLevel="0" max="1025" min="174" style="38" width="9.14"/>
  </cols>
  <sheetData>
    <row r="1" customFormat="false" ht="7.5" hidden="false" customHeight="true" outlineLevel="0" collapsed="false"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6"/>
    </row>
    <row r="2" s="44" customFormat="true" ht="45" hidden="false" customHeight="true" outlineLevel="0" collapsed="false">
      <c r="B2" s="47" t="s">
        <v>1500</v>
      </c>
      <c r="C2" s="48"/>
      <c r="D2" s="48"/>
      <c r="E2" s="48"/>
      <c r="F2" s="48"/>
      <c r="G2" s="48"/>
      <c r="H2" s="48"/>
      <c r="I2" s="48"/>
      <c r="J2" s="48"/>
      <c r="K2" s="49" t="s">
        <v>133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50" t="s">
        <v>1501</v>
      </c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46"/>
    </row>
    <row r="3" s="44" customFormat="true" ht="6.75" hidden="false" customHeight="true" outlineLevel="0" collapsed="false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46"/>
    </row>
    <row r="4" s="53" customFormat="true" ht="15" hidden="false" customHeight="true" outlineLevel="0" collapsed="false">
      <c r="B4" s="54"/>
    </row>
    <row r="5" s="55" customFormat="true" ht="20.25" hidden="false" customHeight="true" outlineLevel="0" collapsed="false">
      <c r="B5" s="56"/>
      <c r="C5" s="57" t="s">
        <v>1502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8"/>
      <c r="BH5" s="33"/>
      <c r="BI5" s="59" t="s">
        <v>1503</v>
      </c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46"/>
      <c r="DP5" s="46"/>
      <c r="DQ5" s="60"/>
      <c r="DR5" s="61"/>
    </row>
    <row r="6" s="62" customFormat="true" ht="8.25" hidden="false" customHeight="true" outlineLevel="0" collapsed="false">
      <c r="B6" s="63" t="s">
        <v>1504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  <c r="S6" s="66"/>
      <c r="T6" s="66"/>
      <c r="U6" s="66"/>
      <c r="V6" s="66"/>
      <c r="W6" s="67"/>
      <c r="X6" s="67"/>
      <c r="Y6" s="67"/>
      <c r="Z6" s="67"/>
      <c r="AA6" s="68"/>
      <c r="AB6" s="68"/>
      <c r="AC6" s="69"/>
      <c r="AD6" s="66"/>
      <c r="AE6" s="66"/>
      <c r="AF6" s="66"/>
      <c r="AG6" s="66"/>
      <c r="AH6" s="68"/>
      <c r="AI6" s="68"/>
      <c r="AJ6" s="68"/>
      <c r="AK6" s="68"/>
      <c r="AL6" s="68"/>
      <c r="AM6" s="68"/>
      <c r="AO6" s="66"/>
      <c r="AP6" s="66"/>
      <c r="AQ6" s="66"/>
      <c r="AR6" s="66"/>
      <c r="AS6" s="70"/>
      <c r="AT6" s="70"/>
      <c r="AU6" s="69"/>
      <c r="AV6" s="69"/>
      <c r="AW6" s="69"/>
      <c r="AX6" s="69"/>
      <c r="AZ6" s="66"/>
      <c r="BA6" s="66"/>
      <c r="BB6" s="66"/>
      <c r="BC6" s="66"/>
      <c r="BD6" s="70"/>
      <c r="BE6" s="70"/>
      <c r="BF6" s="71"/>
      <c r="BG6" s="71"/>
    </row>
    <row r="7" s="62" customFormat="true" ht="18" hidden="false" customHeight="true" outlineLevel="0" collapsed="false">
      <c r="B7" s="63"/>
      <c r="C7" s="72"/>
      <c r="D7" s="72"/>
      <c r="E7" s="72"/>
      <c r="F7" s="72"/>
      <c r="G7" s="72"/>
      <c r="H7" s="72"/>
      <c r="I7" s="72"/>
      <c r="J7" s="72"/>
      <c r="K7" s="73"/>
      <c r="L7" s="74"/>
      <c r="M7" s="74"/>
      <c r="N7" s="74"/>
      <c r="O7" s="74"/>
      <c r="P7" s="74"/>
      <c r="Q7" s="75"/>
      <c r="R7" s="75"/>
      <c r="S7" s="76"/>
      <c r="T7" s="76"/>
      <c r="U7" s="76"/>
      <c r="V7" s="76"/>
      <c r="W7" s="77"/>
      <c r="X7" s="77"/>
      <c r="Y7" s="77"/>
      <c r="Z7" s="77"/>
      <c r="AA7" s="78"/>
      <c r="AB7" s="78"/>
      <c r="AC7" s="79"/>
      <c r="AD7" s="76"/>
      <c r="AE7" s="76"/>
      <c r="AF7" s="76"/>
      <c r="AG7" s="76"/>
      <c r="AH7" s="78"/>
      <c r="AI7" s="78"/>
      <c r="AJ7" s="78"/>
      <c r="AK7" s="78"/>
      <c r="AL7" s="78"/>
      <c r="AM7" s="78"/>
      <c r="AN7" s="72"/>
      <c r="AO7" s="76"/>
      <c r="AP7" s="76"/>
      <c r="AQ7" s="76"/>
      <c r="AR7" s="76"/>
      <c r="AS7" s="80"/>
      <c r="AT7" s="80"/>
      <c r="AU7" s="79"/>
      <c r="AV7" s="79"/>
      <c r="AW7" s="79"/>
      <c r="AX7" s="79"/>
      <c r="AY7" s="72"/>
      <c r="AZ7" s="76"/>
      <c r="BA7" s="76"/>
      <c r="BB7" s="76"/>
      <c r="BC7" s="76"/>
      <c r="BD7" s="80"/>
      <c r="BE7" s="80"/>
      <c r="BF7" s="81"/>
      <c r="BI7" s="82" t="s">
        <v>1505</v>
      </c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3" t="str">
        <f aca="false">IFERROR(CONCATENATE(INDEX(response_rate,(MATCH(schoolselect,School2012,0))),"%"),"")</f>
        <v>&lt; 30%</v>
      </c>
      <c r="CJ7" s="83"/>
      <c r="CK7" s="83"/>
      <c r="CL7" s="83"/>
      <c r="CM7" s="83"/>
      <c r="CN7" s="83"/>
      <c r="CO7" s="83"/>
      <c r="CP7" s="83"/>
      <c r="CQ7" s="83"/>
      <c r="CW7" s="84"/>
      <c r="CX7" s="84"/>
      <c r="CY7" s="84"/>
      <c r="CZ7" s="84"/>
      <c r="DA7" s="84"/>
      <c r="DB7" s="84"/>
      <c r="DC7" s="84"/>
      <c r="DD7" s="84"/>
      <c r="DE7" s="84"/>
    </row>
    <row r="8" s="85" customFormat="true" ht="18" hidden="false" customHeight="true" outlineLevel="0" collapsed="false">
      <c r="B8" s="63"/>
      <c r="C8" s="73"/>
      <c r="D8" s="73"/>
      <c r="E8" s="73"/>
      <c r="F8" s="73"/>
      <c r="G8" s="73"/>
      <c r="H8" s="73"/>
      <c r="I8" s="73"/>
      <c r="J8" s="73"/>
      <c r="K8" s="73"/>
      <c r="L8" s="74"/>
      <c r="M8" s="74"/>
      <c r="N8" s="74"/>
      <c r="O8" s="74"/>
      <c r="P8" s="74"/>
      <c r="Q8" s="75"/>
      <c r="R8" s="75"/>
      <c r="S8" s="76"/>
      <c r="T8" s="76"/>
      <c r="U8" s="76"/>
      <c r="V8" s="76"/>
      <c r="W8" s="77"/>
      <c r="X8" s="77"/>
      <c r="Y8" s="77"/>
      <c r="Z8" s="77"/>
      <c r="AA8" s="78"/>
      <c r="AB8" s="78"/>
      <c r="AC8" s="79"/>
      <c r="AD8" s="76"/>
      <c r="AE8" s="76"/>
      <c r="AF8" s="76"/>
      <c r="AG8" s="76"/>
      <c r="AH8" s="78"/>
      <c r="AI8" s="78"/>
      <c r="AJ8" s="78"/>
      <c r="AK8" s="78"/>
      <c r="AL8" s="78"/>
      <c r="AM8" s="78"/>
      <c r="AN8" s="72"/>
      <c r="AO8" s="76"/>
      <c r="AP8" s="76"/>
      <c r="AQ8" s="76"/>
      <c r="AR8" s="76"/>
      <c r="AS8" s="80"/>
      <c r="AT8" s="80"/>
      <c r="AU8" s="79"/>
      <c r="AV8" s="79"/>
      <c r="AW8" s="79"/>
      <c r="AX8" s="79"/>
      <c r="AY8" s="72"/>
      <c r="AZ8" s="76"/>
      <c r="BA8" s="76"/>
      <c r="BB8" s="76"/>
      <c r="BC8" s="76"/>
      <c r="BD8" s="80"/>
      <c r="BE8" s="80"/>
      <c r="BF8" s="81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3"/>
      <c r="CJ8" s="83"/>
      <c r="CK8" s="83"/>
      <c r="CL8" s="83"/>
      <c r="CM8" s="83"/>
      <c r="CN8" s="83"/>
      <c r="CO8" s="83"/>
      <c r="CP8" s="83"/>
      <c r="CQ8" s="83"/>
      <c r="CW8" s="84"/>
      <c r="CX8" s="84"/>
      <c r="CY8" s="84"/>
      <c r="CZ8" s="84"/>
      <c r="DA8" s="84"/>
      <c r="DB8" s="84"/>
      <c r="DC8" s="84"/>
      <c r="DD8" s="84"/>
      <c r="DE8" s="84"/>
    </row>
    <row r="9" customFormat="false" ht="18" hidden="false" customHeight="true" outlineLevel="0" collapsed="false">
      <c r="B9" s="63"/>
      <c r="C9" s="81"/>
      <c r="D9" s="81"/>
      <c r="E9" s="81"/>
      <c r="F9" s="81"/>
      <c r="G9" s="81"/>
      <c r="H9" s="81"/>
      <c r="I9" s="81"/>
      <c r="J9" s="81"/>
      <c r="K9" s="73"/>
      <c r="L9" s="74"/>
      <c r="M9" s="74"/>
      <c r="N9" s="74"/>
      <c r="O9" s="74"/>
      <c r="P9" s="74"/>
      <c r="Q9" s="75"/>
      <c r="R9" s="75"/>
      <c r="S9" s="76"/>
      <c r="T9" s="76"/>
      <c r="U9" s="76"/>
      <c r="V9" s="76"/>
      <c r="W9" s="77"/>
      <c r="X9" s="77"/>
      <c r="Y9" s="77"/>
      <c r="Z9" s="77"/>
      <c r="AA9" s="78"/>
      <c r="AB9" s="78"/>
      <c r="AC9" s="79"/>
      <c r="AD9" s="76"/>
      <c r="AE9" s="76"/>
      <c r="AF9" s="76"/>
      <c r="AG9" s="76"/>
      <c r="AH9" s="78"/>
      <c r="AI9" s="78"/>
      <c r="AJ9" s="78"/>
      <c r="AK9" s="78"/>
      <c r="AL9" s="78"/>
      <c r="AM9" s="78"/>
      <c r="AN9" s="72"/>
      <c r="AO9" s="76"/>
      <c r="AP9" s="76"/>
      <c r="AQ9" s="76"/>
      <c r="AR9" s="76"/>
      <c r="AS9" s="80"/>
      <c r="AT9" s="80"/>
      <c r="AU9" s="79"/>
      <c r="AV9" s="79"/>
      <c r="AW9" s="79"/>
      <c r="AX9" s="79"/>
      <c r="AY9" s="72"/>
      <c r="AZ9" s="76"/>
      <c r="BA9" s="76"/>
      <c r="BB9" s="76"/>
      <c r="BC9" s="76"/>
      <c r="BD9" s="80"/>
      <c r="BE9" s="80"/>
      <c r="BF9" s="81"/>
      <c r="BI9" s="86" t="s">
        <v>1506</v>
      </c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</row>
    <row r="10" s="85" customFormat="true" ht="18" hidden="false" customHeight="true" outlineLevel="0" collapsed="false">
      <c r="B10" s="63"/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74"/>
      <c r="N10" s="74"/>
      <c r="O10" s="74"/>
      <c r="P10" s="74"/>
      <c r="Q10" s="75"/>
      <c r="R10" s="75"/>
      <c r="S10" s="76"/>
      <c r="T10" s="76"/>
      <c r="U10" s="76"/>
      <c r="V10" s="76"/>
      <c r="W10" s="77"/>
      <c r="X10" s="77"/>
      <c r="Y10" s="77"/>
      <c r="Z10" s="77"/>
      <c r="AA10" s="78"/>
      <c r="AB10" s="78"/>
      <c r="AC10" s="79"/>
      <c r="AD10" s="76"/>
      <c r="AE10" s="76"/>
      <c r="AF10" s="76"/>
      <c r="AG10" s="76"/>
      <c r="AH10" s="78"/>
      <c r="AI10" s="78"/>
      <c r="AJ10" s="78"/>
      <c r="AK10" s="78"/>
      <c r="AL10" s="78"/>
      <c r="AM10" s="78"/>
      <c r="AN10" s="72"/>
      <c r="AO10" s="76"/>
      <c r="AP10" s="76"/>
      <c r="AQ10" s="76"/>
      <c r="AR10" s="76"/>
      <c r="AS10" s="80"/>
      <c r="AT10" s="80"/>
      <c r="AU10" s="79"/>
      <c r="AV10" s="79"/>
      <c r="AW10" s="79"/>
      <c r="AX10" s="79"/>
      <c r="AY10" s="72"/>
      <c r="AZ10" s="76"/>
      <c r="BA10" s="76"/>
      <c r="BB10" s="76"/>
      <c r="BC10" s="76"/>
      <c r="BD10" s="80"/>
      <c r="BE10" s="80"/>
      <c r="BF10" s="81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</row>
    <row r="11" s="87" customFormat="true" ht="18" hidden="false" customHeight="true" outlineLevel="0" collapsed="false">
      <c r="B11" s="63"/>
      <c r="C11" s="88"/>
      <c r="D11" s="88"/>
      <c r="E11" s="88"/>
      <c r="F11" s="88"/>
      <c r="G11" s="88"/>
      <c r="H11" s="88"/>
      <c r="I11" s="88"/>
      <c r="J11" s="88"/>
      <c r="K11" s="73"/>
      <c r="L11" s="74"/>
      <c r="M11" s="74"/>
      <c r="N11" s="74"/>
      <c r="O11" s="74"/>
      <c r="P11" s="74"/>
      <c r="Q11" s="75"/>
      <c r="R11" s="75"/>
      <c r="S11" s="76"/>
      <c r="T11" s="76"/>
      <c r="U11" s="76"/>
      <c r="V11" s="76"/>
      <c r="W11" s="77"/>
      <c r="X11" s="77"/>
      <c r="Y11" s="77"/>
      <c r="Z11" s="77"/>
      <c r="AA11" s="78"/>
      <c r="AB11" s="78"/>
      <c r="AC11" s="79"/>
      <c r="AD11" s="76"/>
      <c r="AE11" s="76"/>
      <c r="AF11" s="76"/>
      <c r="AG11" s="76"/>
      <c r="AH11" s="78"/>
      <c r="AI11" s="78"/>
      <c r="AJ11" s="78"/>
      <c r="AK11" s="78"/>
      <c r="AL11" s="78"/>
      <c r="AM11" s="78"/>
      <c r="AN11" s="72"/>
      <c r="AO11" s="76"/>
      <c r="AP11" s="76"/>
      <c r="AQ11" s="76"/>
      <c r="AR11" s="76"/>
      <c r="AS11" s="80"/>
      <c r="AT11" s="80"/>
      <c r="AU11" s="79"/>
      <c r="AV11" s="79"/>
      <c r="AW11" s="79"/>
      <c r="AX11" s="79"/>
      <c r="AY11" s="72"/>
      <c r="AZ11" s="76"/>
      <c r="BA11" s="76"/>
      <c r="BB11" s="76"/>
      <c r="BC11" s="76"/>
      <c r="BD11" s="80"/>
      <c r="BE11" s="80"/>
      <c r="BF11" s="81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</row>
    <row r="12" s="85" customFormat="true" ht="18" hidden="false" customHeight="true" outlineLevel="0" collapsed="false">
      <c r="B12" s="63"/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74"/>
      <c r="N12" s="74"/>
      <c r="O12" s="74"/>
      <c r="P12" s="74"/>
      <c r="Q12" s="75"/>
      <c r="R12" s="75"/>
      <c r="S12" s="76"/>
      <c r="T12" s="76"/>
      <c r="U12" s="76"/>
      <c r="V12" s="76"/>
      <c r="W12" s="77"/>
      <c r="X12" s="77"/>
      <c r="Y12" s="77"/>
      <c r="Z12" s="77"/>
      <c r="AA12" s="78"/>
      <c r="AB12" s="78"/>
      <c r="AC12" s="79"/>
      <c r="AD12" s="76"/>
      <c r="AE12" s="76"/>
      <c r="AF12" s="76"/>
      <c r="AG12" s="76"/>
      <c r="AH12" s="78"/>
      <c r="AI12" s="78"/>
      <c r="AJ12" s="78"/>
      <c r="AK12" s="78"/>
      <c r="AL12" s="78"/>
      <c r="AM12" s="78"/>
      <c r="AN12" s="72"/>
      <c r="AO12" s="76"/>
      <c r="AP12" s="76"/>
      <c r="AQ12" s="76"/>
      <c r="AR12" s="76"/>
      <c r="AS12" s="80"/>
      <c r="AT12" s="80"/>
      <c r="AU12" s="79"/>
      <c r="AV12" s="79"/>
      <c r="AW12" s="79"/>
      <c r="AX12" s="79"/>
      <c r="AY12" s="72"/>
      <c r="AZ12" s="76"/>
      <c r="BA12" s="76"/>
      <c r="BB12" s="76"/>
      <c r="BC12" s="76"/>
      <c r="BD12" s="80"/>
      <c r="BE12" s="80"/>
      <c r="BF12" s="81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</row>
    <row r="13" s="85" customFormat="true" ht="18" hidden="false" customHeight="true" outlineLevel="0" collapsed="false">
      <c r="B13" s="63"/>
      <c r="C13" s="73"/>
      <c r="D13" s="73"/>
      <c r="E13" s="73"/>
      <c r="F13" s="73"/>
      <c r="G13" s="73"/>
      <c r="H13" s="73"/>
      <c r="I13" s="73"/>
      <c r="J13" s="73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77"/>
      <c r="Z13" s="77"/>
      <c r="AA13" s="78"/>
      <c r="AB13" s="78"/>
      <c r="AC13" s="79"/>
      <c r="AD13" s="76"/>
      <c r="AE13" s="76"/>
      <c r="AF13" s="76"/>
      <c r="AG13" s="76"/>
      <c r="AH13" s="78"/>
      <c r="AI13" s="78"/>
      <c r="AJ13" s="78"/>
      <c r="AK13" s="78"/>
      <c r="AL13" s="78"/>
      <c r="AM13" s="78"/>
      <c r="AN13" s="72"/>
      <c r="AO13" s="76"/>
      <c r="AP13" s="76"/>
      <c r="AQ13" s="76"/>
      <c r="AR13" s="76"/>
      <c r="AS13" s="80"/>
      <c r="AT13" s="80"/>
      <c r="AU13" s="79"/>
      <c r="AV13" s="79"/>
      <c r="AW13" s="79"/>
      <c r="AX13" s="79"/>
      <c r="AY13" s="72"/>
      <c r="AZ13" s="76"/>
      <c r="BA13" s="76"/>
      <c r="BB13" s="76"/>
      <c r="BC13" s="76"/>
      <c r="BD13" s="80"/>
      <c r="BE13" s="80"/>
      <c r="BF13" s="81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</row>
    <row r="14" s="85" customFormat="true" ht="8.25" hidden="false" customHeight="true" outlineLevel="0" collapsed="false">
      <c r="B14" s="90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</row>
    <row r="15" s="85" customFormat="true" ht="21" hidden="false" customHeight="true" outlineLevel="0" collapsed="false">
      <c r="B15" s="90"/>
      <c r="C15" s="57" t="s">
        <v>1507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91"/>
      <c r="BH15" s="33"/>
      <c r="BI15" s="92" t="s">
        <v>1508</v>
      </c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58"/>
    </row>
    <row r="16" s="85" customFormat="true" ht="17.25" hidden="false" customHeight="true" outlineLevel="0" collapsed="false">
      <c r="C16" s="93" t="s">
        <v>1509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4" t="s">
        <v>1510</v>
      </c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33"/>
    </row>
    <row r="17" customFormat="false" ht="17.25" hidden="false" customHeight="true" outlineLevel="0" collapsed="false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5" t="s">
        <v>1511</v>
      </c>
      <c r="AR17" s="95"/>
      <c r="AS17" s="95"/>
      <c r="AT17" s="95"/>
      <c r="AU17" s="95"/>
      <c r="AV17" s="95"/>
      <c r="AW17" s="96" t="s">
        <v>1512</v>
      </c>
      <c r="AY17" s="97"/>
      <c r="AZ17" s="97"/>
      <c r="BA17" s="97"/>
      <c r="BB17" s="97"/>
      <c r="BC17" s="97"/>
      <c r="BD17" s="97"/>
      <c r="BE17" s="97"/>
      <c r="BF17" s="97"/>
      <c r="BG17" s="97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98" t="s">
        <v>1513</v>
      </c>
      <c r="BZ17" s="98"/>
      <c r="CA17" s="98"/>
      <c r="CB17" s="98"/>
      <c r="CC17" s="98"/>
      <c r="CK17" s="3"/>
      <c r="CL17" s="85"/>
      <c r="CM17" s="3"/>
      <c r="CN17" s="3"/>
      <c r="CO17" s="3"/>
      <c r="CP17" s="85"/>
      <c r="CQ17" s="85"/>
      <c r="CR17" s="85"/>
      <c r="CS17" s="85"/>
      <c r="CU17" s="3"/>
      <c r="CV17" s="99"/>
      <c r="CW17" s="99"/>
      <c r="CX17" s="99"/>
      <c r="CY17" s="44"/>
      <c r="DA17" s="100" t="s">
        <v>1514</v>
      </c>
      <c r="DB17" s="100"/>
      <c r="DC17" s="39"/>
      <c r="DD17" s="39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</row>
    <row r="18" customFormat="false" ht="17.25" hidden="false" customHeight="true" outlineLevel="0" collapsed="false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101" t="s">
        <v>1515</v>
      </c>
      <c r="AR18" s="101"/>
      <c r="AS18" s="101"/>
      <c r="AT18" s="101"/>
      <c r="AU18" s="101"/>
      <c r="AV18" s="101"/>
      <c r="AW18" s="96" t="s">
        <v>1516</v>
      </c>
      <c r="AY18" s="97"/>
      <c r="AZ18" s="97"/>
      <c r="BA18" s="97"/>
      <c r="BB18" s="97"/>
      <c r="BC18" s="97"/>
      <c r="BD18" s="97"/>
      <c r="BE18" s="97"/>
      <c r="BF18" s="97"/>
      <c r="BG18" s="97"/>
      <c r="BH18" s="86"/>
      <c r="BX18" s="102" t="s">
        <v>1463</v>
      </c>
      <c r="BY18" s="103" t="n">
        <f aca="false">IFERROR(($CY18/$CY$23)*100,0)</f>
        <v>0</v>
      </c>
      <c r="BZ18" s="103"/>
      <c r="CA18" s="103"/>
      <c r="CB18" s="103"/>
      <c r="CC18" s="103"/>
      <c r="CD18" s="104" t="n">
        <v>4</v>
      </c>
      <c r="CE18" s="104" t="n">
        <v>9</v>
      </c>
      <c r="CF18" s="104" t="n">
        <v>14</v>
      </c>
      <c r="CG18" s="104" t="n">
        <v>19</v>
      </c>
      <c r="CH18" s="104" t="n">
        <v>24</v>
      </c>
      <c r="CI18" s="104" t="n">
        <v>29</v>
      </c>
      <c r="CJ18" s="104" t="n">
        <v>34</v>
      </c>
      <c r="CK18" s="104" t="n">
        <v>39</v>
      </c>
      <c r="CL18" s="104" t="n">
        <v>44</v>
      </c>
      <c r="CM18" s="104" t="n">
        <v>49</v>
      </c>
      <c r="CN18" s="105" t="n">
        <v>54</v>
      </c>
      <c r="CO18" s="104" t="n">
        <v>59</v>
      </c>
      <c r="CP18" s="104" t="n">
        <v>64</v>
      </c>
      <c r="CQ18" s="104" t="n">
        <v>69</v>
      </c>
      <c r="CR18" s="104" t="n">
        <v>74</v>
      </c>
      <c r="CS18" s="104" t="n">
        <v>79</v>
      </c>
      <c r="CT18" s="104" t="n">
        <v>84</v>
      </c>
      <c r="CU18" s="104" t="n">
        <v>89</v>
      </c>
      <c r="CV18" s="104" t="n">
        <v>94</v>
      </c>
      <c r="CW18" s="106" t="n">
        <v>99</v>
      </c>
      <c r="CY18" s="107" t="n">
        <f aca="false">IFERROR(IF(INDEX(white,(MATCH(schoolselect,School2012,0)))&lt;10,0,(INDEX(white,(MATCH(schoolselect,School2012,0))))),"")</f>
        <v>0</v>
      </c>
      <c r="CZ18" s="107"/>
      <c r="DA18" s="107"/>
      <c r="DB18" s="107"/>
      <c r="DC18" s="108"/>
      <c r="DG18" s="38"/>
    </row>
    <row r="19" customFormat="false" ht="17.25" hidden="false" customHeight="true" outlineLevel="0" collapsed="false"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109" t="s">
        <v>1517</v>
      </c>
      <c r="AR19" s="109"/>
      <c r="AS19" s="109"/>
      <c r="AT19" s="109"/>
      <c r="AU19" s="109"/>
      <c r="AV19" s="109"/>
      <c r="AW19" s="96" t="s">
        <v>1518</v>
      </c>
      <c r="AY19" s="97"/>
      <c r="AZ19" s="97"/>
      <c r="BA19" s="97"/>
      <c r="BB19" s="97"/>
      <c r="BC19" s="97"/>
      <c r="BD19" s="97"/>
      <c r="BE19" s="97"/>
      <c r="BF19" s="97"/>
      <c r="BG19" s="97"/>
      <c r="BH19" s="86"/>
      <c r="BX19" s="102" t="s">
        <v>191</v>
      </c>
      <c r="BY19" s="103" t="n">
        <f aca="false">IFERROR(($CY19/$CY$23)*100,0)</f>
        <v>0</v>
      </c>
      <c r="BZ19" s="103"/>
      <c r="CA19" s="103"/>
      <c r="CB19" s="103"/>
      <c r="CC19" s="103"/>
      <c r="CD19" s="104" t="n">
        <v>4</v>
      </c>
      <c r="CE19" s="104" t="n">
        <v>9</v>
      </c>
      <c r="CF19" s="104" t="n">
        <v>14</v>
      </c>
      <c r="CG19" s="104" t="n">
        <v>19</v>
      </c>
      <c r="CH19" s="104" t="n">
        <v>24</v>
      </c>
      <c r="CI19" s="104" t="n">
        <v>29</v>
      </c>
      <c r="CJ19" s="104" t="n">
        <v>34</v>
      </c>
      <c r="CK19" s="104" t="n">
        <v>39</v>
      </c>
      <c r="CL19" s="104" t="n">
        <v>44</v>
      </c>
      <c r="CM19" s="104" t="n">
        <v>49</v>
      </c>
      <c r="CN19" s="105" t="n">
        <v>54</v>
      </c>
      <c r="CO19" s="104" t="n">
        <v>59</v>
      </c>
      <c r="CP19" s="104" t="n">
        <v>64</v>
      </c>
      <c r="CQ19" s="104" t="n">
        <v>69</v>
      </c>
      <c r="CR19" s="104" t="n">
        <v>74</v>
      </c>
      <c r="CS19" s="104" t="n">
        <v>79</v>
      </c>
      <c r="CT19" s="104" t="n">
        <v>84</v>
      </c>
      <c r="CU19" s="104" t="n">
        <v>89</v>
      </c>
      <c r="CV19" s="104" t="n">
        <v>94</v>
      </c>
      <c r="CW19" s="106" t="n">
        <v>99</v>
      </c>
      <c r="CY19" s="110" t="n">
        <f aca="false">IFERROR(IF(INDEX(black,(MATCH(schoolselect,School2012,0)))&lt;10,0,(INDEX(black,(MATCH(schoolselect,School2012,0))))),"")</f>
        <v>0</v>
      </c>
      <c r="CZ19" s="110"/>
      <c r="DA19" s="110"/>
      <c r="DB19" s="110"/>
      <c r="DC19" s="108"/>
      <c r="DG19" s="38"/>
    </row>
    <row r="20" customFormat="false" ht="17.25" hidden="false" customHeight="true" outlineLevel="0" collapsed="false"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111" t="s">
        <v>1519</v>
      </c>
      <c r="AR20" s="111"/>
      <c r="AS20" s="111"/>
      <c r="AT20" s="111"/>
      <c r="AU20" s="111"/>
      <c r="AV20" s="111"/>
      <c r="AW20" s="96" t="s">
        <v>1520</v>
      </c>
      <c r="AY20" s="97"/>
      <c r="AZ20" s="97"/>
      <c r="BA20" s="97"/>
      <c r="BB20" s="97"/>
      <c r="BC20" s="97"/>
      <c r="BD20" s="97"/>
      <c r="BE20" s="97"/>
      <c r="BF20" s="97"/>
      <c r="BG20" s="97"/>
      <c r="BH20" s="86"/>
      <c r="BX20" s="102" t="s">
        <v>1521</v>
      </c>
      <c r="BY20" s="103" t="n">
        <f aca="false">IFERROR(($CY20/$CY$23)*100,0)</f>
        <v>0</v>
      </c>
      <c r="BZ20" s="103"/>
      <c r="CA20" s="103"/>
      <c r="CB20" s="103"/>
      <c r="CC20" s="103"/>
      <c r="CD20" s="104" t="n">
        <v>4</v>
      </c>
      <c r="CE20" s="104" t="n">
        <v>9</v>
      </c>
      <c r="CF20" s="104" t="n">
        <v>14</v>
      </c>
      <c r="CG20" s="104" t="n">
        <v>19</v>
      </c>
      <c r="CH20" s="104" t="n">
        <v>24</v>
      </c>
      <c r="CI20" s="104" t="n">
        <v>29</v>
      </c>
      <c r="CJ20" s="104" t="n">
        <v>34</v>
      </c>
      <c r="CK20" s="104" t="n">
        <v>39</v>
      </c>
      <c r="CL20" s="104" t="n">
        <v>44</v>
      </c>
      <c r="CM20" s="104" t="n">
        <v>49</v>
      </c>
      <c r="CN20" s="105" t="n">
        <v>54</v>
      </c>
      <c r="CO20" s="104" t="n">
        <v>59</v>
      </c>
      <c r="CP20" s="104" t="n">
        <v>64</v>
      </c>
      <c r="CQ20" s="104" t="n">
        <v>69</v>
      </c>
      <c r="CR20" s="104" t="n">
        <v>74</v>
      </c>
      <c r="CS20" s="104" t="n">
        <v>79</v>
      </c>
      <c r="CT20" s="104" t="n">
        <v>84</v>
      </c>
      <c r="CU20" s="104" t="n">
        <v>89</v>
      </c>
      <c r="CV20" s="104" t="n">
        <v>94</v>
      </c>
      <c r="CW20" s="106" t="n">
        <v>99</v>
      </c>
      <c r="CY20" s="110" t="n">
        <f aca="false">IFERROR(IF(INDEX(hispanic,(MATCH(schoolselect,School2012,0)))&lt;10,0,(INDEX(hispanic,(MATCH(schoolselect,School2012,0))))),"")</f>
        <v>0</v>
      </c>
      <c r="CZ20" s="110"/>
      <c r="DA20" s="110"/>
      <c r="DB20" s="110"/>
      <c r="DC20" s="108"/>
      <c r="DG20" s="38"/>
    </row>
    <row r="21" customFormat="false" ht="17.25" hidden="false" customHeight="true" outlineLevel="0" collapsed="false"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112" t="s">
        <v>1522</v>
      </c>
      <c r="AR21" s="112"/>
      <c r="AS21" s="112"/>
      <c r="AT21" s="112"/>
      <c r="AU21" s="112"/>
      <c r="AV21" s="112"/>
      <c r="AW21" s="96" t="s">
        <v>1523</v>
      </c>
      <c r="AY21" s="97"/>
      <c r="AZ21" s="97"/>
      <c r="BA21" s="97"/>
      <c r="BB21" s="97"/>
      <c r="BC21" s="97"/>
      <c r="BD21" s="97"/>
      <c r="BE21" s="97"/>
      <c r="BF21" s="97"/>
      <c r="BG21" s="97"/>
      <c r="BH21" s="86"/>
      <c r="BX21" s="102" t="s">
        <v>1524</v>
      </c>
      <c r="BY21" s="103" t="n">
        <f aca="false">IFERROR(($CY21/$CY$23)*100,0)</f>
        <v>0</v>
      </c>
      <c r="BZ21" s="103"/>
      <c r="CA21" s="103"/>
      <c r="CB21" s="103"/>
      <c r="CC21" s="103"/>
      <c r="CD21" s="104" t="n">
        <v>4</v>
      </c>
      <c r="CE21" s="104" t="n">
        <v>9</v>
      </c>
      <c r="CF21" s="104" t="n">
        <v>14</v>
      </c>
      <c r="CG21" s="104" t="n">
        <v>19</v>
      </c>
      <c r="CH21" s="104" t="n">
        <v>24</v>
      </c>
      <c r="CI21" s="104" t="n">
        <v>29</v>
      </c>
      <c r="CJ21" s="104" t="n">
        <v>34</v>
      </c>
      <c r="CK21" s="104" t="n">
        <v>39</v>
      </c>
      <c r="CL21" s="104" t="n">
        <v>44</v>
      </c>
      <c r="CM21" s="104" t="n">
        <v>49</v>
      </c>
      <c r="CN21" s="105" t="n">
        <v>54</v>
      </c>
      <c r="CO21" s="104" t="n">
        <v>59</v>
      </c>
      <c r="CP21" s="104" t="n">
        <v>64</v>
      </c>
      <c r="CQ21" s="104" t="n">
        <v>69</v>
      </c>
      <c r="CR21" s="104" t="n">
        <v>74</v>
      </c>
      <c r="CS21" s="104" t="n">
        <v>79</v>
      </c>
      <c r="CT21" s="104" t="n">
        <v>84</v>
      </c>
      <c r="CU21" s="104" t="n">
        <v>89</v>
      </c>
      <c r="CV21" s="104" t="n">
        <v>94</v>
      </c>
      <c r="CW21" s="106" t="n">
        <v>99</v>
      </c>
      <c r="CY21" s="110" t="n">
        <f aca="false">IFERROR(IF(INDEX(asian,(MATCH(schoolselect,School2012,0)))&lt;10,0,(INDEX(asian,(MATCH(schoolselect,School2012,0))))),"")</f>
        <v>0</v>
      </c>
      <c r="CZ21" s="110"/>
      <c r="DA21" s="110"/>
      <c r="DB21" s="110"/>
      <c r="DC21" s="108"/>
      <c r="DG21" s="38"/>
    </row>
    <row r="22" s="33" customFormat="true" ht="17.25" hidden="false" customHeight="true" outlineLevel="0" collapsed="false"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62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113" t="s">
        <v>1525</v>
      </c>
      <c r="BY22" s="98" t="n">
        <f aca="false">IFERROR(($CY22/$CY$23)*100,0)</f>
        <v>0</v>
      </c>
      <c r="BZ22" s="98"/>
      <c r="CA22" s="98"/>
      <c r="CB22" s="98"/>
      <c r="CC22" s="98"/>
      <c r="CD22" s="114" t="n">
        <v>4</v>
      </c>
      <c r="CE22" s="114" t="n">
        <v>9</v>
      </c>
      <c r="CF22" s="114" t="n">
        <v>14</v>
      </c>
      <c r="CG22" s="114" t="n">
        <v>19</v>
      </c>
      <c r="CH22" s="114" t="n">
        <v>24</v>
      </c>
      <c r="CI22" s="114" t="n">
        <v>29</v>
      </c>
      <c r="CJ22" s="114" t="n">
        <v>34</v>
      </c>
      <c r="CK22" s="114" t="n">
        <v>39</v>
      </c>
      <c r="CL22" s="114" t="n">
        <v>44</v>
      </c>
      <c r="CM22" s="114" t="n">
        <v>49</v>
      </c>
      <c r="CN22" s="115" t="n">
        <v>54</v>
      </c>
      <c r="CO22" s="114" t="n">
        <v>59</v>
      </c>
      <c r="CP22" s="114" t="n">
        <v>64</v>
      </c>
      <c r="CQ22" s="114" t="n">
        <v>69</v>
      </c>
      <c r="CR22" s="114" t="n">
        <v>74</v>
      </c>
      <c r="CS22" s="114" t="n">
        <v>79</v>
      </c>
      <c r="CT22" s="114" t="n">
        <v>84</v>
      </c>
      <c r="CU22" s="114" t="n">
        <v>89</v>
      </c>
      <c r="CV22" s="114" t="n">
        <v>94</v>
      </c>
      <c r="CW22" s="116" t="n">
        <v>99</v>
      </c>
      <c r="CX22" s="38"/>
      <c r="CY22" s="110" t="n">
        <f aca="false">IFERROR(IF(CY23-(SUM(CY18:CZ21))&lt;10,0,(CY23-(SUM(CY18:CZ21)))),"")</f>
        <v>0</v>
      </c>
      <c r="CZ22" s="110"/>
      <c r="DA22" s="110"/>
      <c r="DB22" s="110"/>
      <c r="DC22" s="108"/>
      <c r="DD22" s="38"/>
      <c r="DE22" s="38"/>
      <c r="DF22" s="38"/>
      <c r="DG22" s="44"/>
      <c r="DH22" s="38"/>
      <c r="DI22" s="38"/>
      <c r="DJ22" s="38"/>
      <c r="DK22" s="38"/>
      <c r="DL22" s="38"/>
      <c r="DM22" s="38"/>
      <c r="DN22" s="38"/>
      <c r="DO22" s="38"/>
      <c r="DP22" s="38"/>
    </row>
    <row r="23" customFormat="false" ht="17.25" hidden="false" customHeight="true" outlineLevel="0" collapsed="false"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71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117"/>
      <c r="BY23" s="113"/>
      <c r="CA23" s="33"/>
      <c r="CB23" s="118"/>
      <c r="CC23" s="118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33"/>
      <c r="CQ23" s="33"/>
      <c r="CR23" s="33"/>
      <c r="CS23" s="33"/>
      <c r="CT23" s="118"/>
      <c r="CU23" s="118"/>
      <c r="CV23" s="118"/>
      <c r="CW23" s="118"/>
      <c r="CX23" s="33"/>
      <c r="CY23" s="119" t="n">
        <f aca="false">IFERROR(INDEX(num_surveys_race,(MATCH(schoolselect,School2012,0))),"")</f>
        <v>0</v>
      </c>
      <c r="CZ23" s="119"/>
      <c r="DA23" s="119"/>
      <c r="DB23" s="119"/>
      <c r="DC23" s="119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customFormat="false" ht="21" hidden="false" customHeight="true" outlineLevel="0" collapsed="false">
      <c r="C24" s="92" t="s">
        <v>1526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7"/>
      <c r="BH24" s="71"/>
      <c r="BI24" s="120" t="s">
        <v>1527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46"/>
      <c r="DP24" s="46"/>
      <c r="DQ24" s="33"/>
      <c r="DR24" s="121"/>
    </row>
    <row r="25" s="3" customFormat="true" ht="5.25" hidden="false" customHeight="true" outlineLevel="0" collapsed="false">
      <c r="AS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3"/>
      <c r="CZ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</row>
    <row r="26" customFormat="false" ht="21" hidden="false" customHeight="true" outlineLevel="0" collapsed="false">
      <c r="C26" s="125" t="s">
        <v>1528</v>
      </c>
      <c r="D26" s="125"/>
      <c r="E26" s="125"/>
      <c r="F26" s="125"/>
      <c r="G26" s="125"/>
      <c r="H26" s="125"/>
      <c r="I26" s="125"/>
      <c r="J26" s="125"/>
      <c r="K26" s="125"/>
      <c r="L26" s="126"/>
      <c r="M26" s="126"/>
      <c r="N26" s="126"/>
      <c r="O26" s="126"/>
      <c r="P26" s="126"/>
      <c r="Q26" s="126"/>
      <c r="R26" s="126"/>
      <c r="S26" s="127" t="n">
        <f aca="false">IFERROR(INDEX(school_community_score,(MATCH(schoolselect,School2012,0))),"")</f>
        <v>0</v>
      </c>
      <c r="T26" s="127"/>
      <c r="U26" s="127"/>
      <c r="V26" s="127"/>
      <c r="X26" s="127" t="str">
        <f aca="false">UPPER(IFERROR(INDEX(school_community_cat,(MATCH(schoolselect,School2012,0))),""))</f>
        <v/>
      </c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P26" s="128"/>
      <c r="AQ26" s="128"/>
      <c r="AR26" s="129" t="s">
        <v>1529</v>
      </c>
      <c r="AS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I26" s="125" t="s">
        <v>1530</v>
      </c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30" t="str">
        <f aca="false">IF(CI7="&lt; 30%","",IFERROR(INDEX(q12_mean,(MATCH(schoolselect,School2012,0))),""))</f>
        <v/>
      </c>
      <c r="CD26" s="130"/>
      <c r="CE26" s="130"/>
      <c r="CF26" s="130"/>
      <c r="CG26" s="130"/>
      <c r="CH26" s="130"/>
      <c r="CI26" s="130"/>
      <c r="CJ26" s="130"/>
      <c r="CK26" s="130"/>
      <c r="CZ26" s="33"/>
      <c r="DB26" s="55" t="s">
        <v>1531</v>
      </c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</row>
    <row r="27" customFormat="false" ht="20.25" hidden="false" customHeight="true" outlineLevel="0" collapsed="false">
      <c r="B27" s="131"/>
      <c r="C27" s="132" t="s">
        <v>1532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3"/>
      <c r="AQ27" s="133"/>
      <c r="AR27" s="129" t="s">
        <v>1533</v>
      </c>
      <c r="AS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3"/>
      <c r="BF27" s="86"/>
      <c r="BG27" s="86"/>
      <c r="BH27" s="86"/>
      <c r="BI27" s="134" t="s">
        <v>1534</v>
      </c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Z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</row>
    <row r="28" customFormat="false" ht="17.25" hidden="false" customHeight="true" outlineLevel="0" collapsed="false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6"/>
      <c r="AQ28" s="136"/>
      <c r="AR28" s="129" t="s">
        <v>1535</v>
      </c>
      <c r="AS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3"/>
      <c r="BF28" s="86"/>
      <c r="BG28" s="86"/>
      <c r="BH28" s="86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DB28" s="55" t="s">
        <v>1536</v>
      </c>
      <c r="DC28" s="129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</row>
    <row r="29" customFormat="false" ht="15" hidden="false" customHeight="true" outlineLevel="0" collapsed="false"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8"/>
      <c r="AQ29" s="138"/>
      <c r="AR29" s="129" t="s">
        <v>1537</v>
      </c>
      <c r="AS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3"/>
      <c r="BF29" s="86"/>
      <c r="BG29" s="86"/>
      <c r="BH29" s="86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Y29" s="139"/>
      <c r="CZ29" s="139"/>
      <c r="DB29" s="129" t="s">
        <v>1538</v>
      </c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</row>
    <row r="30" customFormat="false" ht="18" hidden="false" customHeight="true" outlineLevel="0" collapsed="false"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9"/>
      <c r="AQ30" s="139"/>
      <c r="AR30" s="129" t="s">
        <v>1538</v>
      </c>
      <c r="AS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23"/>
      <c r="BH30" s="86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</row>
    <row r="31" customFormat="false" ht="3" hidden="false" customHeight="true" outlineLevel="0" collapsed="false"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BC31" s="140"/>
      <c r="BD31" s="140"/>
      <c r="BE31" s="123"/>
      <c r="BH31" s="86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</row>
    <row r="32" customFormat="false" ht="18" hidden="false" customHeight="true" outlineLevel="0" collapsed="false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F32" s="86"/>
      <c r="BG32" s="86"/>
      <c r="BH32" s="86"/>
      <c r="BI32" s="137"/>
      <c r="BJ32" s="142" t="n">
        <v>2.5</v>
      </c>
      <c r="BK32" s="143" t="n">
        <v>5</v>
      </c>
      <c r="BL32" s="142" t="n">
        <v>7.5</v>
      </c>
      <c r="BM32" s="143" t="n">
        <v>10</v>
      </c>
      <c r="BN32" s="142" t="n">
        <v>12.5</v>
      </c>
      <c r="BO32" s="143" t="n">
        <v>15</v>
      </c>
      <c r="BP32" s="142" t="n">
        <v>17.5</v>
      </c>
      <c r="BQ32" s="143" t="n">
        <v>20</v>
      </c>
      <c r="BR32" s="142" t="n">
        <v>22.5</v>
      </c>
      <c r="BS32" s="143" t="n">
        <v>25</v>
      </c>
      <c r="BT32" s="142" t="n">
        <v>27.5</v>
      </c>
      <c r="BU32" s="143" t="n">
        <v>30</v>
      </c>
      <c r="BV32" s="142" t="n">
        <v>32.5</v>
      </c>
      <c r="BW32" s="143" t="n">
        <v>35</v>
      </c>
      <c r="BX32" s="142" t="n">
        <v>37.5</v>
      </c>
      <c r="BY32" s="143" t="n">
        <v>40</v>
      </c>
      <c r="BZ32" s="142" t="n">
        <v>42.5</v>
      </c>
      <c r="CA32" s="143" t="n">
        <v>45</v>
      </c>
      <c r="CB32" s="142" t="n">
        <v>47.5</v>
      </c>
      <c r="CC32" s="143" t="n">
        <v>50</v>
      </c>
      <c r="CD32" s="142" t="n">
        <v>52.5</v>
      </c>
      <c r="CE32" s="143" t="n">
        <v>55</v>
      </c>
      <c r="CF32" s="142" t="n">
        <v>57.5</v>
      </c>
      <c r="CG32" s="143" t="n">
        <v>60</v>
      </c>
      <c r="CH32" s="142" t="n">
        <v>62.5</v>
      </c>
      <c r="CI32" s="143" t="n">
        <v>65</v>
      </c>
      <c r="CJ32" s="142" t="n">
        <v>67.5</v>
      </c>
      <c r="CK32" s="143" t="n">
        <v>70</v>
      </c>
      <c r="CL32" s="142" t="n">
        <v>72.5</v>
      </c>
      <c r="CM32" s="143" t="n">
        <v>75</v>
      </c>
      <c r="CN32" s="142" t="n">
        <v>77.5</v>
      </c>
      <c r="CO32" s="143" t="n">
        <v>80</v>
      </c>
      <c r="CP32" s="142" t="n">
        <v>82.5</v>
      </c>
      <c r="CQ32" s="143" t="n">
        <v>85</v>
      </c>
      <c r="CR32" s="142" t="n">
        <v>87.5</v>
      </c>
      <c r="CS32" s="143" t="n">
        <v>90</v>
      </c>
      <c r="CT32" s="142" t="n">
        <v>92.5</v>
      </c>
      <c r="CU32" s="143" t="n">
        <v>95</v>
      </c>
      <c r="CV32" s="142" t="n">
        <v>97.5</v>
      </c>
      <c r="CW32" s="143" t="n">
        <v>99</v>
      </c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3"/>
      <c r="DR32" s="144"/>
    </row>
    <row r="33" customFormat="false" ht="21.75" hidden="false" customHeight="true" outlineLevel="0" collapsed="false">
      <c r="C33" s="93" t="s">
        <v>3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141"/>
      <c r="AK33" s="145" t="n">
        <v>4</v>
      </c>
      <c r="AL33" s="146" t="n">
        <v>9</v>
      </c>
      <c r="AM33" s="146" t="n">
        <v>14</v>
      </c>
      <c r="AN33" s="146" t="n">
        <v>19</v>
      </c>
      <c r="AO33" s="146" t="n">
        <v>24</v>
      </c>
      <c r="AP33" s="146" t="n">
        <v>29</v>
      </c>
      <c r="AQ33" s="146" t="n">
        <v>34</v>
      </c>
      <c r="AR33" s="146" t="n">
        <v>39</v>
      </c>
      <c r="AS33" s="146" t="n">
        <v>44</v>
      </c>
      <c r="AT33" s="146" t="n">
        <v>49</v>
      </c>
      <c r="AU33" s="146" t="n">
        <v>54</v>
      </c>
      <c r="AV33" s="146" t="n">
        <v>59</v>
      </c>
      <c r="AW33" s="146" t="n">
        <v>64</v>
      </c>
      <c r="AX33" s="146" t="n">
        <v>69</v>
      </c>
      <c r="AY33" s="146" t="n">
        <v>74</v>
      </c>
      <c r="AZ33" s="146" t="n">
        <v>79</v>
      </c>
      <c r="BA33" s="146" t="n">
        <v>84</v>
      </c>
      <c r="BB33" s="146" t="n">
        <v>89</v>
      </c>
      <c r="BC33" s="146" t="n">
        <v>94</v>
      </c>
      <c r="BD33" s="146" t="n">
        <v>99</v>
      </c>
      <c r="BE33" s="147"/>
      <c r="BF33" s="148"/>
      <c r="BG33" s="141"/>
      <c r="BH33" s="86"/>
      <c r="BJ33" s="149" t="n">
        <f aca="false">IFERROR(INDEX(q12_1_10,(MATCH(schoolselect,School2012,0)))*100,"")</f>
        <v>0</v>
      </c>
      <c r="BK33" s="149"/>
      <c r="BL33" s="149"/>
      <c r="BM33" s="150" t="n">
        <f aca="false">IFERROR(INDEX(q12_1_9,(MATCH(schoolselect,School2012,0)))*100,"")</f>
        <v>0</v>
      </c>
      <c r="BN33" s="150"/>
      <c r="BO33" s="150"/>
      <c r="BP33" s="151" t="n">
        <f aca="false">IFERROR(INDEX(q12_1_8,(MATCH(schoolselect,School2012,0)))*100,"")</f>
        <v>0</v>
      </c>
      <c r="BQ33" s="151"/>
      <c r="BR33" s="151"/>
      <c r="BS33" s="152" t="n">
        <f aca="false">IFERROR(INDEX(q12_1_7,(MATCH(schoolselect,School2012,0)))*100,"")</f>
        <v>0</v>
      </c>
      <c r="BT33" s="152"/>
      <c r="BU33" s="152"/>
      <c r="BV33" s="153" t="n">
        <f aca="false">IFERROR(INDEX(q12_1_6,(MATCH(schoolselect,School2012,0)))*100,"")</f>
        <v>0</v>
      </c>
      <c r="BW33" s="153"/>
      <c r="BX33" s="153"/>
      <c r="BY33" s="154" t="n">
        <f aca="false">IFERROR(INDEX(q12_1_5,(MATCH(schoolselect,School2012,0)))*100,"")</f>
        <v>0</v>
      </c>
      <c r="BZ33" s="154"/>
      <c r="CA33" s="154"/>
      <c r="CB33" s="155" t="n">
        <f aca="false">IFERROR(INDEX(q12_1_4,(MATCH(schoolselect,School2012,0)))*100,"")</f>
        <v>0</v>
      </c>
      <c r="CC33" s="155"/>
      <c r="CD33" s="155"/>
      <c r="CE33" s="156" t="n">
        <f aca="false">IFERROR(INDEX(q12_1_3,(MATCH(schoolselect,School2012,0)))*100,"")</f>
        <v>0</v>
      </c>
      <c r="CF33" s="156"/>
      <c r="CG33" s="156"/>
      <c r="CH33" s="157" t="n">
        <f aca="false">IFERROR(INDEX(q12_1_2,(MATCH(schoolselect,School2012,0)))*100,"")</f>
        <v>0</v>
      </c>
      <c r="CI33" s="157"/>
      <c r="CJ33" s="157"/>
      <c r="CK33" s="158" t="n">
        <f aca="false">IFERROR(INDEX(q12_1_1,(MATCH(schoolselect,School2012,0)))*100,"")</f>
        <v>0</v>
      </c>
      <c r="CL33" s="158"/>
      <c r="CM33" s="158"/>
      <c r="CN33" s="159" t="n">
        <f aca="false">IFERROR(INDEX(q12_1_Missing,(MATCH(schoolselect,School2012,0)))*100,"")</f>
        <v>0</v>
      </c>
      <c r="CO33" s="159"/>
      <c r="CP33" s="159"/>
      <c r="CQ33" s="157"/>
      <c r="CR33" s="157"/>
      <c r="CS33" s="157"/>
      <c r="CU33" s="158"/>
      <c r="CV33" s="158"/>
      <c r="CW33" s="158"/>
      <c r="CX33" s="160" t="s">
        <v>1513</v>
      </c>
      <c r="CY33" s="161"/>
      <c r="CZ33" s="161"/>
      <c r="DA33" s="161"/>
      <c r="DR33" s="144"/>
    </row>
    <row r="34" s="3" customFormat="true" ht="21" hidden="false" customHeight="true" outlineLevel="0" collapsed="false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6"/>
      <c r="AK34" s="162" t="n">
        <f aca="false">IFERROR(INDEX(Q8_1_Completely,(MATCH(schoolselect,School2012,0)))*100,"")</f>
        <v>0</v>
      </c>
      <c r="AL34" s="162"/>
      <c r="AM34" s="162"/>
      <c r="AN34" s="162"/>
      <c r="AO34" s="163" t="n">
        <f aca="false">IFERROR(INDEX(Q8_1_Mostly,(MATCH(schoolselect,School2012,0)))*100,"")</f>
        <v>0</v>
      </c>
      <c r="AP34" s="163"/>
      <c r="AQ34" s="163"/>
      <c r="AR34" s="163"/>
      <c r="AS34" s="164" t="n">
        <f aca="false">IFERROR(INDEX(Q8_1_A_little,(MATCH(schoolselect,School2012,0)))*100,"")</f>
        <v>0</v>
      </c>
      <c r="AT34" s="164"/>
      <c r="AU34" s="164"/>
      <c r="AV34" s="164"/>
      <c r="AW34" s="165" t="n">
        <f aca="false">IFERROR(INDEX(Q8_1_Not_at_all,(MATCH(schoolselect,School2012,0)))*100,"")</f>
        <v>0</v>
      </c>
      <c r="AX34" s="165"/>
      <c r="AY34" s="165"/>
      <c r="AZ34" s="165"/>
      <c r="BA34" s="166" t="n">
        <f aca="false">IFERROR(INDEX(Q8_1_Missing,(MATCH(schoolselect,School2012,0)))*100,"")</f>
        <v>0</v>
      </c>
      <c r="BB34" s="166"/>
      <c r="BC34" s="166"/>
      <c r="BD34" s="166"/>
      <c r="BE34" s="160" t="s">
        <v>1513</v>
      </c>
      <c r="BF34" s="167"/>
      <c r="BG34" s="86"/>
      <c r="BH34" s="86"/>
      <c r="BI34" s="168" t="s">
        <v>1539</v>
      </c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8"/>
      <c r="DE34" s="168"/>
      <c r="DF34" s="168"/>
      <c r="DG34" s="168"/>
      <c r="DH34" s="168"/>
      <c r="DI34" s="168"/>
      <c r="DJ34" s="168"/>
      <c r="DK34" s="168"/>
      <c r="DL34" s="168"/>
      <c r="DM34" s="168"/>
      <c r="DN34" s="168"/>
      <c r="DO34" s="46"/>
      <c r="DP34" s="46"/>
      <c r="DQ34" s="169"/>
    </row>
    <row r="35" s="169" customFormat="true" ht="21.75" hidden="false" customHeight="true" outlineLevel="0" collapsed="false">
      <c r="B35" s="33"/>
      <c r="C35" s="170" t="s">
        <v>4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86"/>
      <c r="AK35" s="145" t="n">
        <v>4</v>
      </c>
      <c r="AL35" s="146" t="n">
        <v>9</v>
      </c>
      <c r="AM35" s="146" t="n">
        <v>14</v>
      </c>
      <c r="AN35" s="146" t="n">
        <v>19</v>
      </c>
      <c r="AO35" s="146" t="n">
        <v>24</v>
      </c>
      <c r="AP35" s="146" t="n">
        <v>29</v>
      </c>
      <c r="AQ35" s="146" t="n">
        <v>34</v>
      </c>
      <c r="AR35" s="146" t="n">
        <v>39</v>
      </c>
      <c r="AS35" s="146" t="n">
        <v>44</v>
      </c>
      <c r="AT35" s="146" t="n">
        <v>49</v>
      </c>
      <c r="AU35" s="146" t="n">
        <v>54</v>
      </c>
      <c r="AV35" s="146" t="n">
        <v>59</v>
      </c>
      <c r="AW35" s="146" t="n">
        <v>64</v>
      </c>
      <c r="AX35" s="146" t="n">
        <v>69</v>
      </c>
      <c r="AY35" s="146" t="n">
        <v>74</v>
      </c>
      <c r="AZ35" s="146" t="n">
        <v>79</v>
      </c>
      <c r="BA35" s="146" t="n">
        <v>84</v>
      </c>
      <c r="BB35" s="146" t="n">
        <v>89</v>
      </c>
      <c r="BC35" s="146" t="n">
        <v>94</v>
      </c>
      <c r="BD35" s="146" t="n">
        <v>99</v>
      </c>
      <c r="BE35" s="171"/>
      <c r="BF35" s="172"/>
      <c r="BG35" s="86"/>
      <c r="BH35" s="86"/>
      <c r="BI35" s="132" t="s">
        <v>1540</v>
      </c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Y35" s="173"/>
      <c r="CZ35" s="173"/>
      <c r="DB35" s="129" t="s">
        <v>1529</v>
      </c>
    </row>
    <row r="36" s="174" customFormat="true" ht="21.75" hidden="false" customHeight="true" outlineLevel="0" collapsed="false"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K36" s="175" t="n">
        <f aca="false">IFERROR(INDEX(Q8_2_Completely,(MATCH(schoolselect,School2012,0)))*100,"")</f>
        <v>0</v>
      </c>
      <c r="AL36" s="175"/>
      <c r="AM36" s="175"/>
      <c r="AN36" s="175"/>
      <c r="AO36" s="176" t="n">
        <f aca="false">IFERROR(INDEX(Q8_2_Mostly,(MATCH(schoolselect,School2012,0)))*100,"")</f>
        <v>0</v>
      </c>
      <c r="AP36" s="176"/>
      <c r="AQ36" s="176"/>
      <c r="AR36" s="176"/>
      <c r="AS36" s="177" t="n">
        <f aca="false">IFERROR(INDEX(Q8_2_A_little,(MATCH(schoolselect,School2012,0)))*100,"")</f>
        <v>0</v>
      </c>
      <c r="AT36" s="177"/>
      <c r="AU36" s="177"/>
      <c r="AV36" s="177"/>
      <c r="AW36" s="178" t="n">
        <f aca="false">IFERROR(INDEX(Q8_2_Not_at_all,(MATCH(schoolselect,School2012,0)))*100,"")</f>
        <v>0</v>
      </c>
      <c r="AX36" s="178"/>
      <c r="AY36" s="178"/>
      <c r="AZ36" s="178"/>
      <c r="BA36" s="166" t="n">
        <f aca="false">IFERROR(INDEX(Q8_2_Missing,(MATCH(schoolselect,School2012,0)))*100,"")</f>
        <v>0</v>
      </c>
      <c r="BB36" s="166"/>
      <c r="BC36" s="166"/>
      <c r="BD36" s="166"/>
      <c r="BE36" s="179" t="s">
        <v>1513</v>
      </c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Y36" s="180"/>
      <c r="CZ36" s="180"/>
      <c r="DA36" s="122"/>
      <c r="DB36" s="129" t="s">
        <v>1533</v>
      </c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</row>
    <row r="37" s="181" customFormat="true" ht="21.75" hidden="false" customHeight="true" outlineLevel="0" collapsed="false">
      <c r="C37" s="93" t="s">
        <v>1541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182"/>
      <c r="AK37" s="145" t="n">
        <v>4</v>
      </c>
      <c r="AL37" s="146" t="n">
        <v>9</v>
      </c>
      <c r="AM37" s="146" t="n">
        <v>14</v>
      </c>
      <c r="AN37" s="146" t="n">
        <v>19</v>
      </c>
      <c r="AO37" s="146" t="n">
        <v>24</v>
      </c>
      <c r="AP37" s="146" t="n">
        <v>29</v>
      </c>
      <c r="AQ37" s="146" t="n">
        <v>34</v>
      </c>
      <c r="AR37" s="146" t="n">
        <v>39</v>
      </c>
      <c r="AS37" s="146" t="n">
        <v>44</v>
      </c>
      <c r="AT37" s="146" t="n">
        <v>49</v>
      </c>
      <c r="AU37" s="146" t="n">
        <v>54</v>
      </c>
      <c r="AV37" s="146" t="n">
        <v>59</v>
      </c>
      <c r="AW37" s="146" t="n">
        <v>64</v>
      </c>
      <c r="AX37" s="146" t="n">
        <v>69</v>
      </c>
      <c r="AY37" s="146" t="n">
        <v>74</v>
      </c>
      <c r="AZ37" s="146" t="n">
        <v>79</v>
      </c>
      <c r="BA37" s="146" t="n">
        <v>84</v>
      </c>
      <c r="BB37" s="146" t="n">
        <v>89</v>
      </c>
      <c r="BC37" s="146" t="n">
        <v>94</v>
      </c>
      <c r="BD37" s="146" t="n">
        <v>99</v>
      </c>
      <c r="BE37" s="183"/>
      <c r="BF37" s="148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Y37" s="136"/>
      <c r="CZ37" s="136"/>
      <c r="DA37" s="122"/>
      <c r="DB37" s="129" t="s">
        <v>1535</v>
      </c>
    </row>
    <row r="38" s="184" customFormat="true" ht="21.75" hidden="false" customHeight="true" outlineLevel="0" collapsed="false"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85"/>
      <c r="AK38" s="162" t="n">
        <f aca="false">IFERROR(INDEX(Q8_3_Completely,(MATCH(schoolselect,School2012,0)))*100,"")</f>
        <v>0</v>
      </c>
      <c r="AL38" s="162"/>
      <c r="AM38" s="162"/>
      <c r="AN38" s="162"/>
      <c r="AO38" s="163" t="n">
        <f aca="false">IFERROR(INDEX(Q8_3_Mostly,(MATCH(schoolselect,School2012,0)))*100,"")</f>
        <v>0</v>
      </c>
      <c r="AP38" s="163"/>
      <c r="AQ38" s="163"/>
      <c r="AR38" s="163"/>
      <c r="AS38" s="164" t="n">
        <f aca="false">IFERROR(INDEX(Q8_3_A_little,(MATCH(schoolselect,School2012,0)))*100,"")</f>
        <v>0</v>
      </c>
      <c r="AT38" s="164"/>
      <c r="AU38" s="164"/>
      <c r="AV38" s="164"/>
      <c r="AW38" s="165" t="n">
        <f aca="false">IFERROR(INDEX(Q8_3_Not_at_all,(MATCH(schoolselect,School2012,0)))*100,"")</f>
        <v>0</v>
      </c>
      <c r="AX38" s="165"/>
      <c r="AY38" s="165"/>
      <c r="AZ38" s="165"/>
      <c r="BA38" s="166" t="n">
        <f aca="false">IFERROR(INDEX(Q8_3_Missing,(MATCH(schoolselect,School2012,0)))*100,"")</f>
        <v>0</v>
      </c>
      <c r="BB38" s="166"/>
      <c r="BC38" s="166"/>
      <c r="BD38" s="166"/>
      <c r="BE38" s="160" t="s">
        <v>1513</v>
      </c>
      <c r="BF38" s="167"/>
      <c r="BH38" s="186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Y38" s="138"/>
      <c r="CZ38" s="138"/>
      <c r="DA38" s="122"/>
      <c r="DB38" s="129" t="s">
        <v>1537</v>
      </c>
    </row>
    <row r="39" customFormat="false" ht="21.75" hidden="false" customHeight="true" outlineLevel="0" collapsed="false">
      <c r="C39" s="170" t="s">
        <v>6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87"/>
      <c r="AK39" s="145" t="n">
        <v>4</v>
      </c>
      <c r="AL39" s="146" t="n">
        <v>9</v>
      </c>
      <c r="AM39" s="146" t="n">
        <v>14</v>
      </c>
      <c r="AN39" s="146" t="n">
        <v>19</v>
      </c>
      <c r="AO39" s="146" t="n">
        <v>24</v>
      </c>
      <c r="AP39" s="146" t="n">
        <v>29</v>
      </c>
      <c r="AQ39" s="146" t="n">
        <v>34</v>
      </c>
      <c r="AR39" s="146" t="n">
        <v>39</v>
      </c>
      <c r="AS39" s="146" t="n">
        <v>44</v>
      </c>
      <c r="AT39" s="146" t="n">
        <v>49</v>
      </c>
      <c r="AU39" s="146" t="n">
        <v>54</v>
      </c>
      <c r="AV39" s="146" t="n">
        <v>59</v>
      </c>
      <c r="AW39" s="146" t="n">
        <v>64</v>
      </c>
      <c r="AX39" s="146" t="n">
        <v>69</v>
      </c>
      <c r="AY39" s="146" t="n">
        <v>74</v>
      </c>
      <c r="AZ39" s="146" t="n">
        <v>79</v>
      </c>
      <c r="BA39" s="146" t="n">
        <v>84</v>
      </c>
      <c r="BB39" s="146" t="n">
        <v>89</v>
      </c>
      <c r="BC39" s="146" t="n">
        <v>94</v>
      </c>
      <c r="BD39" s="146" t="n">
        <v>99</v>
      </c>
      <c r="BE39" s="188"/>
      <c r="BF39" s="189"/>
      <c r="BG39" s="148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Y39" s="139"/>
      <c r="CZ39" s="139"/>
      <c r="DA39" s="140"/>
      <c r="DB39" s="129" t="s">
        <v>1538</v>
      </c>
    </row>
    <row r="40" s="174" customFormat="true" ht="21.75" hidden="false" customHeight="true" outlineLevel="0" collapsed="false"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90"/>
      <c r="AK40" s="175" t="n">
        <f aca="false">IFERROR(INDEX(Q8_4_Completely,(MATCH(schoolselect,School2012,0)))*100,"")</f>
        <v>0</v>
      </c>
      <c r="AL40" s="175"/>
      <c r="AM40" s="175"/>
      <c r="AN40" s="175"/>
      <c r="AO40" s="176" t="n">
        <f aca="false">IFERROR(INDEX(Q8_4_Mostly,(MATCH(schoolselect,School2012,0)))*100,"")</f>
        <v>0</v>
      </c>
      <c r="AP40" s="176"/>
      <c r="AQ40" s="176"/>
      <c r="AR40" s="176"/>
      <c r="AS40" s="177" t="n">
        <f aca="false">IFERROR(INDEX(Q8_4_A_little,(MATCH(schoolselect,School2012,0)))*100,"")</f>
        <v>0</v>
      </c>
      <c r="AT40" s="177"/>
      <c r="AU40" s="177"/>
      <c r="AV40" s="177"/>
      <c r="AW40" s="178" t="n">
        <f aca="false">IFERROR(INDEX(Q8_4_Not_at_all,(MATCH(schoolselect,School2012,0)))*100,"")</f>
        <v>0</v>
      </c>
      <c r="AX40" s="178"/>
      <c r="AY40" s="178"/>
      <c r="AZ40" s="178"/>
      <c r="BA40" s="166" t="n">
        <f aca="false">IFERROR(INDEX(Q8_4_Missing,(MATCH(schoolselect,School2012,0)))*100,"")</f>
        <v>0</v>
      </c>
      <c r="BB40" s="166"/>
      <c r="BC40" s="166"/>
      <c r="BD40" s="166"/>
      <c r="BE40" s="188" t="s">
        <v>1513</v>
      </c>
      <c r="BF40" s="189"/>
      <c r="BG40" s="167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</row>
    <row r="41" customFormat="false" ht="21.75" hidden="false" customHeight="true" outlineLevel="0" collapsed="false">
      <c r="C41" s="93" t="s">
        <v>7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191"/>
      <c r="AK41" s="145" t="n">
        <v>4</v>
      </c>
      <c r="AL41" s="146" t="n">
        <v>9</v>
      </c>
      <c r="AM41" s="146" t="n">
        <v>14</v>
      </c>
      <c r="AN41" s="146" t="n">
        <v>19</v>
      </c>
      <c r="AO41" s="146" t="n">
        <v>24</v>
      </c>
      <c r="AP41" s="146" t="n">
        <v>29</v>
      </c>
      <c r="AQ41" s="146" t="n">
        <v>34</v>
      </c>
      <c r="AR41" s="146" t="n">
        <v>39</v>
      </c>
      <c r="AS41" s="146" t="n">
        <v>44</v>
      </c>
      <c r="AT41" s="146" t="n">
        <v>49</v>
      </c>
      <c r="AU41" s="146" t="n">
        <v>54</v>
      </c>
      <c r="AV41" s="146" t="n">
        <v>59</v>
      </c>
      <c r="AW41" s="146" t="n">
        <v>64</v>
      </c>
      <c r="AX41" s="146" t="n">
        <v>69</v>
      </c>
      <c r="AY41" s="146" t="n">
        <v>74</v>
      </c>
      <c r="AZ41" s="146" t="n">
        <v>79</v>
      </c>
      <c r="BA41" s="146" t="n">
        <v>84</v>
      </c>
      <c r="BB41" s="146" t="n">
        <v>89</v>
      </c>
      <c r="BC41" s="146" t="n">
        <v>94</v>
      </c>
      <c r="BD41" s="146" t="n">
        <v>99</v>
      </c>
      <c r="BE41" s="192"/>
      <c r="BF41" s="193"/>
      <c r="BG41" s="172"/>
      <c r="BI41" s="194" t="s">
        <v>1542</v>
      </c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5" t="n">
        <v>4</v>
      </c>
      <c r="CV41" s="196" t="n">
        <v>9</v>
      </c>
      <c r="CW41" s="196" t="n">
        <v>14</v>
      </c>
      <c r="CX41" s="196" t="n">
        <v>19</v>
      </c>
      <c r="CY41" s="196" t="n">
        <v>24</v>
      </c>
      <c r="CZ41" s="196" t="n">
        <v>29</v>
      </c>
      <c r="DA41" s="196" t="n">
        <v>34</v>
      </c>
      <c r="DB41" s="196" t="n">
        <v>39</v>
      </c>
      <c r="DC41" s="196" t="n">
        <v>44</v>
      </c>
      <c r="DD41" s="196" t="n">
        <v>49</v>
      </c>
      <c r="DE41" s="195" t="n">
        <v>54</v>
      </c>
      <c r="DF41" s="196" t="n">
        <v>59</v>
      </c>
      <c r="DG41" s="196" t="n">
        <v>64</v>
      </c>
      <c r="DH41" s="196" t="n">
        <v>69</v>
      </c>
      <c r="DI41" s="196" t="n">
        <v>74</v>
      </c>
      <c r="DJ41" s="196" t="n">
        <v>79</v>
      </c>
      <c r="DK41" s="196" t="n">
        <v>84</v>
      </c>
      <c r="DL41" s="196" t="n">
        <v>89</v>
      </c>
      <c r="DM41" s="196" t="n">
        <v>94</v>
      </c>
      <c r="DN41" s="196" t="n">
        <v>99</v>
      </c>
      <c r="DO41" s="169"/>
      <c r="GA41" s="3"/>
    </row>
    <row r="42" s="174" customFormat="true" ht="21.75" hidden="false" customHeight="true" outlineLevel="0" collapsed="false"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97"/>
      <c r="AK42" s="162" t="n">
        <f aca="false">IFERROR(INDEX(Q8_5_Completely,(MATCH(schoolselect,School2012,0)))*100,"")</f>
        <v>0</v>
      </c>
      <c r="AL42" s="162"/>
      <c r="AM42" s="162"/>
      <c r="AN42" s="162"/>
      <c r="AO42" s="163" t="n">
        <f aca="false">IFERROR(INDEX(Q8_5_Mostly,(MATCH(schoolselect,School2012,0)))*100,"")</f>
        <v>0</v>
      </c>
      <c r="AP42" s="163"/>
      <c r="AQ42" s="163"/>
      <c r="AR42" s="163"/>
      <c r="AS42" s="164" t="n">
        <f aca="false">IFERROR(INDEX(Q8_5_A_little,(MATCH(schoolselect,School2012,0)))*100,"")</f>
        <v>0</v>
      </c>
      <c r="AT42" s="164"/>
      <c r="AU42" s="164"/>
      <c r="AV42" s="164"/>
      <c r="AW42" s="165" t="n">
        <f aca="false">IFERROR(INDEX(Q8_5_Not_at_all,(MATCH(schoolselect,School2012,0)))*100,"")</f>
        <v>0</v>
      </c>
      <c r="AX42" s="165"/>
      <c r="AY42" s="165"/>
      <c r="AZ42" s="165"/>
      <c r="BA42" s="166" t="n">
        <f aca="false">IFERROR(INDEX(Q8_5_Missing,(MATCH(schoolselect,School2012,0)))*100,"")</f>
        <v>0</v>
      </c>
      <c r="BB42" s="166"/>
      <c r="BC42" s="166"/>
      <c r="BD42" s="166"/>
      <c r="BE42" s="192" t="s">
        <v>1513</v>
      </c>
      <c r="BF42" s="193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8" t="n">
        <f aca="false">IFERROR(INDEX(Q10_2_Completely,(MATCH(schoolselect,School2012,0)))*100,"")</f>
        <v>0</v>
      </c>
      <c r="CV42" s="198"/>
      <c r="CW42" s="198"/>
      <c r="CX42" s="198"/>
      <c r="CY42" s="199" t="n">
        <f aca="false">IFERROR(INDEX(Q10_2_Mostly,(MATCH(schoolselect,School2012,0)))*100,"")</f>
        <v>0</v>
      </c>
      <c r="CZ42" s="199"/>
      <c r="DA42" s="199"/>
      <c r="DB42" s="199"/>
      <c r="DC42" s="200" t="n">
        <f aca="false">IFERROR(INDEX(Q10_2_A_little,(MATCH(schoolselect,School2012,0)))*100,"")</f>
        <v>0</v>
      </c>
      <c r="DD42" s="200"/>
      <c r="DE42" s="200"/>
      <c r="DF42" s="200"/>
      <c r="DG42" s="201" t="n">
        <f aca="false">IFERROR(INDEX(Q10_2_Not_at_all,(MATCH(schoolselect,School2012,0)))*100,"")</f>
        <v>0</v>
      </c>
      <c r="DH42" s="201"/>
      <c r="DI42" s="201"/>
      <c r="DJ42" s="201"/>
      <c r="DK42" s="202" t="n">
        <f aca="false">IFERROR(INDEX(Q10_2_Missing,(MATCH(schoolselect,School2012,0)))*100,"")</f>
        <v>0</v>
      </c>
      <c r="DL42" s="202"/>
      <c r="DM42" s="202"/>
      <c r="DN42" s="202"/>
      <c r="DO42" s="203" t="s">
        <v>1513</v>
      </c>
      <c r="DP42" s="169"/>
      <c r="GA42" s="3"/>
    </row>
    <row r="43" customFormat="false" ht="21.75" hidden="false" customHeight="true" outlineLevel="0" collapsed="false">
      <c r="C43" s="170" t="s">
        <v>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45" t="n">
        <v>4</v>
      </c>
      <c r="AL43" s="146" t="n">
        <v>9</v>
      </c>
      <c r="AM43" s="146" t="n">
        <v>14</v>
      </c>
      <c r="AN43" s="146" t="n">
        <v>19</v>
      </c>
      <c r="AO43" s="146" t="n">
        <v>24</v>
      </c>
      <c r="AP43" s="146" t="n">
        <v>29</v>
      </c>
      <c r="AQ43" s="146" t="n">
        <v>34</v>
      </c>
      <c r="AR43" s="146" t="n">
        <v>39</v>
      </c>
      <c r="AS43" s="146" t="n">
        <v>44</v>
      </c>
      <c r="AT43" s="146" t="n">
        <v>49</v>
      </c>
      <c r="AU43" s="146" t="n">
        <v>54</v>
      </c>
      <c r="AV43" s="146" t="n">
        <v>59</v>
      </c>
      <c r="AW43" s="146" t="n">
        <v>64</v>
      </c>
      <c r="AX43" s="146" t="n">
        <v>69</v>
      </c>
      <c r="AY43" s="146" t="n">
        <v>74</v>
      </c>
      <c r="AZ43" s="146" t="n">
        <v>79</v>
      </c>
      <c r="BA43" s="146" t="n">
        <v>84</v>
      </c>
      <c r="BB43" s="146" t="n">
        <v>89</v>
      </c>
      <c r="BC43" s="146" t="n">
        <v>94</v>
      </c>
      <c r="BD43" s="146" t="n">
        <v>99</v>
      </c>
      <c r="BE43" s="188"/>
      <c r="BF43" s="189"/>
      <c r="BG43" s="148"/>
      <c r="BI43" s="204" t="s">
        <v>1543</v>
      </c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  <c r="CG43" s="204"/>
      <c r="CH43" s="204"/>
      <c r="CI43" s="204"/>
      <c r="CJ43" s="204"/>
      <c r="CK43" s="204"/>
      <c r="CL43" s="204"/>
      <c r="CM43" s="204"/>
      <c r="CN43" s="204"/>
      <c r="CO43" s="204"/>
      <c r="CP43" s="204"/>
      <c r="CQ43" s="204"/>
      <c r="CR43" s="204"/>
      <c r="CS43" s="204"/>
      <c r="CT43" s="204"/>
      <c r="CU43" s="195" t="n">
        <v>4</v>
      </c>
      <c r="CV43" s="196" t="n">
        <v>9</v>
      </c>
      <c r="CW43" s="196" t="n">
        <v>14</v>
      </c>
      <c r="CX43" s="196" t="n">
        <v>19</v>
      </c>
      <c r="CY43" s="196" t="n">
        <v>24</v>
      </c>
      <c r="CZ43" s="196" t="n">
        <v>29</v>
      </c>
      <c r="DA43" s="196" t="n">
        <v>34</v>
      </c>
      <c r="DB43" s="196" t="n">
        <v>39</v>
      </c>
      <c r="DC43" s="196" t="n">
        <v>44</v>
      </c>
      <c r="DD43" s="196" t="n">
        <v>49</v>
      </c>
      <c r="DE43" s="195" t="n">
        <v>54</v>
      </c>
      <c r="DF43" s="196" t="n">
        <v>59</v>
      </c>
      <c r="DG43" s="196" t="n">
        <v>64</v>
      </c>
      <c r="DH43" s="196" t="n">
        <v>69</v>
      </c>
      <c r="DI43" s="196" t="n">
        <v>74</v>
      </c>
      <c r="DJ43" s="196" t="n">
        <v>79</v>
      </c>
      <c r="DK43" s="196" t="n">
        <v>84</v>
      </c>
      <c r="DL43" s="196" t="n">
        <v>89</v>
      </c>
      <c r="DM43" s="196" t="n">
        <v>94</v>
      </c>
      <c r="DN43" s="196" t="n">
        <v>99</v>
      </c>
      <c r="DO43" s="3"/>
      <c r="DP43" s="3"/>
      <c r="DQ43" s="205"/>
    </row>
    <row r="44" s="174" customFormat="true" ht="21.75" hidden="false" customHeight="true" outlineLevel="0" collapsed="false"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62" t="n">
        <f aca="false">IFERROR(INDEX(Q8_6_Completely,(MATCH(schoolselect,School2012,0)))*100,"")</f>
        <v>0</v>
      </c>
      <c r="AL44" s="162"/>
      <c r="AM44" s="162"/>
      <c r="AN44" s="162"/>
      <c r="AO44" s="163" t="n">
        <f aca="false">IFERROR(INDEX(Q8_6_Mostly,(MATCH(schoolselect,School2012,0)))*100,"")</f>
        <v>0</v>
      </c>
      <c r="AP44" s="163"/>
      <c r="AQ44" s="163"/>
      <c r="AR44" s="163"/>
      <c r="AS44" s="164" t="n">
        <f aca="false">IFERROR(INDEX(Q8_6_A_little,(MATCH(schoolselect,School2012,0)))*100,"")</f>
        <v>0</v>
      </c>
      <c r="AT44" s="164"/>
      <c r="AU44" s="164"/>
      <c r="AV44" s="164"/>
      <c r="AW44" s="165" t="n">
        <f aca="false">IFERROR(INDEX(Q8_6_Not_at_all,(MATCH(schoolselect,School2012,0)))*100,"")</f>
        <v>0</v>
      </c>
      <c r="AX44" s="165"/>
      <c r="AY44" s="165"/>
      <c r="AZ44" s="165"/>
      <c r="BA44" s="166" t="n">
        <f aca="false">IFERROR(INDEX(Q8_6_Missing,(MATCH(schoolselect,School2012,0)))*100,"")</f>
        <v>0</v>
      </c>
      <c r="BB44" s="166"/>
      <c r="BC44" s="166"/>
      <c r="BD44" s="166"/>
      <c r="BE44" s="188" t="s">
        <v>1513</v>
      </c>
      <c r="BF44" s="189"/>
      <c r="BG44" s="167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4"/>
      <c r="CO44" s="204"/>
      <c r="CP44" s="204"/>
      <c r="CQ44" s="204"/>
      <c r="CR44" s="204"/>
      <c r="CS44" s="204"/>
      <c r="CT44" s="204"/>
      <c r="CU44" s="206" t="n">
        <f aca="false">IFERROR(INDEX(Q10_3_Completely,(MATCH(schoolselect,School2012,0)))*100,"")</f>
        <v>0</v>
      </c>
      <c r="CV44" s="206"/>
      <c r="CW44" s="206"/>
      <c r="CX44" s="206"/>
      <c r="CY44" s="207" t="n">
        <f aca="false">IFERROR(INDEX(Q10_3_Mostly,(MATCH(schoolselect,School2012,0)))*100,"")</f>
        <v>0</v>
      </c>
      <c r="CZ44" s="207"/>
      <c r="DA44" s="207"/>
      <c r="DB44" s="207"/>
      <c r="DC44" s="208" t="n">
        <f aca="false">IFERROR(INDEX(Q10_3_A_little,(MATCH(schoolselect,School2012,0)))*100,"")</f>
        <v>0</v>
      </c>
      <c r="DD44" s="208"/>
      <c r="DE44" s="208"/>
      <c r="DF44" s="208"/>
      <c r="DG44" s="209" t="n">
        <f aca="false">IFERROR(INDEX(Q10_3_Not_at_all,(MATCH(schoolselect,School2012,0)))*100,"")</f>
        <v>0</v>
      </c>
      <c r="DH44" s="209"/>
      <c r="DI44" s="209"/>
      <c r="DJ44" s="209"/>
      <c r="DK44" s="202" t="n">
        <f aca="false">IFERROR(INDEX(Q10_3_Missing,(MATCH(schoolselect,School2012,0)))*100,"")</f>
        <v>0</v>
      </c>
      <c r="DL44" s="202"/>
      <c r="DM44" s="202"/>
      <c r="DN44" s="202"/>
      <c r="DO44" s="210" t="s">
        <v>1513</v>
      </c>
      <c r="DP44" s="3"/>
      <c r="DQ44" s="205"/>
    </row>
    <row r="45" s="38" customFormat="true" ht="21.75" hidden="false" customHeight="true" outlineLevel="0" collapsed="false">
      <c r="B45" s="39"/>
      <c r="BG45" s="189"/>
      <c r="BI45" s="86" t="s">
        <v>1544</v>
      </c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195" t="n">
        <v>4</v>
      </c>
      <c r="CV45" s="196" t="n">
        <v>9</v>
      </c>
      <c r="CW45" s="196" t="n">
        <v>14</v>
      </c>
      <c r="CX45" s="196" t="n">
        <v>19</v>
      </c>
      <c r="CY45" s="196" t="n">
        <v>24</v>
      </c>
      <c r="CZ45" s="196" t="n">
        <v>29</v>
      </c>
      <c r="DA45" s="196" t="n">
        <v>34</v>
      </c>
      <c r="DB45" s="196" t="n">
        <v>39</v>
      </c>
      <c r="DC45" s="196" t="n">
        <v>44</v>
      </c>
      <c r="DD45" s="196" t="n">
        <v>49</v>
      </c>
      <c r="DE45" s="195" t="n">
        <v>54</v>
      </c>
      <c r="DF45" s="196" t="n">
        <v>59</v>
      </c>
      <c r="DG45" s="196" t="n">
        <v>64</v>
      </c>
      <c r="DH45" s="196" t="n">
        <v>69</v>
      </c>
      <c r="DI45" s="196" t="n">
        <v>74</v>
      </c>
      <c r="DJ45" s="196" t="n">
        <v>79</v>
      </c>
      <c r="DK45" s="196" t="n">
        <v>84</v>
      </c>
      <c r="DL45" s="196" t="n">
        <v>89</v>
      </c>
      <c r="DM45" s="196" t="n">
        <v>94</v>
      </c>
      <c r="DN45" s="196" t="n">
        <v>99</v>
      </c>
      <c r="DO45" s="3"/>
      <c r="DQ45" s="205"/>
      <c r="DR45" s="0"/>
      <c r="DS45" s="0"/>
    </row>
    <row r="46" s="174" customFormat="true" ht="21" hidden="false" customHeight="true" outlineLevel="0" collapsed="false">
      <c r="C46" s="92" t="s">
        <v>1545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198" t="n">
        <f aca="false">IFERROR(INDEX(Q10_1_Completely,(MATCH(schoolselect,School2012,0)))*100,"")</f>
        <v>0</v>
      </c>
      <c r="CV46" s="198"/>
      <c r="CW46" s="198"/>
      <c r="CX46" s="198"/>
      <c r="CY46" s="199" t="n">
        <f aca="false">IFERROR(INDEX(Q10_1_Mostly,(MATCH(schoolselect,School2012,0)))*100,"")</f>
        <v>0</v>
      </c>
      <c r="CZ46" s="199"/>
      <c r="DA46" s="199"/>
      <c r="DB46" s="199"/>
      <c r="DC46" s="200" t="n">
        <f aca="false">IFERROR(INDEX(Q10_1_A_little,(MATCH(schoolselect,School2012,0)))*100,"")</f>
        <v>0</v>
      </c>
      <c r="DD46" s="200"/>
      <c r="DE46" s="200"/>
      <c r="DF46" s="200"/>
      <c r="DG46" s="201" t="n">
        <f aca="false">IFERROR(INDEX(Q10_1_Not_at_all,(MATCH(schoolselect,School2012,0)))*100,"")</f>
        <v>0</v>
      </c>
      <c r="DH46" s="201"/>
      <c r="DI46" s="201"/>
      <c r="DJ46" s="201"/>
      <c r="DK46" s="202" t="n">
        <f aca="false">IFERROR(INDEX(Q10_1_Missing,(MATCH(schoolselect,School2012,0)))*100,"")</f>
        <v>0</v>
      </c>
      <c r="DL46" s="202"/>
      <c r="DM46" s="202"/>
      <c r="DN46" s="202"/>
      <c r="DO46" s="203" t="s">
        <v>1513</v>
      </c>
    </row>
    <row r="47" s="174" customFormat="true" ht="4.5" hidden="false" customHeight="true" outlineLevel="0" collapsed="false">
      <c r="BG47" s="189"/>
      <c r="BI47" s="211" t="s">
        <v>1546</v>
      </c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1"/>
      <c r="CR47" s="211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  <c r="DI47" s="211"/>
      <c r="DJ47" s="211"/>
      <c r="DK47" s="211"/>
      <c r="DL47" s="211"/>
      <c r="DM47" s="211"/>
      <c r="DN47" s="211"/>
    </row>
    <row r="48" customFormat="false" ht="21.75" hidden="false" customHeight="true" outlineLevel="0" collapsed="false">
      <c r="C48" s="125" t="s">
        <v>1528</v>
      </c>
      <c r="D48" s="125"/>
      <c r="E48" s="125"/>
      <c r="F48" s="125"/>
      <c r="G48" s="125"/>
      <c r="H48" s="125"/>
      <c r="I48" s="125"/>
      <c r="J48" s="125"/>
      <c r="K48" s="212"/>
      <c r="L48" s="212"/>
      <c r="M48" s="212"/>
      <c r="N48" s="212"/>
      <c r="O48" s="212"/>
      <c r="P48" s="212"/>
      <c r="Q48" s="212"/>
      <c r="R48" s="212"/>
      <c r="S48" s="127" t="n">
        <f aca="false">IFERROR(INDEX(pt_partnership_score,(MATCH(schoolselect,School2012,0))),"")</f>
        <v>0</v>
      </c>
      <c r="T48" s="127"/>
      <c r="U48" s="127"/>
      <c r="V48" s="127"/>
      <c r="X48" s="127" t="str">
        <f aca="false">UPPER(IFERROR(INDEX(pt_partnership_cat,(MATCH(schoolselect,School2012,0))),""))</f>
        <v/>
      </c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P48" s="128"/>
      <c r="AQ48" s="128"/>
      <c r="AR48" s="129" t="s">
        <v>1529</v>
      </c>
      <c r="AS48" s="123"/>
      <c r="BE48" s="38"/>
      <c r="BG48" s="193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</row>
    <row r="49" s="174" customFormat="true" ht="21.75" hidden="false" customHeight="true" outlineLevel="0" collapsed="false">
      <c r="C49" s="132" t="s">
        <v>1547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41"/>
      <c r="AP49" s="133"/>
      <c r="AQ49" s="133"/>
      <c r="AR49" s="129" t="s">
        <v>1533</v>
      </c>
      <c r="AS49" s="122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1"/>
      <c r="CR49" s="211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</row>
    <row r="50" customFormat="false" ht="21.75" hidden="false" customHeight="true" outlineLevel="0" collapsed="false"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41"/>
      <c r="AP50" s="136"/>
      <c r="AQ50" s="136"/>
      <c r="AR50" s="129" t="s">
        <v>1535</v>
      </c>
      <c r="AS50" s="122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I50" s="168" t="s">
        <v>1548</v>
      </c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213"/>
      <c r="DP50" s="213"/>
    </row>
    <row r="51" customFormat="false" ht="3.75" hidden="false" customHeight="true" outlineLevel="0" collapsed="false"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41"/>
      <c r="AS51" s="122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CL51" s="38"/>
      <c r="DD51" s="129"/>
      <c r="DJ51" s="214"/>
      <c r="DK51" s="214"/>
      <c r="DL51" s="214"/>
      <c r="DM51" s="214"/>
      <c r="DN51" s="214"/>
    </row>
    <row r="52" customFormat="false" ht="21.75" hidden="false" customHeight="true" outlineLevel="0" collapsed="false"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41"/>
      <c r="AP52" s="138"/>
      <c r="AQ52" s="138"/>
      <c r="AR52" s="129" t="s">
        <v>1537</v>
      </c>
      <c r="AS52" s="122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26"/>
      <c r="BI52" s="125" t="s">
        <v>1528</v>
      </c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127" t="n">
        <f aca="false">IFERROR(INDEX(facilities_score,(MATCH(schoolselect,School2012,0))),"")</f>
        <v>0</v>
      </c>
      <c r="CB52" s="127"/>
      <c r="CC52" s="127"/>
      <c r="CD52" s="127"/>
      <c r="CE52" s="216"/>
      <c r="CF52" s="127" t="str">
        <f aca="false">UPPER(IFERROR(INDEX(facilities_cat,(MATCH(schoolselect,School2012,0))),""))</f>
        <v/>
      </c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Y52" s="128"/>
      <c r="CZ52" s="128"/>
      <c r="DB52" s="129" t="s">
        <v>1549</v>
      </c>
      <c r="DD52" s="129"/>
      <c r="DJ52" s="214"/>
      <c r="DK52" s="214"/>
      <c r="DL52" s="214"/>
      <c r="DM52" s="214"/>
      <c r="DN52" s="214"/>
    </row>
    <row r="53" customFormat="false" ht="21.75" hidden="false" customHeight="true" outlineLevel="0" collapsed="false"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41"/>
      <c r="AP53" s="139"/>
      <c r="AQ53" s="139"/>
      <c r="AR53" s="129" t="s">
        <v>1538</v>
      </c>
      <c r="AS53" s="140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I53" s="217" t="s">
        <v>21</v>
      </c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136"/>
      <c r="CZ53" s="136"/>
      <c r="DB53" s="129" t="s">
        <v>1550</v>
      </c>
      <c r="DC53" s="129"/>
      <c r="DD53" s="129"/>
      <c r="DJ53" s="214"/>
      <c r="DK53" s="214"/>
      <c r="DL53" s="214"/>
      <c r="DM53" s="214"/>
      <c r="DN53" s="214"/>
    </row>
    <row r="54" customFormat="false" ht="4.5" hidden="false" customHeight="true" outlineLevel="0" collapsed="false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DD54" s="129"/>
      <c r="DJ54" s="214"/>
      <c r="DK54" s="214"/>
      <c r="DL54" s="214"/>
      <c r="DM54" s="214"/>
      <c r="DN54" s="214"/>
    </row>
    <row r="55" s="218" customFormat="true" ht="21" hidden="false" customHeight="true" outlineLevel="0" collapsed="false">
      <c r="C55" s="93" t="s">
        <v>1551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45" t="n">
        <v>4</v>
      </c>
      <c r="AL55" s="146" t="n">
        <v>9</v>
      </c>
      <c r="AM55" s="146" t="n">
        <v>14</v>
      </c>
      <c r="AN55" s="146" t="n">
        <v>19</v>
      </c>
      <c r="AO55" s="146" t="n">
        <v>24</v>
      </c>
      <c r="AP55" s="146" t="n">
        <v>29</v>
      </c>
      <c r="AQ55" s="146" t="n">
        <v>34</v>
      </c>
      <c r="AR55" s="146" t="n">
        <v>39</v>
      </c>
      <c r="AS55" s="146" t="n">
        <v>44</v>
      </c>
      <c r="AT55" s="146" t="n">
        <v>49</v>
      </c>
      <c r="AU55" s="146" t="n">
        <v>54</v>
      </c>
      <c r="AV55" s="146" t="n">
        <v>59</v>
      </c>
      <c r="AW55" s="146" t="n">
        <v>64</v>
      </c>
      <c r="AX55" s="146" t="n">
        <v>69</v>
      </c>
      <c r="AY55" s="146" t="n">
        <v>74</v>
      </c>
      <c r="AZ55" s="146" t="n">
        <v>79</v>
      </c>
      <c r="BA55" s="146" t="n">
        <v>84</v>
      </c>
      <c r="BB55" s="146" t="n">
        <v>89</v>
      </c>
      <c r="BC55" s="146" t="n">
        <v>94</v>
      </c>
      <c r="BD55" s="146" t="n">
        <v>99</v>
      </c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  <c r="CR55" s="217"/>
      <c r="CS55" s="217"/>
      <c r="CT55" s="217"/>
      <c r="CU55" s="217"/>
      <c r="CV55" s="217"/>
      <c r="CW55" s="217"/>
      <c r="CX55" s="217"/>
      <c r="CY55" s="138"/>
      <c r="CZ55" s="138"/>
      <c r="DB55" s="129" t="s">
        <v>1552</v>
      </c>
      <c r="DD55" s="214"/>
      <c r="DN55" s="141"/>
      <c r="DO55" s="141"/>
      <c r="DP55" s="141"/>
      <c r="DQ55" s="141"/>
    </row>
    <row r="56" s="184" customFormat="true" ht="21" hidden="false" customHeight="true" outlineLevel="0" collapsed="false"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62" t="n">
        <f aca="false">IFERROR(INDEX(Q9_1_Completely,(MATCH(schoolselect,School2012,0)))*100,"")</f>
        <v>0</v>
      </c>
      <c r="AL56" s="162"/>
      <c r="AM56" s="162"/>
      <c r="AN56" s="162"/>
      <c r="AO56" s="163" t="n">
        <f aca="false">IFERROR(INDEX(Q9_1_Mostly,(MATCH(schoolselect,School2012,0)))*100,"")</f>
        <v>0</v>
      </c>
      <c r="AP56" s="163"/>
      <c r="AQ56" s="163"/>
      <c r="AR56" s="163"/>
      <c r="AS56" s="164" t="n">
        <f aca="false">IFERROR(INDEX(Q9_1_A_little,(MATCH(schoolselect,School2012,0)))*100,"")</f>
        <v>0</v>
      </c>
      <c r="AT56" s="164"/>
      <c r="AU56" s="164"/>
      <c r="AV56" s="164"/>
      <c r="AW56" s="165" t="n">
        <f aca="false">IFERROR(INDEX(Q9_1_Not_at_all,(MATCH(schoolselect,School2012,0)))*100,"")</f>
        <v>0</v>
      </c>
      <c r="AX56" s="165"/>
      <c r="AY56" s="165"/>
      <c r="AZ56" s="165"/>
      <c r="BA56" s="166" t="n">
        <f aca="false">IFERROR(INDEX(Q9_1_Missing,(MATCH(schoolselect,School2012,0)))*100,"")</f>
        <v>0</v>
      </c>
      <c r="BB56" s="166"/>
      <c r="BC56" s="166"/>
      <c r="BD56" s="166"/>
      <c r="BE56" s="188" t="s">
        <v>1513</v>
      </c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9"/>
      <c r="CZ56" s="219"/>
      <c r="DB56" s="129" t="s">
        <v>1553</v>
      </c>
      <c r="DC56" s="129"/>
      <c r="DE56" s="129"/>
      <c r="DF56" s="129"/>
      <c r="DQ56" s="148"/>
    </row>
    <row r="57" s="184" customFormat="true" ht="21" hidden="false" customHeight="true" outlineLevel="0" collapsed="false">
      <c r="C57" s="93" t="s">
        <v>1554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K57" s="145" t="n">
        <v>4</v>
      </c>
      <c r="AL57" s="146" t="n">
        <v>9</v>
      </c>
      <c r="AM57" s="146" t="n">
        <v>14</v>
      </c>
      <c r="AN57" s="146" t="n">
        <v>19</v>
      </c>
      <c r="AO57" s="146" t="n">
        <v>24</v>
      </c>
      <c r="AP57" s="146" t="n">
        <v>29</v>
      </c>
      <c r="AQ57" s="146" t="n">
        <v>34</v>
      </c>
      <c r="AR57" s="146" t="n">
        <v>39</v>
      </c>
      <c r="AS57" s="146" t="n">
        <v>44</v>
      </c>
      <c r="AT57" s="146" t="n">
        <v>49</v>
      </c>
      <c r="AU57" s="146" t="n">
        <v>54</v>
      </c>
      <c r="AV57" s="146" t="n">
        <v>59</v>
      </c>
      <c r="AW57" s="146" t="n">
        <v>64</v>
      </c>
      <c r="AX57" s="146" t="n">
        <v>69</v>
      </c>
      <c r="AY57" s="146" t="n">
        <v>74</v>
      </c>
      <c r="AZ57" s="146" t="n">
        <v>79</v>
      </c>
      <c r="BA57" s="146" t="n">
        <v>84</v>
      </c>
      <c r="BB57" s="146" t="n">
        <v>89</v>
      </c>
      <c r="BC57" s="146" t="n">
        <v>94</v>
      </c>
      <c r="BD57" s="146" t="n">
        <v>99</v>
      </c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  <c r="CR57" s="217"/>
      <c r="CS57" s="217"/>
      <c r="CT57" s="217"/>
      <c r="CU57" s="217"/>
      <c r="CV57" s="217"/>
      <c r="CW57" s="217"/>
      <c r="CX57" s="217"/>
      <c r="CY57" s="139"/>
      <c r="CZ57" s="139"/>
      <c r="DB57" s="129" t="s">
        <v>1538</v>
      </c>
      <c r="DC57" s="214"/>
      <c r="DQ57" s="167"/>
    </row>
    <row r="58" customFormat="false" ht="21" hidden="false" customHeight="true" outlineLevel="0" collapsed="false"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J58" s="38"/>
      <c r="AK58" s="162" t="n">
        <f aca="false">IFERROR(INDEX(Q9_2_Completely,(MATCH(schoolselect,School2012,0)))*100,"")</f>
        <v>0</v>
      </c>
      <c r="AL58" s="162"/>
      <c r="AM58" s="162"/>
      <c r="AN58" s="162"/>
      <c r="AO58" s="163" t="n">
        <f aca="false">IFERROR(INDEX(Q9_2_Mostly,(MATCH(schoolselect,School2012,0)))*100,"")</f>
        <v>0</v>
      </c>
      <c r="AP58" s="163"/>
      <c r="AQ58" s="163"/>
      <c r="AR58" s="163"/>
      <c r="AS58" s="164" t="n">
        <f aca="false">IFERROR(INDEX(Q9_2_A_little,(MATCH(schoolselect,School2012,0)))*100,"")</f>
        <v>0</v>
      </c>
      <c r="AT58" s="164"/>
      <c r="AU58" s="164"/>
      <c r="AV58" s="164"/>
      <c r="AW58" s="165" t="n">
        <f aca="false">IFERROR(INDEX(Q9_2_Not_at_all,(MATCH(schoolselect,School2012,0)))*100,"")</f>
        <v>0</v>
      </c>
      <c r="AX58" s="165"/>
      <c r="AY58" s="165"/>
      <c r="AZ58" s="165"/>
      <c r="BA58" s="166" t="n">
        <f aca="false">IFERROR(INDEX(Q9_2_Missing,(MATCH(schoolselect,School2012,0)))*100,"")</f>
        <v>0</v>
      </c>
      <c r="BB58" s="166"/>
      <c r="BC58" s="166"/>
      <c r="BD58" s="166"/>
      <c r="BE58" s="188" t="s">
        <v>1513</v>
      </c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DQ58" s="148"/>
    </row>
    <row r="59" s="174" customFormat="true" ht="21" hidden="false" customHeight="true" outlineLevel="0" collapsed="false">
      <c r="B59" s="33"/>
      <c r="C59" s="93" t="s">
        <v>1555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220"/>
      <c r="AK59" s="145" t="n">
        <v>4</v>
      </c>
      <c r="AL59" s="146" t="n">
        <v>9</v>
      </c>
      <c r="AM59" s="146" t="n">
        <v>14</v>
      </c>
      <c r="AN59" s="146" t="n">
        <v>19</v>
      </c>
      <c r="AO59" s="146" t="n">
        <v>24</v>
      </c>
      <c r="AP59" s="146" t="n">
        <v>29</v>
      </c>
      <c r="AQ59" s="146" t="n">
        <v>34</v>
      </c>
      <c r="AR59" s="146" t="n">
        <v>39</v>
      </c>
      <c r="AS59" s="146" t="n">
        <v>44</v>
      </c>
      <c r="AT59" s="146" t="n">
        <v>49</v>
      </c>
      <c r="AU59" s="146" t="n">
        <v>54</v>
      </c>
      <c r="AV59" s="146" t="n">
        <v>59</v>
      </c>
      <c r="AW59" s="146" t="n">
        <v>64</v>
      </c>
      <c r="AX59" s="146" t="n">
        <v>69</v>
      </c>
      <c r="AY59" s="146" t="n">
        <v>74</v>
      </c>
      <c r="AZ59" s="146" t="n">
        <v>79</v>
      </c>
      <c r="BA59" s="146" t="n">
        <v>84</v>
      </c>
      <c r="BB59" s="146" t="n">
        <v>89</v>
      </c>
      <c r="BC59" s="146" t="n">
        <v>94</v>
      </c>
      <c r="BD59" s="146" t="n">
        <v>99</v>
      </c>
      <c r="BE59" s="183"/>
      <c r="BG59" s="167"/>
      <c r="BI59" s="204" t="s">
        <v>22</v>
      </c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204"/>
      <c r="CE59" s="204"/>
      <c r="CF59" s="204"/>
      <c r="CG59" s="204"/>
      <c r="CH59" s="204"/>
      <c r="CI59" s="204"/>
      <c r="CJ59" s="204"/>
      <c r="CK59" s="204"/>
      <c r="CL59" s="204"/>
      <c r="CM59" s="204"/>
      <c r="CN59" s="204"/>
      <c r="CO59" s="204"/>
      <c r="CP59" s="204"/>
      <c r="CQ59" s="204"/>
      <c r="CR59" s="204"/>
      <c r="CS59" s="204"/>
      <c r="CT59" s="204"/>
      <c r="CU59" s="221" t="n">
        <v>4</v>
      </c>
      <c r="CV59" s="221" t="n">
        <v>9</v>
      </c>
      <c r="CW59" s="221" t="n">
        <v>14</v>
      </c>
      <c r="CX59" s="221" t="n">
        <v>19</v>
      </c>
      <c r="CY59" s="221" t="n">
        <v>24</v>
      </c>
      <c r="CZ59" s="221" t="n">
        <v>29</v>
      </c>
      <c r="DA59" s="221" t="n">
        <v>34</v>
      </c>
      <c r="DB59" s="221" t="n">
        <v>39</v>
      </c>
      <c r="DC59" s="221" t="n">
        <v>44</v>
      </c>
      <c r="DD59" s="221" t="n">
        <v>49</v>
      </c>
      <c r="DE59" s="222" t="n">
        <v>54</v>
      </c>
      <c r="DF59" s="221" t="n">
        <v>59</v>
      </c>
      <c r="DG59" s="221" t="n">
        <v>64</v>
      </c>
      <c r="DH59" s="221" t="n">
        <v>69</v>
      </c>
      <c r="DI59" s="221" t="n">
        <v>74</v>
      </c>
      <c r="DJ59" s="221" t="n">
        <v>79</v>
      </c>
      <c r="DK59" s="221" t="n">
        <v>84</v>
      </c>
      <c r="DL59" s="221" t="n">
        <v>89</v>
      </c>
      <c r="DM59" s="221" t="n">
        <v>94</v>
      </c>
      <c r="DN59" s="221" t="n">
        <v>99</v>
      </c>
      <c r="DO59" s="148"/>
      <c r="DP59" s="148"/>
      <c r="DQ59" s="193"/>
    </row>
    <row r="60" customFormat="false" ht="21" hidden="false" customHeight="true" outlineLevel="0" collapsed="false">
      <c r="B60" s="3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223"/>
      <c r="AJ60" s="38"/>
      <c r="AK60" s="162" t="n">
        <f aca="false">IFERROR(INDEX(Q9_3_Completely,(MATCH(schoolselect,School2012,0)))*100,"")</f>
        <v>0</v>
      </c>
      <c r="AL60" s="162"/>
      <c r="AM60" s="162"/>
      <c r="AN60" s="162"/>
      <c r="AO60" s="163" t="n">
        <f aca="false">IFERROR(INDEX(Q9_3_Mostly,(MATCH(schoolselect,School2012,0)))*100,"")</f>
        <v>0</v>
      </c>
      <c r="AP60" s="163"/>
      <c r="AQ60" s="163"/>
      <c r="AR60" s="163"/>
      <c r="AS60" s="164" t="n">
        <f aca="false">IFERROR(INDEX(Q9_3_A_little,(MATCH(schoolselect,School2012,0)))*100,"")</f>
        <v>0</v>
      </c>
      <c r="AT60" s="164"/>
      <c r="AU60" s="164"/>
      <c r="AV60" s="164"/>
      <c r="AW60" s="165" t="n">
        <f aca="false">IFERROR(INDEX(Q9_3_Not_at_all,(MATCH(schoolselect,School2012,0)))*100,"")</f>
        <v>0</v>
      </c>
      <c r="AX60" s="165"/>
      <c r="AY60" s="165"/>
      <c r="AZ60" s="165"/>
      <c r="BA60" s="166" t="n">
        <f aca="false">IFERROR(INDEX(Q9_3_Missing,(MATCH(schoolselect,School2012,0)))*100,"")</f>
        <v>0</v>
      </c>
      <c r="BB60" s="166"/>
      <c r="BC60" s="166"/>
      <c r="BD60" s="166"/>
      <c r="BE60" s="188" t="s">
        <v>1513</v>
      </c>
      <c r="BG60" s="148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4"/>
      <c r="CN60" s="204"/>
      <c r="CO60" s="204"/>
      <c r="CP60" s="204"/>
      <c r="CQ60" s="204"/>
      <c r="CR60" s="204"/>
      <c r="CS60" s="204"/>
      <c r="CT60" s="204"/>
      <c r="CU60" s="175" t="n">
        <f aca="false">ROUND(SUMPRODUCT(--(School2012=schoolselect),(Q14_1_Excellent)*100),1)</f>
        <v>0</v>
      </c>
      <c r="CV60" s="175"/>
      <c r="CW60" s="175"/>
      <c r="CX60" s="175"/>
      <c r="CY60" s="177" t="n">
        <f aca="false">ROUND(SUMPRODUCT(--(School2012=schoolselect),(Q14_1_Satisfactory)*100),1)</f>
        <v>0</v>
      </c>
      <c r="CZ60" s="177"/>
      <c r="DA60" s="177"/>
      <c r="DB60" s="177"/>
      <c r="DC60" s="178" t="n">
        <f aca="false">ROUND(SUMPRODUCT(--(School2012=schoolselect),(Q14_1_Poor)*100),1)</f>
        <v>0</v>
      </c>
      <c r="DD60" s="178"/>
      <c r="DE60" s="178"/>
      <c r="DF60" s="178"/>
      <c r="DG60" s="161" t="n">
        <f aca="false">ROUND(SUMPRODUCT(--(School2012=schoolselect),(Q14_1_DNA)*100),1)+ROUND(SUMPRODUCT(--(School2012=schoolselect),(Q14_1_Dont_Know)*100),1)</f>
        <v>0</v>
      </c>
      <c r="DH60" s="161"/>
      <c r="DI60" s="161"/>
      <c r="DJ60" s="161"/>
      <c r="DK60" s="224" t="n">
        <f aca="false">ROUND(SUMPRODUCT(--(School2012=schoolselect),(Q14_1_Missing)*100),1)</f>
        <v>0</v>
      </c>
      <c r="DL60" s="224"/>
      <c r="DM60" s="224"/>
      <c r="DN60" s="224"/>
      <c r="DO60" s="203" t="s">
        <v>1513</v>
      </c>
      <c r="DP60" s="167"/>
    </row>
    <row r="61" customFormat="false" ht="21" hidden="false" customHeight="true" outlineLevel="0" collapsed="false">
      <c r="B61" s="33"/>
      <c r="C61" s="93" t="s">
        <v>1556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225"/>
      <c r="AJ61" s="38"/>
      <c r="AK61" s="145" t="n">
        <v>4</v>
      </c>
      <c r="AL61" s="146" t="n">
        <v>9</v>
      </c>
      <c r="AM61" s="146" t="n">
        <v>14</v>
      </c>
      <c r="AN61" s="146" t="n">
        <v>19</v>
      </c>
      <c r="AO61" s="146" t="n">
        <v>24</v>
      </c>
      <c r="AP61" s="146" t="n">
        <v>29</v>
      </c>
      <c r="AQ61" s="146" t="n">
        <v>34</v>
      </c>
      <c r="AR61" s="146" t="n">
        <v>39</v>
      </c>
      <c r="AS61" s="146" t="n">
        <v>44</v>
      </c>
      <c r="AT61" s="146" t="n">
        <v>49</v>
      </c>
      <c r="AU61" s="146" t="n">
        <v>54</v>
      </c>
      <c r="AV61" s="146" t="n">
        <v>59</v>
      </c>
      <c r="AW61" s="146" t="n">
        <v>64</v>
      </c>
      <c r="AX61" s="146" t="n">
        <v>69</v>
      </c>
      <c r="AY61" s="146" t="n">
        <v>74</v>
      </c>
      <c r="AZ61" s="146" t="n">
        <v>79</v>
      </c>
      <c r="BA61" s="146" t="n">
        <v>84</v>
      </c>
      <c r="BB61" s="146" t="n">
        <v>89</v>
      </c>
      <c r="BC61" s="146" t="n">
        <v>94</v>
      </c>
      <c r="BD61" s="146" t="n">
        <v>99</v>
      </c>
      <c r="BE61" s="183"/>
      <c r="BF61" s="181"/>
      <c r="BG61" s="148"/>
      <c r="BI61" s="86" t="s">
        <v>23</v>
      </c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221" t="n">
        <v>4</v>
      </c>
      <c r="CV61" s="221" t="n">
        <v>9</v>
      </c>
      <c r="CW61" s="221" t="n">
        <v>14</v>
      </c>
      <c r="CX61" s="221" t="n">
        <v>19</v>
      </c>
      <c r="CY61" s="221" t="n">
        <v>24</v>
      </c>
      <c r="CZ61" s="221" t="n">
        <v>29</v>
      </c>
      <c r="DA61" s="221" t="n">
        <v>34</v>
      </c>
      <c r="DB61" s="221" t="n">
        <v>39</v>
      </c>
      <c r="DC61" s="221" t="n">
        <v>44</v>
      </c>
      <c r="DD61" s="221" t="n">
        <v>49</v>
      </c>
      <c r="DE61" s="222" t="n">
        <v>54</v>
      </c>
      <c r="DF61" s="221" t="n">
        <v>59</v>
      </c>
      <c r="DG61" s="221" t="n">
        <v>64</v>
      </c>
      <c r="DH61" s="221" t="n">
        <v>69</v>
      </c>
      <c r="DI61" s="221" t="n">
        <v>74</v>
      </c>
      <c r="DJ61" s="221" t="n">
        <v>79</v>
      </c>
      <c r="DK61" s="221" t="n">
        <v>84</v>
      </c>
      <c r="DL61" s="221" t="n">
        <v>89</v>
      </c>
      <c r="DM61" s="221" t="n">
        <v>94</v>
      </c>
      <c r="DN61" s="221" t="n">
        <v>99</v>
      </c>
      <c r="DO61" s="148"/>
      <c r="DP61" s="174"/>
    </row>
    <row r="62" customFormat="false" ht="21" hidden="false" customHeight="true" outlineLevel="0" collapsed="false">
      <c r="B62" s="3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226"/>
      <c r="AJ62" s="38"/>
      <c r="AK62" s="162" t="n">
        <f aca="false">IFERROR(INDEX(Q9_4_Completely,(MATCH(schoolselect,School2012,0)))*100,"")</f>
        <v>0</v>
      </c>
      <c r="AL62" s="162"/>
      <c r="AM62" s="162"/>
      <c r="AN62" s="162"/>
      <c r="AO62" s="163" t="n">
        <f aca="false">IFERROR(INDEX(Q9_4_Mostly,(MATCH(schoolselect,School2012,0)))*100,"")</f>
        <v>0</v>
      </c>
      <c r="AP62" s="163"/>
      <c r="AQ62" s="163"/>
      <c r="AR62" s="163"/>
      <c r="AS62" s="164" t="n">
        <f aca="false">IFERROR(INDEX(Q9_4_A_little,(MATCH(schoolselect,School2012,0)))*100,"")</f>
        <v>0</v>
      </c>
      <c r="AT62" s="164"/>
      <c r="AU62" s="164"/>
      <c r="AV62" s="164"/>
      <c r="AW62" s="165" t="n">
        <f aca="false">IFERROR(INDEX(Q9_4_Not_at_all,(MATCH(schoolselect,School2012,0)))*100,"")</f>
        <v>0</v>
      </c>
      <c r="AX62" s="165"/>
      <c r="AY62" s="165"/>
      <c r="AZ62" s="165"/>
      <c r="BA62" s="166" t="n">
        <f aca="false">IFERROR(INDEX(Q9_4_Missing,(MATCH(schoolselect,School2012,0)))*100,"")</f>
        <v>0</v>
      </c>
      <c r="BB62" s="166"/>
      <c r="BC62" s="166"/>
      <c r="BD62" s="166"/>
      <c r="BE62" s="188" t="s">
        <v>1513</v>
      </c>
      <c r="BF62" s="184"/>
      <c r="BG62" s="148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162" t="n">
        <f aca="false">ROUND(SUMPRODUCT(--(School2012=schoolselect),(Q14_2_Excellent)*100),1)</f>
        <v>0</v>
      </c>
      <c r="CV62" s="162"/>
      <c r="CW62" s="162"/>
      <c r="CX62" s="162"/>
      <c r="CY62" s="164" t="n">
        <f aca="false">ROUND(SUMPRODUCT(--(School2012=schoolselect),(Q14_2_Satisfactory)*100),1)</f>
        <v>0</v>
      </c>
      <c r="CZ62" s="164"/>
      <c r="DA62" s="164"/>
      <c r="DB62" s="164"/>
      <c r="DC62" s="165" t="n">
        <f aca="false">ROUND(SUMPRODUCT(--(School2012=schoolselect),(Q14_2_Poor)*100),1)</f>
        <v>0</v>
      </c>
      <c r="DD62" s="165"/>
      <c r="DE62" s="165"/>
      <c r="DF62" s="165"/>
      <c r="DG62" s="166" t="n">
        <f aca="false">ROUND(SUMPRODUCT(--(School2012=schoolselect),(Q14_2_DNA)*100),1)+ROUND(SUMPRODUCT(--(School2012=schoolselect),(Q14_2_Dont_Know)*100),1)</f>
        <v>0</v>
      </c>
      <c r="DH62" s="166"/>
      <c r="DI62" s="166"/>
      <c r="DJ62" s="166"/>
      <c r="DK62" s="224" t="n">
        <f aca="false">ROUND(SUMPRODUCT(--(School2012=schoolselect),(Q14_2_Missing)*100),1)</f>
        <v>0</v>
      </c>
      <c r="DL62" s="224"/>
      <c r="DM62" s="224"/>
      <c r="DN62" s="224"/>
      <c r="DO62" s="203" t="s">
        <v>1513</v>
      </c>
      <c r="DP62" s="167"/>
    </row>
    <row r="63" s="181" customFormat="true" ht="21" hidden="false" customHeight="true" outlineLevel="0" collapsed="false">
      <c r="B63" s="33"/>
      <c r="C63" s="93" t="s">
        <v>1557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223"/>
      <c r="AK63" s="145" t="n">
        <v>4</v>
      </c>
      <c r="AL63" s="146" t="n">
        <v>9</v>
      </c>
      <c r="AM63" s="146" t="n">
        <v>14</v>
      </c>
      <c r="AN63" s="146" t="n">
        <v>19</v>
      </c>
      <c r="AO63" s="146" t="n">
        <v>24</v>
      </c>
      <c r="AP63" s="146" t="n">
        <v>29</v>
      </c>
      <c r="AQ63" s="146" t="n">
        <v>34</v>
      </c>
      <c r="AR63" s="146" t="n">
        <v>39</v>
      </c>
      <c r="AS63" s="146" t="n">
        <v>44</v>
      </c>
      <c r="AT63" s="146" t="n">
        <v>49</v>
      </c>
      <c r="AU63" s="146" t="n">
        <v>54</v>
      </c>
      <c r="AV63" s="146" t="n">
        <v>59</v>
      </c>
      <c r="AW63" s="146" t="n">
        <v>64</v>
      </c>
      <c r="AX63" s="146" t="n">
        <v>69</v>
      </c>
      <c r="AY63" s="146" t="n">
        <v>74</v>
      </c>
      <c r="AZ63" s="146" t="n">
        <v>79</v>
      </c>
      <c r="BA63" s="146" t="n">
        <v>84</v>
      </c>
      <c r="BB63" s="146" t="n">
        <v>89</v>
      </c>
      <c r="BC63" s="146" t="n">
        <v>94</v>
      </c>
      <c r="BD63" s="146" t="n">
        <v>99</v>
      </c>
      <c r="BE63" s="183"/>
      <c r="BG63" s="227"/>
      <c r="BI63" s="204" t="s">
        <v>24</v>
      </c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21" t="n">
        <v>4</v>
      </c>
      <c r="CV63" s="221" t="n">
        <v>9</v>
      </c>
      <c r="CW63" s="221" t="n">
        <v>14</v>
      </c>
      <c r="CX63" s="221" t="n">
        <v>19</v>
      </c>
      <c r="CY63" s="221" t="n">
        <v>24</v>
      </c>
      <c r="CZ63" s="221" t="n">
        <v>29</v>
      </c>
      <c r="DA63" s="221" t="n">
        <v>34</v>
      </c>
      <c r="DB63" s="221" t="n">
        <v>39</v>
      </c>
      <c r="DC63" s="221" t="n">
        <v>44</v>
      </c>
      <c r="DD63" s="221" t="n">
        <v>49</v>
      </c>
      <c r="DE63" s="222" t="n">
        <v>54</v>
      </c>
      <c r="DF63" s="221" t="n">
        <v>59</v>
      </c>
      <c r="DG63" s="221" t="n">
        <v>64</v>
      </c>
      <c r="DH63" s="221" t="n">
        <v>69</v>
      </c>
      <c r="DI63" s="221" t="n">
        <v>74</v>
      </c>
      <c r="DJ63" s="221" t="n">
        <v>79</v>
      </c>
      <c r="DK63" s="221" t="n">
        <v>84</v>
      </c>
      <c r="DL63" s="221" t="n">
        <v>89</v>
      </c>
      <c r="DM63" s="221" t="n">
        <v>94</v>
      </c>
      <c r="DN63" s="221" t="n">
        <v>99</v>
      </c>
      <c r="DO63" s="148"/>
      <c r="DP63" s="38"/>
    </row>
    <row r="64" s="184" customFormat="true" ht="21" hidden="false" customHeight="true" outlineLevel="0" collapsed="false">
      <c r="B64" s="3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220"/>
      <c r="AK64" s="162" t="n">
        <f aca="false">IFERROR(INDEX(Q9_5_Completely,(MATCH(schoolselect,School2012,0)))*100,"")</f>
        <v>0</v>
      </c>
      <c r="AL64" s="162"/>
      <c r="AM64" s="162"/>
      <c r="AN64" s="162"/>
      <c r="AO64" s="163" t="n">
        <f aca="false">IFERROR(INDEX(Q9_5_Mostly,(MATCH(schoolselect,School2012,0)))*100,"")</f>
        <v>0</v>
      </c>
      <c r="AP64" s="163"/>
      <c r="AQ64" s="163"/>
      <c r="AR64" s="163"/>
      <c r="AS64" s="164" t="n">
        <f aca="false">IFERROR(INDEX(Q9_5_A_little,(MATCH(schoolselect,School2012,0)))*100,"")</f>
        <v>0</v>
      </c>
      <c r="AT64" s="164"/>
      <c r="AU64" s="164"/>
      <c r="AV64" s="164"/>
      <c r="AW64" s="165" t="n">
        <f aca="false">IFERROR(INDEX(Q9_5_Not_at_all,(MATCH(schoolselect,School2012,0)))*100,"")</f>
        <v>0</v>
      </c>
      <c r="AX64" s="165"/>
      <c r="AY64" s="165"/>
      <c r="AZ64" s="165"/>
      <c r="BA64" s="166" t="n">
        <f aca="false">IFERROR(INDEX(Q9_5_Missing,(MATCH(schoolselect,School2012,0)))*100,"")</f>
        <v>0</v>
      </c>
      <c r="BB64" s="166"/>
      <c r="BC64" s="166"/>
      <c r="BD64" s="166"/>
      <c r="BE64" s="188" t="s">
        <v>1513</v>
      </c>
      <c r="BG64" s="228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175" t="n">
        <f aca="false">ROUND(SUMPRODUCT(--(School2012=schoolselect),(Q14_3_Excellent)*100),1)</f>
        <v>0</v>
      </c>
      <c r="CV64" s="175"/>
      <c r="CW64" s="175"/>
      <c r="CX64" s="175"/>
      <c r="CY64" s="177" t="n">
        <f aca="false">ROUND(SUMPRODUCT(--(School2012=schoolselect),(Q14_3_Satisfactory)*100),1)</f>
        <v>0</v>
      </c>
      <c r="CZ64" s="177"/>
      <c r="DA64" s="177"/>
      <c r="DB64" s="177"/>
      <c r="DC64" s="178" t="n">
        <f aca="false">ROUND(SUMPRODUCT(--(School2012=schoolselect),(Q14_3_Poor)*100),1)</f>
        <v>0</v>
      </c>
      <c r="DD64" s="178"/>
      <c r="DE64" s="178"/>
      <c r="DF64" s="178"/>
      <c r="DG64" s="161" t="n">
        <f aca="false">ROUND(SUMPRODUCT(--(School2012=schoolselect),(Q14_3_DNA)*100),1)+ROUND(SUMPRODUCT(--(School2012=schoolselect),(Q14_3_Dont_Know)*100),1)</f>
        <v>0</v>
      </c>
      <c r="DH64" s="161"/>
      <c r="DI64" s="161"/>
      <c r="DJ64" s="161"/>
      <c r="DK64" s="224" t="n">
        <f aca="false">ROUND(SUMPRODUCT(--(School2012=schoolselect),(Q14_3_Missing)*100),1)</f>
        <v>0</v>
      </c>
      <c r="DL64" s="224"/>
      <c r="DM64" s="224"/>
      <c r="DN64" s="224"/>
      <c r="DO64" s="203" t="s">
        <v>1513</v>
      </c>
      <c r="DP64" s="193"/>
    </row>
    <row r="65" customFormat="false" ht="21" hidden="false" customHeight="true" outlineLevel="0" collapsed="false">
      <c r="B65" s="33"/>
      <c r="C65" s="93" t="s">
        <v>1558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223"/>
      <c r="AJ65" s="38"/>
      <c r="AK65" s="145" t="n">
        <v>4</v>
      </c>
      <c r="AL65" s="146" t="n">
        <v>9</v>
      </c>
      <c r="AM65" s="146" t="n">
        <v>14</v>
      </c>
      <c r="AN65" s="146" t="n">
        <v>19</v>
      </c>
      <c r="AO65" s="146" t="n">
        <v>24</v>
      </c>
      <c r="AP65" s="146" t="n">
        <v>29</v>
      </c>
      <c r="AQ65" s="146" t="n">
        <v>34</v>
      </c>
      <c r="AR65" s="146" t="n">
        <v>39</v>
      </c>
      <c r="AS65" s="146" t="n">
        <v>44</v>
      </c>
      <c r="AT65" s="146" t="n">
        <v>49</v>
      </c>
      <c r="AU65" s="146" t="n">
        <v>54</v>
      </c>
      <c r="AV65" s="146" t="n">
        <v>59</v>
      </c>
      <c r="AW65" s="146" t="n">
        <v>64</v>
      </c>
      <c r="AX65" s="146" t="n">
        <v>69</v>
      </c>
      <c r="AY65" s="146" t="n">
        <v>74</v>
      </c>
      <c r="AZ65" s="146" t="n">
        <v>79</v>
      </c>
      <c r="BA65" s="146" t="n">
        <v>84</v>
      </c>
      <c r="BB65" s="146" t="n">
        <v>89</v>
      </c>
      <c r="BC65" s="146" t="n">
        <v>94</v>
      </c>
      <c r="BD65" s="146" t="n">
        <v>99</v>
      </c>
      <c r="BE65" s="183"/>
      <c r="BF65" s="148"/>
      <c r="BG65" s="148"/>
      <c r="BI65" s="86" t="s">
        <v>25</v>
      </c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221" t="n">
        <v>4</v>
      </c>
      <c r="CV65" s="221" t="n">
        <v>9</v>
      </c>
      <c r="CW65" s="221" t="n">
        <v>14</v>
      </c>
      <c r="CX65" s="221" t="n">
        <v>19</v>
      </c>
      <c r="CY65" s="221" t="n">
        <v>24</v>
      </c>
      <c r="CZ65" s="221" t="n">
        <v>29</v>
      </c>
      <c r="DA65" s="221" t="n">
        <v>34</v>
      </c>
      <c r="DB65" s="221" t="n">
        <v>39</v>
      </c>
      <c r="DC65" s="221" t="n">
        <v>44</v>
      </c>
      <c r="DD65" s="221" t="n">
        <v>49</v>
      </c>
      <c r="DE65" s="222" t="n">
        <v>54</v>
      </c>
      <c r="DF65" s="221" t="n">
        <v>59</v>
      </c>
      <c r="DG65" s="221" t="n">
        <v>64</v>
      </c>
      <c r="DH65" s="221" t="n">
        <v>69</v>
      </c>
      <c r="DI65" s="221" t="n">
        <v>74</v>
      </c>
      <c r="DJ65" s="221" t="n">
        <v>79</v>
      </c>
      <c r="DK65" s="221" t="n">
        <v>84</v>
      </c>
      <c r="DL65" s="221" t="n">
        <v>89</v>
      </c>
      <c r="DM65" s="221" t="n">
        <v>94</v>
      </c>
      <c r="DN65" s="221" t="n">
        <v>99</v>
      </c>
      <c r="DO65" s="193"/>
      <c r="DP65" s="181"/>
    </row>
    <row r="66" s="174" customFormat="true" ht="21" hidden="false" customHeight="true" outlineLevel="0" collapsed="false">
      <c r="B66" s="3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220"/>
      <c r="AK66" s="162" t="n">
        <f aca="false">IFERROR(INDEX(Q9_6_Completely,(MATCH(schoolselect,School2012,0)))*100,"")</f>
        <v>0</v>
      </c>
      <c r="AL66" s="162"/>
      <c r="AM66" s="162"/>
      <c r="AN66" s="162"/>
      <c r="AO66" s="163" t="n">
        <f aca="false">IFERROR(INDEX(Q9_6_Mostly,(MATCH(schoolselect,School2012,0)))*100,"")</f>
        <v>0</v>
      </c>
      <c r="AP66" s="163"/>
      <c r="AQ66" s="163"/>
      <c r="AR66" s="163"/>
      <c r="AS66" s="164" t="n">
        <f aca="false">IFERROR(INDEX(Q9_6_A_little,(MATCH(schoolselect,School2012,0)))*100,"")</f>
        <v>0</v>
      </c>
      <c r="AT66" s="164"/>
      <c r="AU66" s="164"/>
      <c r="AV66" s="164"/>
      <c r="AW66" s="165" t="n">
        <f aca="false">IFERROR(INDEX(Q9_6_Not_at_all,(MATCH(schoolselect,School2012,0)))*100,"")</f>
        <v>0</v>
      </c>
      <c r="AX66" s="165"/>
      <c r="AY66" s="165"/>
      <c r="AZ66" s="165"/>
      <c r="BA66" s="166" t="n">
        <f aca="false">IFERROR(INDEX(Q9_6_Missing,(MATCH(schoolselect,School2012,0)))*100,"")</f>
        <v>0</v>
      </c>
      <c r="BB66" s="166"/>
      <c r="BC66" s="166"/>
      <c r="BD66" s="166"/>
      <c r="BE66" s="188" t="s">
        <v>1513</v>
      </c>
      <c r="BF66" s="167"/>
      <c r="BG66" s="167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162" t="n">
        <f aca="false">ROUND(SUMPRODUCT(--(School2012=schoolselect),(Q14_4_Excellent)*100),1)</f>
        <v>0</v>
      </c>
      <c r="CV66" s="162"/>
      <c r="CW66" s="162"/>
      <c r="CX66" s="162"/>
      <c r="CY66" s="164" t="n">
        <f aca="false">ROUND(SUMPRODUCT(--(School2012=schoolselect),(Q14_4_Satisfactory)*100),1)</f>
        <v>0</v>
      </c>
      <c r="CZ66" s="164"/>
      <c r="DA66" s="164"/>
      <c r="DB66" s="164"/>
      <c r="DC66" s="165" t="n">
        <f aca="false">ROUND(SUMPRODUCT(--(School2012=schoolselect),(Q14_4_Poor)*100),1)</f>
        <v>0</v>
      </c>
      <c r="DD66" s="165"/>
      <c r="DE66" s="165"/>
      <c r="DF66" s="165"/>
      <c r="DG66" s="166" t="n">
        <f aca="false">ROUND(SUMPRODUCT(--(School2012=schoolselect),(Q14_4_DNA)*100),1)+ROUND(SUMPRODUCT(--(School2012=schoolselect),(Q14_4_Dont_Know)*100),1)</f>
        <v>0</v>
      </c>
      <c r="DH66" s="166"/>
      <c r="DI66" s="166"/>
      <c r="DJ66" s="166"/>
      <c r="DK66" s="224" t="n">
        <f aca="false">ROUND(SUMPRODUCT(--(School2012=schoolselect),(Q14_4_Missing)*100),1)</f>
        <v>0</v>
      </c>
      <c r="DL66" s="224"/>
      <c r="DM66" s="224"/>
      <c r="DN66" s="224"/>
      <c r="DO66" s="203" t="s">
        <v>1513</v>
      </c>
      <c r="DP66" s="193"/>
    </row>
    <row r="67" customFormat="false" ht="21" hidden="false" customHeight="true" outlineLevel="0" collapsed="false">
      <c r="B67" s="33"/>
      <c r="C67" s="93" t="s">
        <v>1559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223"/>
      <c r="AJ67" s="38"/>
      <c r="AK67" s="145" t="n">
        <v>4</v>
      </c>
      <c r="AL67" s="146" t="n">
        <v>9</v>
      </c>
      <c r="AM67" s="146" t="n">
        <v>14</v>
      </c>
      <c r="AN67" s="146" t="n">
        <v>19</v>
      </c>
      <c r="AO67" s="146" t="n">
        <v>24</v>
      </c>
      <c r="AP67" s="146" t="n">
        <v>29</v>
      </c>
      <c r="AQ67" s="146" t="n">
        <v>34</v>
      </c>
      <c r="AR67" s="146" t="n">
        <v>39</v>
      </c>
      <c r="AS67" s="146" t="n">
        <v>44</v>
      </c>
      <c r="AT67" s="146" t="n">
        <v>49</v>
      </c>
      <c r="AU67" s="146" t="n">
        <v>54</v>
      </c>
      <c r="AV67" s="146" t="n">
        <v>59</v>
      </c>
      <c r="AW67" s="146" t="n">
        <v>64</v>
      </c>
      <c r="AX67" s="146" t="n">
        <v>69</v>
      </c>
      <c r="AY67" s="146" t="n">
        <v>74</v>
      </c>
      <c r="AZ67" s="146" t="n">
        <v>79</v>
      </c>
      <c r="BA67" s="146" t="n">
        <v>84</v>
      </c>
      <c r="BB67" s="146" t="n">
        <v>89</v>
      </c>
      <c r="BC67" s="146" t="n">
        <v>94</v>
      </c>
      <c r="BD67" s="146" t="n">
        <v>99</v>
      </c>
      <c r="BE67" s="183"/>
      <c r="BF67" s="148"/>
      <c r="BG67" s="148"/>
      <c r="BI67" s="86" t="s">
        <v>26</v>
      </c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221" t="n">
        <v>4</v>
      </c>
      <c r="CV67" s="221" t="n">
        <v>9</v>
      </c>
      <c r="CW67" s="221" t="n">
        <v>14</v>
      </c>
      <c r="CX67" s="221" t="n">
        <v>19</v>
      </c>
      <c r="CY67" s="221" t="n">
        <v>24</v>
      </c>
      <c r="CZ67" s="221" t="n">
        <v>29</v>
      </c>
      <c r="DA67" s="221" t="n">
        <v>34</v>
      </c>
      <c r="DB67" s="221" t="n">
        <v>39</v>
      </c>
      <c r="DC67" s="221" t="n">
        <v>44</v>
      </c>
      <c r="DD67" s="221" t="n">
        <v>49</v>
      </c>
      <c r="DE67" s="222" t="n">
        <v>54</v>
      </c>
      <c r="DF67" s="221" t="n">
        <v>59</v>
      </c>
      <c r="DG67" s="221" t="n">
        <v>64</v>
      </c>
      <c r="DH67" s="221" t="n">
        <v>69</v>
      </c>
      <c r="DI67" s="221" t="n">
        <v>74</v>
      </c>
      <c r="DJ67" s="221" t="n">
        <v>79</v>
      </c>
      <c r="DK67" s="221" t="n">
        <v>84</v>
      </c>
      <c r="DL67" s="221" t="n">
        <v>89</v>
      </c>
      <c r="DM67" s="221" t="n">
        <v>94</v>
      </c>
      <c r="DN67" s="221" t="n">
        <v>99</v>
      </c>
      <c r="DO67" s="193"/>
      <c r="DP67" s="193"/>
    </row>
    <row r="68" s="174" customFormat="true" ht="21" hidden="false" customHeight="true" outlineLevel="0" collapsed="false">
      <c r="B68" s="3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220"/>
      <c r="AK68" s="162" t="n">
        <f aca="false">IFERROR(INDEX(Q9_7_Completely,(MATCH(schoolselect,School2012,0)))*100,"")</f>
        <v>0</v>
      </c>
      <c r="AL68" s="162"/>
      <c r="AM68" s="162"/>
      <c r="AN68" s="162"/>
      <c r="AO68" s="163" t="n">
        <f aca="false">IFERROR(INDEX(Q9_7_Mostly,(MATCH(schoolselect,School2012,0)))*100,"")</f>
        <v>0</v>
      </c>
      <c r="AP68" s="163"/>
      <c r="AQ68" s="163"/>
      <c r="AR68" s="163"/>
      <c r="AS68" s="164" t="n">
        <f aca="false">IFERROR(INDEX(Q9_7_A_little,(MATCH(schoolselect,School2012,0)))*100,"")</f>
        <v>0</v>
      </c>
      <c r="AT68" s="164"/>
      <c r="AU68" s="164"/>
      <c r="AV68" s="164"/>
      <c r="AW68" s="165" t="n">
        <f aca="false">IFERROR(INDEX(Q9_7_Not_at_all,(MATCH(schoolselect,School2012,0)))*100,"")</f>
        <v>0</v>
      </c>
      <c r="AX68" s="165"/>
      <c r="AY68" s="165"/>
      <c r="AZ68" s="165"/>
      <c r="BA68" s="166" t="n">
        <f aca="false">IFERROR(INDEX(Q9_7_Missing,(MATCH(schoolselect,School2012,0)))*100,"")</f>
        <v>0</v>
      </c>
      <c r="BB68" s="166"/>
      <c r="BC68" s="166"/>
      <c r="BD68" s="166"/>
      <c r="BE68" s="188" t="s">
        <v>1513</v>
      </c>
      <c r="BF68" s="167"/>
      <c r="BG68" s="167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175" t="n">
        <f aca="false">ROUND(SUMPRODUCT(--(School2012=schoolselect),(Q14_5_Excellent)*100),1)</f>
        <v>0</v>
      </c>
      <c r="CV68" s="175"/>
      <c r="CW68" s="175"/>
      <c r="CX68" s="175"/>
      <c r="CY68" s="177" t="n">
        <f aca="false">ROUND(SUMPRODUCT(--(School2012=schoolselect),(Q14_5_Satisfactory)*100),1)</f>
        <v>0</v>
      </c>
      <c r="CZ68" s="177"/>
      <c r="DA68" s="177"/>
      <c r="DB68" s="177"/>
      <c r="DC68" s="178" t="n">
        <f aca="false">ROUND(SUMPRODUCT(--(School2012=schoolselect),(Q14_5_Poor)*100),1)</f>
        <v>0</v>
      </c>
      <c r="DD68" s="178"/>
      <c r="DE68" s="178"/>
      <c r="DF68" s="178"/>
      <c r="DG68" s="161" t="n">
        <f aca="false">ROUND(SUMPRODUCT(--(School2012=schoolselect),(Q14_5_DNA)*100),1)+ROUND(SUMPRODUCT(--(School2012=schoolselect),(Q14_5_Dont_Know)*100),1)</f>
        <v>0</v>
      </c>
      <c r="DH68" s="161"/>
      <c r="DI68" s="161"/>
      <c r="DJ68" s="161"/>
      <c r="DK68" s="224" t="n">
        <f aca="false">ROUND(SUMPRODUCT(--(School2012=schoolselect),(Q14_5_Missing)*100),1)</f>
        <v>0</v>
      </c>
      <c r="DL68" s="224"/>
      <c r="DM68" s="224"/>
      <c r="DN68" s="224"/>
      <c r="DO68" s="203" t="s">
        <v>1513</v>
      </c>
      <c r="DP68" s="193"/>
    </row>
    <row r="69" customFormat="false" ht="21" hidden="false" customHeight="true" outlineLevel="0" collapsed="false">
      <c r="B69" s="33"/>
      <c r="C69" s="93" t="s">
        <v>1560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38"/>
      <c r="AK69" s="145" t="n">
        <v>4</v>
      </c>
      <c r="AL69" s="146" t="n">
        <v>9</v>
      </c>
      <c r="AM69" s="146" t="n">
        <v>14</v>
      </c>
      <c r="AN69" s="146" t="n">
        <v>19</v>
      </c>
      <c r="AO69" s="146" t="n">
        <v>24</v>
      </c>
      <c r="AP69" s="146" t="n">
        <v>29</v>
      </c>
      <c r="AQ69" s="146" t="n">
        <v>34</v>
      </c>
      <c r="AR69" s="146" t="n">
        <v>39</v>
      </c>
      <c r="AS69" s="146" t="n">
        <v>44</v>
      </c>
      <c r="AT69" s="146" t="n">
        <v>49</v>
      </c>
      <c r="AU69" s="146" t="n">
        <v>54</v>
      </c>
      <c r="AV69" s="146" t="n">
        <v>59</v>
      </c>
      <c r="AW69" s="146" t="n">
        <v>64</v>
      </c>
      <c r="AX69" s="146" t="n">
        <v>69</v>
      </c>
      <c r="AY69" s="146" t="n">
        <v>74</v>
      </c>
      <c r="AZ69" s="146" t="n">
        <v>79</v>
      </c>
      <c r="BA69" s="146" t="n">
        <v>84</v>
      </c>
      <c r="BB69" s="146" t="n">
        <v>89</v>
      </c>
      <c r="BC69" s="146" t="n">
        <v>94</v>
      </c>
      <c r="BD69" s="146" t="n">
        <v>99</v>
      </c>
      <c r="BE69" s="183"/>
      <c r="BF69" s="148"/>
      <c r="BG69" s="148"/>
      <c r="BI69" s="86" t="s">
        <v>27</v>
      </c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221" t="n">
        <v>4</v>
      </c>
      <c r="CV69" s="221" t="n">
        <v>9</v>
      </c>
      <c r="CW69" s="221" t="n">
        <v>14</v>
      </c>
      <c r="CX69" s="221" t="n">
        <v>19</v>
      </c>
      <c r="CY69" s="221" t="n">
        <v>24</v>
      </c>
      <c r="CZ69" s="221" t="n">
        <v>29</v>
      </c>
      <c r="DA69" s="221" t="n">
        <v>34</v>
      </c>
      <c r="DB69" s="221" t="n">
        <v>39</v>
      </c>
      <c r="DC69" s="221" t="n">
        <v>44</v>
      </c>
      <c r="DD69" s="221" t="n">
        <v>49</v>
      </c>
      <c r="DE69" s="222" t="n">
        <v>54</v>
      </c>
      <c r="DF69" s="221" t="n">
        <v>59</v>
      </c>
      <c r="DG69" s="221" t="n">
        <v>64</v>
      </c>
      <c r="DH69" s="221" t="n">
        <v>69</v>
      </c>
      <c r="DI69" s="221" t="n">
        <v>74</v>
      </c>
      <c r="DJ69" s="221" t="n">
        <v>79</v>
      </c>
      <c r="DK69" s="221" t="n">
        <v>84</v>
      </c>
      <c r="DL69" s="221" t="n">
        <v>89</v>
      </c>
      <c r="DM69" s="221" t="n">
        <v>94</v>
      </c>
      <c r="DN69" s="221" t="n">
        <v>99</v>
      </c>
      <c r="DO69" s="193"/>
      <c r="DP69" s="193"/>
    </row>
    <row r="70" s="174" customFormat="true" ht="21" hidden="false" customHeight="true" outlineLevel="0" collapsed="false">
      <c r="B70" s="3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K70" s="162" t="n">
        <f aca="false">IFERROR(INDEX(Q9_8_Completely,(MATCH(schoolselect,School2012,0)))*100,"")</f>
        <v>0</v>
      </c>
      <c r="AL70" s="162"/>
      <c r="AM70" s="162"/>
      <c r="AN70" s="162"/>
      <c r="AO70" s="163" t="n">
        <f aca="false">IFERROR(INDEX(Q9_8_Mostly,(MATCH(schoolselect,School2012,0)))*100,"")</f>
        <v>0</v>
      </c>
      <c r="AP70" s="163"/>
      <c r="AQ70" s="163"/>
      <c r="AR70" s="163"/>
      <c r="AS70" s="164" t="n">
        <f aca="false">IFERROR(INDEX(Q9_8_A_little,(MATCH(schoolselect,School2012,0)))*100,"")</f>
        <v>0</v>
      </c>
      <c r="AT70" s="164"/>
      <c r="AU70" s="164"/>
      <c r="AV70" s="164"/>
      <c r="AW70" s="165" t="n">
        <f aca="false">IFERROR(INDEX(Q9_8_Not_at_all,(MATCH(schoolselect,School2012,0)))*100,"")</f>
        <v>0</v>
      </c>
      <c r="AX70" s="165"/>
      <c r="AY70" s="165"/>
      <c r="AZ70" s="165"/>
      <c r="BA70" s="166" t="n">
        <f aca="false">IFERROR(INDEX(Q9_8_Missing,(MATCH(schoolselect,School2012,0)))*100,"")</f>
        <v>0</v>
      </c>
      <c r="BB70" s="166"/>
      <c r="BC70" s="166"/>
      <c r="BD70" s="166"/>
      <c r="BE70" s="188" t="s">
        <v>1513</v>
      </c>
      <c r="BF70" s="167"/>
      <c r="BG70" s="167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162" t="n">
        <f aca="false">ROUND(SUMPRODUCT(--(School2012=schoolselect),(Q14_6_Excellent)*100),1)</f>
        <v>0</v>
      </c>
      <c r="CV70" s="162"/>
      <c r="CW70" s="162"/>
      <c r="CX70" s="162"/>
      <c r="CY70" s="164" t="n">
        <f aca="false">ROUND(SUMPRODUCT(--(School2012=schoolselect),(Q14_6_Satisfactory)*100),1)</f>
        <v>0</v>
      </c>
      <c r="CZ70" s="164"/>
      <c r="DA70" s="164"/>
      <c r="DB70" s="164"/>
      <c r="DC70" s="165" t="n">
        <f aca="false">ROUND(SUMPRODUCT(--(School2012=schoolselect),(Q14_6_Poor)*100),1)</f>
        <v>0</v>
      </c>
      <c r="DD70" s="165"/>
      <c r="DE70" s="165"/>
      <c r="DF70" s="165"/>
      <c r="DG70" s="166" t="n">
        <f aca="false">ROUND(SUMPRODUCT(--(School2012=schoolselect),(Q14_6_DNA)*100),1)+ROUND(SUMPRODUCT(--(School2012=schoolselect),(Q14_6_Dont_Know)*100),1)</f>
        <v>0</v>
      </c>
      <c r="DH70" s="166"/>
      <c r="DI70" s="166"/>
      <c r="DJ70" s="166"/>
      <c r="DK70" s="224" t="n">
        <f aca="false">ROUND(SUMPRODUCT(--(School2012=schoolselect),(Q14_6_Missing)*100),1)</f>
        <v>0</v>
      </c>
      <c r="DL70" s="224"/>
      <c r="DM70" s="224"/>
      <c r="DN70" s="224"/>
      <c r="DO70" s="203" t="s">
        <v>1513</v>
      </c>
      <c r="DP70" s="193"/>
    </row>
    <row r="71" s="38" customFormat="true" ht="21" hidden="false" customHeight="true" outlineLevel="0" collapsed="false">
      <c r="B71" s="33"/>
      <c r="C71" s="93" t="s">
        <v>1561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K71" s="145" t="n">
        <v>4</v>
      </c>
      <c r="AL71" s="146" t="n">
        <v>9</v>
      </c>
      <c r="AM71" s="146" t="n">
        <v>14</v>
      </c>
      <c r="AN71" s="146" t="n">
        <v>19</v>
      </c>
      <c r="AO71" s="146" t="n">
        <v>24</v>
      </c>
      <c r="AP71" s="146" t="n">
        <v>29</v>
      </c>
      <c r="AQ71" s="146" t="n">
        <v>34</v>
      </c>
      <c r="AR71" s="146" t="n">
        <v>39</v>
      </c>
      <c r="AS71" s="146" t="n">
        <v>44</v>
      </c>
      <c r="AT71" s="146" t="n">
        <v>49</v>
      </c>
      <c r="AU71" s="146" t="n">
        <v>54</v>
      </c>
      <c r="AV71" s="146" t="n">
        <v>59</v>
      </c>
      <c r="AW71" s="146" t="n">
        <v>64</v>
      </c>
      <c r="AX71" s="146" t="n">
        <v>69</v>
      </c>
      <c r="AY71" s="146" t="n">
        <v>74</v>
      </c>
      <c r="AZ71" s="146" t="n">
        <v>79</v>
      </c>
      <c r="BA71" s="146" t="n">
        <v>84</v>
      </c>
      <c r="BB71" s="146" t="n">
        <v>89</v>
      </c>
      <c r="BC71" s="146" t="n">
        <v>94</v>
      </c>
      <c r="BD71" s="146" t="n">
        <v>99</v>
      </c>
      <c r="BE71" s="229"/>
      <c r="BF71" s="227"/>
      <c r="BG71" s="148"/>
      <c r="BU71" s="230" t="s">
        <v>31</v>
      </c>
      <c r="BY71" s="230"/>
      <c r="BZ71" s="230"/>
      <c r="CA71" s="231"/>
      <c r="CB71" s="231"/>
      <c r="CC71" s="231"/>
      <c r="CD71" s="231"/>
      <c r="CE71" s="231"/>
      <c r="CF71" s="232" t="n">
        <f aca="false">IFERROR(INDEX(schl_id,(MATCH(schoolselect,School2012,0))),"No School Selected")</f>
        <v>610501</v>
      </c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R71" s="33"/>
      <c r="DS71" s="0"/>
    </row>
    <row r="72" s="174" customFormat="true" ht="21" hidden="false" customHeight="true" outlineLevel="0" collapsed="false">
      <c r="B72" s="3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K72" s="162" t="n">
        <f aca="false">IFERROR(INDEX(Q9_9_Completely,(MATCH(schoolselect,School2012,0)))*100,"")</f>
        <v>0</v>
      </c>
      <c r="AL72" s="162"/>
      <c r="AM72" s="162"/>
      <c r="AN72" s="162"/>
      <c r="AO72" s="163" t="n">
        <f aca="false">IFERROR(INDEX(Q9_9_Mostly,(MATCH(schoolselect,School2012,0)))*100,"")</f>
        <v>0</v>
      </c>
      <c r="AP72" s="163"/>
      <c r="AQ72" s="163"/>
      <c r="AR72" s="163"/>
      <c r="AS72" s="164" t="n">
        <f aca="false">IFERROR(INDEX(Q9_9_A_little,(MATCH(schoolselect,School2012,0)))*100,"")</f>
        <v>0</v>
      </c>
      <c r="AT72" s="164"/>
      <c r="AU72" s="164"/>
      <c r="AV72" s="164"/>
      <c r="AW72" s="165" t="n">
        <f aca="false">IFERROR(INDEX(Q9_9_Not_at_all,(MATCH(schoolselect,School2012,0)))*100,"")</f>
        <v>0</v>
      </c>
      <c r="AX72" s="165"/>
      <c r="AY72" s="165"/>
      <c r="AZ72" s="165"/>
      <c r="BA72" s="166" t="n">
        <f aca="false">IFERROR(INDEX(Q9_9_Missing,(MATCH(schoolselect,School2012,0)))*100,"")</f>
        <v>0</v>
      </c>
      <c r="BB72" s="166"/>
      <c r="BC72" s="166"/>
      <c r="BD72" s="166"/>
      <c r="BE72" s="188" t="s">
        <v>1513</v>
      </c>
      <c r="BF72" s="228"/>
      <c r="BG72" s="167"/>
      <c r="BU72" s="230" t="s">
        <v>1562</v>
      </c>
      <c r="BY72" s="230"/>
      <c r="BZ72" s="230"/>
      <c r="CA72" s="233"/>
      <c r="CB72" s="233"/>
      <c r="CC72" s="233"/>
      <c r="CD72" s="233"/>
      <c r="CE72" s="233"/>
      <c r="CF72" s="230" t="str">
        <f aca="false">IFERROR(INDEX(ManagedBy,(MATCH(schoolselect,School2012,0))),"No School Selected")</f>
        <v>West Side High School Network</v>
      </c>
      <c r="CG72" s="233"/>
      <c r="CH72" s="233"/>
      <c r="CI72" s="233"/>
      <c r="CJ72" s="233"/>
      <c r="CK72" s="233"/>
      <c r="CL72" s="233"/>
      <c r="CM72" s="233"/>
      <c r="CN72" s="233"/>
      <c r="CO72" s="233"/>
      <c r="CP72" s="233"/>
      <c r="CQ72" s="233"/>
      <c r="CR72" s="233"/>
      <c r="CS72" s="233"/>
      <c r="CT72" s="233"/>
      <c r="CU72" s="233"/>
      <c r="CV72" s="233"/>
      <c r="CW72" s="233"/>
      <c r="CX72" s="233"/>
      <c r="CY72" s="233"/>
      <c r="CZ72" s="233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R72" s="33"/>
      <c r="DS72" s="33"/>
    </row>
    <row r="73" s="38" customFormat="true" ht="18" hidden="false" customHeight="true" outlineLevel="0" collapsed="false">
      <c r="B73" s="33"/>
      <c r="BF73" s="148"/>
      <c r="BG73" s="148"/>
      <c r="DR73" s="0"/>
      <c r="DS73" s="0"/>
    </row>
    <row r="74" s="181" customFormat="true" ht="20.25" hidden="false" customHeight="true" outlineLevel="0" collapsed="false">
      <c r="B74" s="33"/>
      <c r="AI74" s="225"/>
      <c r="AJ74" s="234"/>
      <c r="BG74" s="227"/>
      <c r="DA74" s="87"/>
      <c r="DB74" s="235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</row>
    <row r="75" s="184" customFormat="true" ht="22.5" hidden="false" customHeight="true" outlineLevel="0" collapsed="false">
      <c r="B75" s="33"/>
      <c r="AI75" s="226"/>
      <c r="AJ75" s="237"/>
      <c r="BG75" s="228"/>
      <c r="BW75" s="186"/>
      <c r="DA75" s="87"/>
      <c r="DB75" s="235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</row>
    <row r="76" customFormat="false" ht="15.75" hidden="false" customHeight="true" outlineLevel="0" collapsed="false"/>
    <row r="77" customFormat="false" ht="18.75" hidden="false" customHeight="true" outlineLevel="0" collapsed="false"/>
    <row r="78" customFormat="false" ht="15" hidden="false" customHeight="false" outlineLevel="0" collapsed="false"/>
    <row r="79" customFormat="false" ht="15" hidden="false" customHeight="false" outlineLevel="0" collapsed="false"/>
    <row r="99" customFormat="false" ht="18.75" hidden="true" customHeight="false" outlineLevel="0" collapsed="false"/>
    <row r="100" customFormat="false" ht="18.75" hidden="true" customHeight="false" outlineLevel="0" collapsed="false"/>
    <row r="101" customFormat="false" ht="18.75" hidden="true" customHeight="false" outlineLevel="0" collapsed="false"/>
    <row r="102" customFormat="false" ht="18.75" hidden="true" customHeight="false" outlineLevel="0" collapsed="false"/>
    <row r="103" customFormat="false" ht="18.75" hidden="true" customHeight="false" outlineLevel="0" collapsed="false">
      <c r="C103" s="40" t="s">
        <v>1563</v>
      </c>
    </row>
    <row r="104" customFormat="false" ht="18.75" hidden="true" customHeight="false" outlineLevel="0" collapsed="false">
      <c r="C104" s="40" t="s">
        <v>1564</v>
      </c>
      <c r="AI104" s="238"/>
      <c r="AJ104" s="238"/>
      <c r="AK104" s="238"/>
      <c r="AL104" s="238"/>
      <c r="AM104" s="238"/>
      <c r="AN104" s="238"/>
      <c r="AO104" s="238"/>
      <c r="AP104" s="238"/>
      <c r="AQ104" s="238"/>
      <c r="AR104" s="238"/>
      <c r="AS104" s="238"/>
      <c r="AT104" s="238"/>
      <c r="AU104" s="238"/>
      <c r="AV104" s="238"/>
      <c r="AW104" s="238"/>
      <c r="AX104" s="238"/>
      <c r="AY104" s="238"/>
      <c r="AZ104" s="238"/>
      <c r="BA104" s="238"/>
      <c r="BB104" s="238"/>
      <c r="BC104" s="238"/>
      <c r="BD104" s="238"/>
      <c r="BE104" s="238"/>
      <c r="BF104" s="238"/>
      <c r="BG104" s="238"/>
      <c r="BH104" s="238"/>
      <c r="BI104" s="238"/>
      <c r="BJ104" s="239"/>
      <c r="BK104" s="239"/>
      <c r="BL104" s="239"/>
      <c r="BM104" s="239"/>
      <c r="BN104" s="239"/>
      <c r="BO104" s="239"/>
      <c r="BP104" s="239"/>
      <c r="BQ104" s="239"/>
      <c r="BR104" s="239"/>
      <c r="BS104" s="239"/>
      <c r="BT104" s="239"/>
      <c r="BU104" s="239"/>
    </row>
    <row r="105" customFormat="false" ht="18.75" hidden="true" customHeight="false" outlineLevel="0" collapsed="false">
      <c r="C105" s="240" t="s">
        <v>1565</v>
      </c>
      <c r="AI105" s="239"/>
      <c r="AJ105" s="239"/>
      <c r="AK105" s="239"/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</row>
    <row r="106" customFormat="false" ht="18.75" hidden="true" customHeight="false" outlineLevel="0" collapsed="false">
      <c r="C106" s="240" t="s">
        <v>1566</v>
      </c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</row>
    <row r="107" customFormat="false" ht="18.75" hidden="true" customHeight="false" outlineLevel="0" collapsed="false">
      <c r="C107" s="40" t="s">
        <v>51</v>
      </c>
      <c r="AI107" s="236"/>
    </row>
    <row r="108" customFormat="false" ht="18.75" hidden="true" customHeight="false" outlineLevel="0" collapsed="false">
      <c r="C108" s="40" t="s">
        <v>56</v>
      </c>
      <c r="AI108" s="236"/>
    </row>
    <row r="109" customFormat="false" ht="18.75" hidden="true" customHeight="false" outlineLevel="0" collapsed="false">
      <c r="C109" s="40" t="s">
        <v>58</v>
      </c>
      <c r="AI109" s="236"/>
    </row>
    <row r="110" customFormat="false" ht="18.75" hidden="true" customHeight="false" outlineLevel="0" collapsed="false">
      <c r="C110" s="40" t="s">
        <v>63</v>
      </c>
      <c r="AI110" s="236"/>
    </row>
    <row r="111" customFormat="false" ht="18.75" hidden="true" customHeight="false" outlineLevel="0" collapsed="false">
      <c r="C111" s="40" t="s">
        <v>69</v>
      </c>
      <c r="AI111" s="236"/>
    </row>
    <row r="112" customFormat="false" ht="18.75" hidden="true" customHeight="false" outlineLevel="0" collapsed="false">
      <c r="C112" s="40" t="s">
        <v>74</v>
      </c>
      <c r="AI112" s="236"/>
    </row>
    <row r="113" customFormat="false" ht="18.75" hidden="true" customHeight="false" outlineLevel="0" collapsed="false">
      <c r="C113" s="40" t="s">
        <v>79</v>
      </c>
      <c r="AI113" s="236"/>
    </row>
    <row r="114" customFormat="false" ht="18.75" hidden="true" customHeight="false" outlineLevel="0" collapsed="false">
      <c r="C114" s="40" t="s">
        <v>82</v>
      </c>
      <c r="AI114" s="236"/>
    </row>
    <row r="115" customFormat="false" ht="18.75" hidden="true" customHeight="false" outlineLevel="0" collapsed="false">
      <c r="C115" s="40" t="s">
        <v>86</v>
      </c>
      <c r="AI115" s="236"/>
    </row>
    <row r="116" customFormat="false" ht="18.75" hidden="true" customHeight="false" outlineLevel="0" collapsed="false">
      <c r="C116" s="40" t="s">
        <v>88</v>
      </c>
      <c r="AI116" s="236"/>
      <c r="BI116" s="241"/>
      <c r="BJ116" s="241"/>
      <c r="BK116" s="241"/>
      <c r="BL116" s="241"/>
      <c r="BM116" s="241"/>
      <c r="BN116" s="241"/>
      <c r="BO116" s="241"/>
      <c r="BP116" s="241"/>
      <c r="BQ116" s="241"/>
      <c r="BR116" s="241"/>
      <c r="BS116" s="241"/>
      <c r="BT116" s="241"/>
      <c r="BU116" s="241"/>
    </row>
    <row r="117" customFormat="false" ht="18.75" hidden="true" customHeight="false" outlineLevel="0" collapsed="false">
      <c r="C117" s="40" t="s">
        <v>91</v>
      </c>
      <c r="AI117" s="236"/>
      <c r="BI117" s="242"/>
      <c r="BJ117" s="242"/>
      <c r="BK117" s="242"/>
      <c r="BL117" s="242"/>
      <c r="BM117" s="242"/>
      <c r="BN117" s="242"/>
      <c r="BO117" s="242"/>
      <c r="BP117" s="242"/>
      <c r="BQ117" s="242"/>
      <c r="BR117" s="242"/>
      <c r="BS117" s="242"/>
      <c r="BT117" s="242"/>
      <c r="BU117" s="242"/>
    </row>
    <row r="118" customFormat="false" ht="18.75" hidden="true" customHeight="false" outlineLevel="0" collapsed="false">
      <c r="C118" s="40" t="s">
        <v>93</v>
      </c>
      <c r="AI118" s="236"/>
      <c r="BI118" s="242"/>
      <c r="BJ118" s="242"/>
      <c r="BK118" s="242"/>
      <c r="BL118" s="242"/>
      <c r="BM118" s="242"/>
      <c r="BN118" s="242"/>
      <c r="BO118" s="242"/>
      <c r="BP118" s="242"/>
      <c r="BQ118" s="242"/>
      <c r="BR118" s="242"/>
      <c r="BS118" s="242"/>
      <c r="BT118" s="242"/>
      <c r="BU118" s="242"/>
    </row>
    <row r="119" customFormat="false" ht="18.75" hidden="true" customHeight="false" outlineLevel="0" collapsed="false">
      <c r="C119" s="40" t="s">
        <v>95</v>
      </c>
      <c r="AI119" s="236"/>
      <c r="BI119" s="242"/>
      <c r="BJ119" s="242"/>
      <c r="BK119" s="242"/>
      <c r="BL119" s="242"/>
      <c r="BM119" s="242"/>
      <c r="BN119" s="242"/>
      <c r="BO119" s="242"/>
      <c r="BP119" s="242"/>
      <c r="BQ119" s="242"/>
      <c r="BR119" s="242"/>
      <c r="BS119" s="242"/>
      <c r="BT119" s="242"/>
      <c r="BU119" s="242"/>
    </row>
    <row r="120" customFormat="false" ht="18.75" hidden="true" customHeight="false" outlineLevel="0" collapsed="false">
      <c r="C120" s="40" t="s">
        <v>98</v>
      </c>
      <c r="AI120" s="236"/>
      <c r="BI120" s="242"/>
      <c r="BJ120" s="242"/>
      <c r="BK120" s="242"/>
      <c r="BL120" s="242"/>
      <c r="BM120" s="242"/>
      <c r="BN120" s="242"/>
      <c r="BO120" s="242"/>
      <c r="BP120" s="242"/>
      <c r="BQ120" s="242"/>
      <c r="BR120" s="242"/>
      <c r="BS120" s="242"/>
      <c r="BT120" s="242"/>
      <c r="BU120" s="242"/>
    </row>
    <row r="121" customFormat="false" ht="18.75" hidden="true" customHeight="false" outlineLevel="0" collapsed="false">
      <c r="C121" s="40" t="s">
        <v>101</v>
      </c>
      <c r="AI121" s="236"/>
      <c r="BI121" s="242"/>
      <c r="BJ121" s="242"/>
      <c r="BK121" s="242"/>
      <c r="BL121" s="242"/>
      <c r="BM121" s="242"/>
      <c r="BN121" s="242"/>
      <c r="BO121" s="242"/>
      <c r="BP121" s="242"/>
      <c r="BQ121" s="242"/>
      <c r="BR121" s="242"/>
      <c r="BS121" s="242"/>
      <c r="BT121" s="242"/>
      <c r="BU121" s="242"/>
    </row>
    <row r="122" customFormat="false" ht="18.75" hidden="true" customHeight="false" outlineLevel="0" collapsed="false">
      <c r="C122" s="40" t="s">
        <v>104</v>
      </c>
      <c r="AI122" s="236"/>
      <c r="BI122" s="242"/>
      <c r="BJ122" s="242"/>
      <c r="BK122" s="242"/>
      <c r="BL122" s="242"/>
      <c r="BM122" s="242"/>
      <c r="BN122" s="242"/>
      <c r="BO122" s="242"/>
      <c r="BP122" s="242"/>
      <c r="BQ122" s="242"/>
      <c r="BR122" s="242"/>
      <c r="BS122" s="242"/>
      <c r="BT122" s="242"/>
      <c r="BU122" s="242"/>
    </row>
    <row r="123" customFormat="false" ht="18.75" hidden="true" customHeight="false" outlineLevel="0" collapsed="false">
      <c r="C123" s="40" t="s">
        <v>106</v>
      </c>
      <c r="AI123" s="236"/>
      <c r="BI123" s="242"/>
      <c r="BJ123" s="242"/>
      <c r="BK123" s="242"/>
      <c r="BL123" s="242"/>
      <c r="BM123" s="242"/>
      <c r="BN123" s="242"/>
      <c r="BO123" s="242"/>
      <c r="BP123" s="242"/>
      <c r="BQ123" s="242"/>
      <c r="BR123" s="242"/>
      <c r="BS123" s="242"/>
      <c r="BT123" s="242"/>
      <c r="BU123" s="242"/>
    </row>
    <row r="124" customFormat="false" ht="18.75" hidden="true" customHeight="false" outlineLevel="0" collapsed="false">
      <c r="C124" s="40" t="s">
        <v>111</v>
      </c>
      <c r="AI124" s="236"/>
      <c r="BI124" s="242"/>
      <c r="BJ124" s="242"/>
      <c r="BK124" s="242"/>
      <c r="BL124" s="242"/>
      <c r="BM124" s="242"/>
      <c r="BN124" s="242"/>
      <c r="BO124" s="242"/>
      <c r="BP124" s="242"/>
      <c r="BQ124" s="242"/>
      <c r="BR124" s="242"/>
      <c r="BS124" s="242"/>
      <c r="BT124" s="242"/>
      <c r="BU124" s="242"/>
    </row>
    <row r="125" customFormat="false" ht="18.75" hidden="true" customHeight="false" outlineLevel="0" collapsed="false">
      <c r="C125" s="40" t="s">
        <v>114</v>
      </c>
      <c r="AI125" s="236"/>
      <c r="BI125" s="242"/>
      <c r="BJ125" s="242"/>
      <c r="BK125" s="242"/>
      <c r="BL125" s="242"/>
      <c r="BM125" s="242"/>
      <c r="BN125" s="242"/>
      <c r="BO125" s="242"/>
      <c r="BP125" s="242"/>
      <c r="BQ125" s="242"/>
      <c r="BR125" s="242"/>
      <c r="BS125" s="242"/>
      <c r="BT125" s="242"/>
      <c r="BU125" s="242"/>
    </row>
    <row r="126" customFormat="false" ht="18.75" hidden="true" customHeight="false" outlineLevel="0" collapsed="false">
      <c r="C126" s="40" t="s">
        <v>117</v>
      </c>
      <c r="AI126" s="236"/>
      <c r="BI126" s="242"/>
      <c r="BJ126" s="242"/>
      <c r="BK126" s="242"/>
      <c r="BL126" s="242"/>
      <c r="BM126" s="242"/>
      <c r="BN126" s="242"/>
      <c r="BO126" s="242"/>
      <c r="BP126" s="242"/>
      <c r="BQ126" s="242"/>
      <c r="BR126" s="242"/>
      <c r="BS126" s="242"/>
      <c r="BT126" s="242"/>
      <c r="BU126" s="242"/>
    </row>
    <row r="127" customFormat="false" ht="18.75" hidden="true" customHeight="false" outlineLevel="0" collapsed="false">
      <c r="C127" s="40" t="s">
        <v>120</v>
      </c>
      <c r="AI127" s="236"/>
      <c r="BI127" s="242"/>
      <c r="BJ127" s="242"/>
      <c r="BK127" s="242"/>
      <c r="BL127" s="242"/>
      <c r="BM127" s="242"/>
      <c r="BN127" s="242"/>
      <c r="BO127" s="242"/>
      <c r="BP127" s="242"/>
      <c r="BQ127" s="242"/>
      <c r="BR127" s="242"/>
      <c r="BS127" s="242"/>
      <c r="BT127" s="242"/>
      <c r="BU127" s="242"/>
    </row>
    <row r="128" customFormat="false" ht="18.75" hidden="true" customHeight="false" outlineLevel="0" collapsed="false">
      <c r="C128" s="40" t="s">
        <v>122</v>
      </c>
      <c r="AI128" s="236"/>
    </row>
    <row r="129" customFormat="false" ht="18.75" hidden="true" customHeight="false" outlineLevel="0" collapsed="false">
      <c r="C129" s="40" t="s">
        <v>124</v>
      </c>
      <c r="AI129" s="236"/>
    </row>
    <row r="130" customFormat="false" ht="18.75" hidden="true" customHeight="false" outlineLevel="0" collapsed="false">
      <c r="C130" s="40" t="s">
        <v>127</v>
      </c>
      <c r="AI130" s="236"/>
    </row>
    <row r="131" customFormat="false" ht="18.75" hidden="true" customHeight="false" outlineLevel="0" collapsed="false">
      <c r="C131" s="40" t="s">
        <v>129</v>
      </c>
      <c r="AI131" s="236"/>
    </row>
    <row r="132" customFormat="false" ht="18.75" hidden="true" customHeight="false" outlineLevel="0" collapsed="false">
      <c r="C132" s="40" t="s">
        <v>133</v>
      </c>
      <c r="AI132" s="236"/>
    </row>
    <row r="133" customFormat="false" ht="18.75" hidden="true" customHeight="false" outlineLevel="0" collapsed="false">
      <c r="C133" s="40" t="s">
        <v>135</v>
      </c>
      <c r="AI133" s="236"/>
    </row>
    <row r="134" customFormat="false" ht="18.75" hidden="true" customHeight="false" outlineLevel="0" collapsed="false">
      <c r="C134" s="40" t="s">
        <v>139</v>
      </c>
      <c r="AI134" s="236"/>
    </row>
    <row r="135" customFormat="false" ht="18.75" hidden="true" customHeight="false" outlineLevel="0" collapsed="false">
      <c r="C135" s="40" t="s">
        <v>141</v>
      </c>
      <c r="AI135" s="236"/>
    </row>
    <row r="136" customFormat="false" ht="18.75" hidden="true" customHeight="false" outlineLevel="0" collapsed="false">
      <c r="C136" s="40" t="s">
        <v>144</v>
      </c>
      <c r="AI136" s="236"/>
    </row>
    <row r="137" customFormat="false" ht="18.75" hidden="true" customHeight="false" outlineLevel="0" collapsed="false">
      <c r="C137" s="40" t="s">
        <v>147</v>
      </c>
      <c r="AI137" s="236"/>
    </row>
    <row r="138" customFormat="false" ht="18.75" hidden="true" customHeight="false" outlineLevel="0" collapsed="false">
      <c r="C138" s="40" t="s">
        <v>150</v>
      </c>
      <c r="AI138" s="236"/>
    </row>
    <row r="139" customFormat="false" ht="18.75" hidden="true" customHeight="false" outlineLevel="0" collapsed="false">
      <c r="C139" s="40" t="s">
        <v>152</v>
      </c>
      <c r="AI139" s="236"/>
    </row>
    <row r="140" customFormat="false" ht="18.75" hidden="true" customHeight="false" outlineLevel="0" collapsed="false">
      <c r="C140" s="40" t="s">
        <v>154</v>
      </c>
      <c r="AI140" s="236"/>
    </row>
    <row r="141" customFormat="false" ht="18.75" hidden="true" customHeight="false" outlineLevel="0" collapsed="false">
      <c r="C141" s="40" t="s">
        <v>158</v>
      </c>
      <c r="AI141" s="236"/>
    </row>
    <row r="142" customFormat="false" ht="18.75" hidden="true" customHeight="false" outlineLevel="0" collapsed="false">
      <c r="C142" s="40" t="s">
        <v>161</v>
      </c>
      <c r="AI142" s="236"/>
    </row>
    <row r="143" customFormat="false" ht="18.75" hidden="true" customHeight="false" outlineLevel="0" collapsed="false">
      <c r="C143" s="40" t="s">
        <v>164</v>
      </c>
      <c r="AI143" s="236"/>
    </row>
    <row r="144" customFormat="false" ht="18.75" hidden="true" customHeight="false" outlineLevel="0" collapsed="false">
      <c r="C144" s="40" t="s">
        <v>166</v>
      </c>
      <c r="AI144" s="236"/>
    </row>
    <row r="145" customFormat="false" ht="18.75" hidden="true" customHeight="false" outlineLevel="0" collapsed="false">
      <c r="C145" s="40" t="s">
        <v>169</v>
      </c>
      <c r="AI145" s="236"/>
    </row>
    <row r="146" customFormat="false" ht="18.75" hidden="true" customHeight="false" outlineLevel="0" collapsed="false">
      <c r="C146" s="40" t="s">
        <v>171</v>
      </c>
      <c r="AI146" s="236"/>
    </row>
    <row r="147" customFormat="false" ht="18.75" hidden="true" customHeight="false" outlineLevel="0" collapsed="false">
      <c r="C147" s="40" t="s">
        <v>173</v>
      </c>
      <c r="AI147" s="236"/>
    </row>
    <row r="148" customFormat="false" ht="18.75" hidden="true" customHeight="false" outlineLevel="0" collapsed="false">
      <c r="C148" s="40" t="s">
        <v>175</v>
      </c>
      <c r="AI148" s="236"/>
    </row>
    <row r="149" customFormat="false" ht="18.75" hidden="true" customHeight="false" outlineLevel="0" collapsed="false">
      <c r="C149" s="40" t="s">
        <v>177</v>
      </c>
      <c r="AI149" s="236"/>
    </row>
    <row r="150" customFormat="false" ht="18.75" hidden="true" customHeight="false" outlineLevel="0" collapsed="false">
      <c r="C150" s="40" t="s">
        <v>180</v>
      </c>
      <c r="AI150" s="236"/>
    </row>
    <row r="151" customFormat="false" ht="18.75" hidden="true" customHeight="false" outlineLevel="0" collapsed="false">
      <c r="C151" s="40" t="s">
        <v>182</v>
      </c>
      <c r="AI151" s="236"/>
    </row>
    <row r="152" customFormat="false" ht="18.75" hidden="true" customHeight="false" outlineLevel="0" collapsed="false">
      <c r="C152" s="40" t="s">
        <v>184</v>
      </c>
      <c r="AI152" s="236"/>
    </row>
    <row r="153" customFormat="false" ht="18.75" hidden="true" customHeight="false" outlineLevel="0" collapsed="false">
      <c r="C153" s="40" t="s">
        <v>186</v>
      </c>
      <c r="AI153" s="236"/>
    </row>
    <row r="154" customFormat="false" ht="18.75" hidden="true" customHeight="false" outlineLevel="0" collapsed="false">
      <c r="C154" s="40" t="s">
        <v>188</v>
      </c>
      <c r="AI154" s="236"/>
    </row>
    <row r="155" customFormat="false" ht="18.75" hidden="true" customHeight="false" outlineLevel="0" collapsed="false">
      <c r="C155" s="40" t="s">
        <v>191</v>
      </c>
      <c r="AI155" s="236"/>
    </row>
    <row r="156" customFormat="false" ht="18.75" hidden="true" customHeight="false" outlineLevel="0" collapsed="false">
      <c r="C156" s="40" t="s">
        <v>194</v>
      </c>
      <c r="AI156" s="236"/>
    </row>
    <row r="157" customFormat="false" ht="18.75" hidden="true" customHeight="false" outlineLevel="0" collapsed="false">
      <c r="C157" s="40" t="s">
        <v>197</v>
      </c>
      <c r="AI157" s="236"/>
    </row>
    <row r="158" customFormat="false" ht="18.75" hidden="true" customHeight="false" outlineLevel="0" collapsed="false">
      <c r="C158" s="40" t="s">
        <v>200</v>
      </c>
      <c r="AI158" s="236"/>
    </row>
    <row r="159" customFormat="false" ht="18.75" hidden="true" customHeight="false" outlineLevel="0" collapsed="false">
      <c r="C159" s="40" t="s">
        <v>202</v>
      </c>
      <c r="AI159" s="236"/>
    </row>
    <row r="160" customFormat="false" ht="18.75" hidden="true" customHeight="false" outlineLevel="0" collapsed="false">
      <c r="C160" s="40" t="s">
        <v>204</v>
      </c>
      <c r="AI160" s="236"/>
    </row>
    <row r="161" customFormat="false" ht="18.75" hidden="true" customHeight="false" outlineLevel="0" collapsed="false">
      <c r="C161" s="40" t="s">
        <v>206</v>
      </c>
      <c r="AI161" s="236"/>
    </row>
    <row r="162" customFormat="false" ht="18.75" hidden="true" customHeight="false" outlineLevel="0" collapsed="false">
      <c r="C162" s="40" t="s">
        <v>208</v>
      </c>
      <c r="AI162" s="236"/>
    </row>
    <row r="163" customFormat="false" ht="18.75" hidden="true" customHeight="false" outlineLevel="0" collapsed="false">
      <c r="C163" s="40" t="s">
        <v>210</v>
      </c>
      <c r="AI163" s="236"/>
    </row>
    <row r="164" customFormat="false" ht="18.75" hidden="true" customHeight="false" outlineLevel="0" collapsed="false">
      <c r="C164" s="40" t="s">
        <v>212</v>
      </c>
      <c r="AI164" s="236"/>
    </row>
    <row r="165" customFormat="false" ht="18.75" hidden="true" customHeight="false" outlineLevel="0" collapsed="false">
      <c r="C165" s="40" t="s">
        <v>214</v>
      </c>
      <c r="AI165" s="236"/>
    </row>
    <row r="166" customFormat="false" ht="18.75" hidden="true" customHeight="false" outlineLevel="0" collapsed="false">
      <c r="C166" s="40" t="s">
        <v>216</v>
      </c>
      <c r="AI166" s="236"/>
    </row>
    <row r="167" customFormat="false" ht="18.75" hidden="true" customHeight="false" outlineLevel="0" collapsed="false">
      <c r="C167" s="40" t="s">
        <v>219</v>
      </c>
      <c r="AI167" s="236"/>
    </row>
    <row r="168" customFormat="false" ht="18.75" hidden="true" customHeight="false" outlineLevel="0" collapsed="false">
      <c r="C168" s="40" t="s">
        <v>221</v>
      </c>
      <c r="AI168" s="236"/>
    </row>
    <row r="169" customFormat="false" ht="18.75" hidden="true" customHeight="false" outlineLevel="0" collapsed="false">
      <c r="C169" s="40" t="s">
        <v>223</v>
      </c>
      <c r="AI169" s="236"/>
    </row>
    <row r="170" customFormat="false" ht="18.75" hidden="true" customHeight="false" outlineLevel="0" collapsed="false">
      <c r="C170" s="40" t="s">
        <v>225</v>
      </c>
      <c r="AI170" s="236"/>
    </row>
    <row r="171" customFormat="false" ht="18.75" hidden="true" customHeight="false" outlineLevel="0" collapsed="false">
      <c r="C171" s="40" t="s">
        <v>227</v>
      </c>
      <c r="AI171" s="236"/>
    </row>
    <row r="172" customFormat="false" ht="18.75" hidden="true" customHeight="false" outlineLevel="0" collapsed="false">
      <c r="C172" s="40" t="s">
        <v>229</v>
      </c>
      <c r="AI172" s="236"/>
    </row>
    <row r="173" customFormat="false" ht="18.75" hidden="true" customHeight="false" outlineLevel="0" collapsed="false">
      <c r="C173" s="40" t="s">
        <v>231</v>
      </c>
      <c r="AI173" s="236"/>
    </row>
    <row r="174" customFormat="false" ht="18.75" hidden="true" customHeight="false" outlineLevel="0" collapsed="false">
      <c r="C174" s="40" t="s">
        <v>235</v>
      </c>
      <c r="AI174" s="236"/>
    </row>
    <row r="175" customFormat="false" ht="18.75" hidden="true" customHeight="false" outlineLevel="0" collapsed="false">
      <c r="C175" s="40" t="s">
        <v>237</v>
      </c>
      <c r="AI175" s="236"/>
    </row>
    <row r="176" customFormat="false" ht="18.75" hidden="true" customHeight="false" outlineLevel="0" collapsed="false">
      <c r="C176" s="40" t="s">
        <v>240</v>
      </c>
      <c r="AI176" s="236"/>
    </row>
    <row r="177" customFormat="false" ht="18.75" hidden="true" customHeight="false" outlineLevel="0" collapsed="false">
      <c r="C177" s="40" t="s">
        <v>242</v>
      </c>
      <c r="AI177" s="236"/>
    </row>
    <row r="178" customFormat="false" ht="18.75" hidden="true" customHeight="false" outlineLevel="0" collapsed="false">
      <c r="C178" s="40" t="s">
        <v>245</v>
      </c>
      <c r="AI178" s="236"/>
    </row>
    <row r="179" customFormat="false" ht="18.75" hidden="true" customHeight="false" outlineLevel="0" collapsed="false">
      <c r="C179" s="40" t="s">
        <v>248</v>
      </c>
      <c r="AI179" s="236"/>
    </row>
    <row r="180" customFormat="false" ht="18.75" hidden="true" customHeight="false" outlineLevel="0" collapsed="false">
      <c r="C180" s="40" t="s">
        <v>250</v>
      </c>
      <c r="AI180" s="236"/>
    </row>
    <row r="181" customFormat="false" ht="18.75" hidden="true" customHeight="false" outlineLevel="0" collapsed="false">
      <c r="C181" s="40" t="s">
        <v>252</v>
      </c>
      <c r="AI181" s="236"/>
    </row>
    <row r="182" customFormat="false" ht="18.75" hidden="true" customHeight="false" outlineLevel="0" collapsed="false">
      <c r="C182" s="40" t="s">
        <v>254</v>
      </c>
      <c r="AI182" s="236"/>
    </row>
    <row r="183" customFormat="false" ht="18.75" hidden="true" customHeight="false" outlineLevel="0" collapsed="false">
      <c r="C183" s="40" t="s">
        <v>256</v>
      </c>
      <c r="AI183" s="236"/>
    </row>
    <row r="184" customFormat="false" ht="18.75" hidden="true" customHeight="false" outlineLevel="0" collapsed="false">
      <c r="C184" s="40" t="s">
        <v>258</v>
      </c>
      <c r="AI184" s="236"/>
    </row>
    <row r="185" customFormat="false" ht="18.75" hidden="true" customHeight="false" outlineLevel="0" collapsed="false">
      <c r="C185" s="40" t="s">
        <v>260</v>
      </c>
      <c r="AI185" s="236"/>
    </row>
    <row r="186" customFormat="false" ht="18.75" hidden="true" customHeight="false" outlineLevel="0" collapsed="false">
      <c r="C186" s="40" t="s">
        <v>262</v>
      </c>
      <c r="AI186" s="236"/>
    </row>
    <row r="187" customFormat="false" ht="18.75" hidden="true" customHeight="false" outlineLevel="0" collapsed="false">
      <c r="C187" s="40" t="s">
        <v>265</v>
      </c>
      <c r="AI187" s="236"/>
    </row>
    <row r="188" customFormat="false" ht="18.75" hidden="true" customHeight="false" outlineLevel="0" collapsed="false">
      <c r="C188" s="40" t="s">
        <v>268</v>
      </c>
      <c r="AI188" s="236"/>
    </row>
    <row r="189" customFormat="false" ht="18.75" hidden="true" customHeight="false" outlineLevel="0" collapsed="false">
      <c r="C189" s="40" t="s">
        <v>270</v>
      </c>
      <c r="AI189" s="236"/>
    </row>
    <row r="190" customFormat="false" ht="18.75" hidden="true" customHeight="false" outlineLevel="0" collapsed="false">
      <c r="C190" s="40" t="s">
        <v>272</v>
      </c>
      <c r="AI190" s="236"/>
    </row>
    <row r="191" customFormat="false" ht="18.75" hidden="true" customHeight="false" outlineLevel="0" collapsed="false">
      <c r="C191" s="40" t="s">
        <v>274</v>
      </c>
      <c r="AI191" s="236"/>
    </row>
    <row r="192" customFormat="false" ht="18.75" hidden="true" customHeight="false" outlineLevel="0" collapsed="false">
      <c r="C192" s="40" t="s">
        <v>276</v>
      </c>
      <c r="AI192" s="236"/>
    </row>
    <row r="193" customFormat="false" ht="18.75" hidden="true" customHeight="false" outlineLevel="0" collapsed="false">
      <c r="C193" s="40" t="s">
        <v>278</v>
      </c>
      <c r="AI193" s="236"/>
    </row>
    <row r="194" customFormat="false" ht="18.75" hidden="true" customHeight="false" outlineLevel="0" collapsed="false">
      <c r="C194" s="40" t="s">
        <v>281</v>
      </c>
      <c r="AI194" s="236"/>
    </row>
    <row r="195" customFormat="false" ht="18.75" hidden="true" customHeight="false" outlineLevel="0" collapsed="false">
      <c r="C195" s="40" t="s">
        <v>283</v>
      </c>
      <c r="AI195" s="236"/>
    </row>
    <row r="196" customFormat="false" ht="18.75" hidden="true" customHeight="false" outlineLevel="0" collapsed="false">
      <c r="C196" s="40" t="s">
        <v>285</v>
      </c>
      <c r="AI196" s="236"/>
    </row>
    <row r="197" customFormat="false" ht="18.75" hidden="true" customHeight="false" outlineLevel="0" collapsed="false">
      <c r="C197" s="40" t="s">
        <v>287</v>
      </c>
      <c r="AI197" s="236"/>
    </row>
    <row r="198" customFormat="false" ht="18.75" hidden="true" customHeight="false" outlineLevel="0" collapsed="false">
      <c r="C198" s="40" t="s">
        <v>289</v>
      </c>
      <c r="AI198" s="236"/>
    </row>
    <row r="199" customFormat="false" ht="18.75" hidden="true" customHeight="false" outlineLevel="0" collapsed="false">
      <c r="C199" s="40" t="s">
        <v>291</v>
      </c>
      <c r="AI199" s="236"/>
    </row>
    <row r="200" customFormat="false" ht="18.75" hidden="true" customHeight="false" outlineLevel="0" collapsed="false">
      <c r="C200" s="40" t="s">
        <v>293</v>
      </c>
      <c r="AI200" s="236"/>
    </row>
    <row r="201" customFormat="false" ht="18.75" hidden="true" customHeight="false" outlineLevel="0" collapsed="false">
      <c r="C201" s="40" t="s">
        <v>296</v>
      </c>
      <c r="AI201" s="236"/>
    </row>
    <row r="202" customFormat="false" ht="18.75" hidden="true" customHeight="false" outlineLevel="0" collapsed="false">
      <c r="C202" s="40" t="s">
        <v>298</v>
      </c>
      <c r="AI202" s="236"/>
    </row>
    <row r="203" customFormat="false" ht="18.75" hidden="true" customHeight="false" outlineLevel="0" collapsed="false">
      <c r="C203" s="40" t="s">
        <v>300</v>
      </c>
      <c r="AI203" s="236"/>
    </row>
    <row r="204" customFormat="false" ht="18.75" hidden="true" customHeight="false" outlineLevel="0" collapsed="false">
      <c r="C204" s="40" t="s">
        <v>302</v>
      </c>
      <c r="AI204" s="236"/>
    </row>
    <row r="205" customFormat="false" ht="18.75" hidden="true" customHeight="false" outlineLevel="0" collapsed="false">
      <c r="C205" s="40" t="s">
        <v>305</v>
      </c>
      <c r="AI205" s="236"/>
    </row>
    <row r="206" customFormat="false" ht="18.75" hidden="true" customHeight="false" outlineLevel="0" collapsed="false">
      <c r="C206" s="40" t="s">
        <v>308</v>
      </c>
      <c r="AI206" s="236"/>
    </row>
    <row r="207" customFormat="false" ht="18.75" hidden="true" customHeight="false" outlineLevel="0" collapsed="false">
      <c r="C207" s="40" t="s">
        <v>310</v>
      </c>
      <c r="AI207" s="236"/>
    </row>
    <row r="208" customFormat="false" ht="18.75" hidden="true" customHeight="false" outlineLevel="0" collapsed="false">
      <c r="C208" s="40" t="s">
        <v>312</v>
      </c>
      <c r="AI208" s="236"/>
    </row>
    <row r="209" customFormat="false" ht="18.75" hidden="true" customHeight="false" outlineLevel="0" collapsed="false">
      <c r="C209" s="40" t="s">
        <v>314</v>
      </c>
      <c r="AI209" s="236"/>
    </row>
    <row r="210" customFormat="false" ht="18.75" hidden="true" customHeight="false" outlineLevel="0" collapsed="false">
      <c r="C210" s="40" t="s">
        <v>316</v>
      </c>
      <c r="AI210" s="236"/>
    </row>
    <row r="211" customFormat="false" ht="18.75" hidden="true" customHeight="false" outlineLevel="0" collapsed="false">
      <c r="C211" s="40" t="s">
        <v>318</v>
      </c>
      <c r="AI211" s="236"/>
    </row>
    <row r="212" customFormat="false" ht="18.75" hidden="true" customHeight="false" outlineLevel="0" collapsed="false">
      <c r="C212" s="40" t="s">
        <v>320</v>
      </c>
      <c r="AI212" s="236"/>
    </row>
    <row r="213" customFormat="false" ht="18.75" hidden="true" customHeight="false" outlineLevel="0" collapsed="false">
      <c r="C213" s="40" t="s">
        <v>322</v>
      </c>
      <c r="AI213" s="236"/>
    </row>
    <row r="214" customFormat="false" ht="18.75" hidden="true" customHeight="false" outlineLevel="0" collapsed="false">
      <c r="C214" s="40" t="s">
        <v>324</v>
      </c>
      <c r="AI214" s="236"/>
    </row>
    <row r="215" customFormat="false" ht="18.75" hidden="true" customHeight="false" outlineLevel="0" collapsed="false">
      <c r="C215" s="40" t="s">
        <v>326</v>
      </c>
      <c r="AI215" s="236"/>
    </row>
    <row r="216" customFormat="false" ht="18.75" hidden="true" customHeight="false" outlineLevel="0" collapsed="false">
      <c r="C216" s="40" t="s">
        <v>328</v>
      </c>
      <c r="AI216" s="236"/>
    </row>
    <row r="217" customFormat="false" ht="18.75" hidden="true" customHeight="false" outlineLevel="0" collapsed="false">
      <c r="C217" s="40" t="s">
        <v>330</v>
      </c>
      <c r="AI217" s="236"/>
    </row>
    <row r="218" customFormat="false" ht="18.75" hidden="true" customHeight="false" outlineLevel="0" collapsed="false">
      <c r="C218" s="40" t="s">
        <v>332</v>
      </c>
      <c r="AI218" s="236"/>
    </row>
    <row r="219" customFormat="false" ht="18.75" hidden="true" customHeight="false" outlineLevel="0" collapsed="false">
      <c r="C219" s="40" t="s">
        <v>334</v>
      </c>
      <c r="AI219" s="236"/>
    </row>
    <row r="220" customFormat="false" ht="18.75" hidden="true" customHeight="false" outlineLevel="0" collapsed="false">
      <c r="C220" s="40" t="s">
        <v>336</v>
      </c>
      <c r="AI220" s="236"/>
    </row>
    <row r="221" customFormat="false" ht="18.75" hidden="true" customHeight="false" outlineLevel="0" collapsed="false">
      <c r="C221" s="40" t="s">
        <v>338</v>
      </c>
      <c r="AI221" s="236"/>
    </row>
    <row r="222" customFormat="false" ht="18.75" hidden="true" customHeight="false" outlineLevel="0" collapsed="false">
      <c r="C222" s="40" t="s">
        <v>340</v>
      </c>
      <c r="AI222" s="236"/>
    </row>
    <row r="223" customFormat="false" ht="18.75" hidden="true" customHeight="false" outlineLevel="0" collapsed="false">
      <c r="C223" s="40" t="s">
        <v>342</v>
      </c>
      <c r="AI223" s="236"/>
    </row>
    <row r="224" customFormat="false" ht="18.75" hidden="true" customHeight="false" outlineLevel="0" collapsed="false">
      <c r="C224" s="40" t="s">
        <v>344</v>
      </c>
      <c r="AI224" s="236"/>
    </row>
    <row r="225" customFormat="false" ht="18.75" hidden="true" customHeight="false" outlineLevel="0" collapsed="false">
      <c r="C225" s="40" t="s">
        <v>346</v>
      </c>
      <c r="AI225" s="236"/>
    </row>
    <row r="226" customFormat="false" ht="18.75" hidden="true" customHeight="false" outlineLevel="0" collapsed="false">
      <c r="C226" s="40" t="s">
        <v>349</v>
      </c>
      <c r="AI226" s="236"/>
    </row>
    <row r="227" customFormat="false" ht="18.75" hidden="true" customHeight="false" outlineLevel="0" collapsed="false">
      <c r="C227" s="40" t="s">
        <v>351</v>
      </c>
      <c r="AI227" s="236"/>
    </row>
    <row r="228" customFormat="false" ht="18.75" hidden="true" customHeight="false" outlineLevel="0" collapsed="false">
      <c r="C228" s="40" t="s">
        <v>353</v>
      </c>
      <c r="AI228" s="236"/>
    </row>
    <row r="229" customFormat="false" ht="18.75" hidden="true" customHeight="false" outlineLevel="0" collapsed="false">
      <c r="C229" s="40" t="s">
        <v>356</v>
      </c>
      <c r="AI229" s="236"/>
    </row>
    <row r="230" customFormat="false" ht="18.75" hidden="true" customHeight="false" outlineLevel="0" collapsed="false">
      <c r="C230" s="40" t="s">
        <v>358</v>
      </c>
      <c r="AI230" s="236"/>
    </row>
    <row r="231" customFormat="false" ht="18.75" hidden="true" customHeight="false" outlineLevel="0" collapsed="false">
      <c r="C231" s="40" t="s">
        <v>361</v>
      </c>
      <c r="AI231" s="236"/>
    </row>
    <row r="232" customFormat="false" ht="18.75" hidden="true" customHeight="false" outlineLevel="0" collapsed="false">
      <c r="C232" s="40" t="s">
        <v>364</v>
      </c>
      <c r="AI232" s="236"/>
    </row>
    <row r="233" customFormat="false" ht="18.75" hidden="true" customHeight="false" outlineLevel="0" collapsed="false">
      <c r="C233" s="40" t="s">
        <v>366</v>
      </c>
      <c r="AI233" s="236"/>
    </row>
    <row r="234" customFormat="false" ht="18.75" hidden="true" customHeight="false" outlineLevel="0" collapsed="false">
      <c r="C234" s="40" t="s">
        <v>368</v>
      </c>
      <c r="AI234" s="236"/>
    </row>
    <row r="235" customFormat="false" ht="18.75" hidden="true" customHeight="false" outlineLevel="0" collapsed="false">
      <c r="C235" s="40" t="s">
        <v>370</v>
      </c>
      <c r="AI235" s="236"/>
    </row>
    <row r="236" customFormat="false" ht="18.75" hidden="true" customHeight="false" outlineLevel="0" collapsed="false">
      <c r="C236" s="40" t="s">
        <v>372</v>
      </c>
      <c r="AI236" s="236"/>
    </row>
    <row r="237" customFormat="false" ht="18.75" hidden="true" customHeight="false" outlineLevel="0" collapsed="false">
      <c r="C237" s="40" t="s">
        <v>374</v>
      </c>
      <c r="AI237" s="236"/>
    </row>
    <row r="238" customFormat="false" ht="18.75" hidden="true" customHeight="false" outlineLevel="0" collapsed="false">
      <c r="C238" s="40" t="s">
        <v>376</v>
      </c>
      <c r="AI238" s="236"/>
    </row>
    <row r="239" customFormat="false" ht="18.75" hidden="true" customHeight="false" outlineLevel="0" collapsed="false">
      <c r="C239" s="40" t="s">
        <v>378</v>
      </c>
      <c r="AI239" s="236"/>
    </row>
    <row r="240" customFormat="false" ht="18.75" hidden="true" customHeight="false" outlineLevel="0" collapsed="false">
      <c r="C240" s="40" t="s">
        <v>380</v>
      </c>
      <c r="AI240" s="236"/>
    </row>
    <row r="241" customFormat="false" ht="18.75" hidden="true" customHeight="false" outlineLevel="0" collapsed="false">
      <c r="C241" s="40" t="s">
        <v>382</v>
      </c>
      <c r="AI241" s="236"/>
    </row>
    <row r="242" customFormat="false" ht="18.75" hidden="true" customHeight="false" outlineLevel="0" collapsed="false">
      <c r="C242" s="40" t="s">
        <v>384</v>
      </c>
      <c r="AI242" s="236"/>
    </row>
    <row r="243" customFormat="false" ht="18.75" hidden="true" customHeight="false" outlineLevel="0" collapsed="false">
      <c r="C243" s="40" t="s">
        <v>386</v>
      </c>
      <c r="AI243" s="236"/>
    </row>
    <row r="244" customFormat="false" ht="18.75" hidden="true" customHeight="false" outlineLevel="0" collapsed="false">
      <c r="C244" s="40" t="s">
        <v>388</v>
      </c>
      <c r="AI244" s="236"/>
    </row>
    <row r="245" customFormat="false" ht="18.75" hidden="true" customHeight="false" outlineLevel="0" collapsed="false">
      <c r="C245" s="40" t="s">
        <v>390</v>
      </c>
      <c r="AI245" s="236"/>
    </row>
    <row r="246" customFormat="false" ht="18.75" hidden="true" customHeight="false" outlineLevel="0" collapsed="false">
      <c r="C246" s="40" t="s">
        <v>392</v>
      </c>
      <c r="AI246" s="236"/>
    </row>
    <row r="247" customFormat="false" ht="18.75" hidden="true" customHeight="false" outlineLevel="0" collapsed="false">
      <c r="C247" s="40" t="s">
        <v>394</v>
      </c>
      <c r="AI247" s="236"/>
    </row>
    <row r="248" customFormat="false" ht="18.75" hidden="true" customHeight="false" outlineLevel="0" collapsed="false">
      <c r="C248" s="40" t="s">
        <v>396</v>
      </c>
      <c r="AI248" s="236"/>
    </row>
    <row r="249" customFormat="false" ht="18.75" hidden="true" customHeight="false" outlineLevel="0" collapsed="false">
      <c r="C249" s="40" t="s">
        <v>398</v>
      </c>
      <c r="AI249" s="236"/>
    </row>
    <row r="250" customFormat="false" ht="18.75" hidden="true" customHeight="false" outlineLevel="0" collapsed="false">
      <c r="C250" s="40" t="s">
        <v>400</v>
      </c>
      <c r="AI250" s="236"/>
    </row>
    <row r="251" customFormat="false" ht="18.75" hidden="true" customHeight="false" outlineLevel="0" collapsed="false">
      <c r="C251" s="40" t="s">
        <v>402</v>
      </c>
      <c r="AI251" s="236"/>
    </row>
    <row r="252" customFormat="false" ht="18.75" hidden="true" customHeight="false" outlineLevel="0" collapsed="false">
      <c r="C252" s="40" t="s">
        <v>405</v>
      </c>
      <c r="AI252" s="236"/>
    </row>
    <row r="253" customFormat="false" ht="18.75" hidden="true" customHeight="false" outlineLevel="0" collapsed="false">
      <c r="C253" s="40" t="s">
        <v>407</v>
      </c>
      <c r="AI253" s="236"/>
    </row>
    <row r="254" customFormat="false" ht="18.75" hidden="true" customHeight="false" outlineLevel="0" collapsed="false">
      <c r="C254" s="40" t="s">
        <v>409</v>
      </c>
      <c r="AI254" s="236"/>
    </row>
    <row r="255" customFormat="false" ht="18.75" hidden="true" customHeight="false" outlineLevel="0" collapsed="false">
      <c r="C255" s="40" t="s">
        <v>411</v>
      </c>
      <c r="AI255" s="236"/>
    </row>
    <row r="256" customFormat="false" ht="18.75" hidden="true" customHeight="false" outlineLevel="0" collapsed="false">
      <c r="C256" s="40" t="s">
        <v>413</v>
      </c>
      <c r="AI256" s="236"/>
    </row>
    <row r="257" customFormat="false" ht="18.75" hidden="true" customHeight="false" outlineLevel="0" collapsed="false">
      <c r="C257" s="40" t="s">
        <v>415</v>
      </c>
      <c r="AI257" s="236"/>
    </row>
    <row r="258" customFormat="false" ht="18.75" hidden="true" customHeight="false" outlineLevel="0" collapsed="false">
      <c r="C258" s="40" t="s">
        <v>417</v>
      </c>
      <c r="AI258" s="236"/>
    </row>
    <row r="259" customFormat="false" ht="18.75" hidden="true" customHeight="false" outlineLevel="0" collapsed="false">
      <c r="C259" s="40" t="s">
        <v>419</v>
      </c>
      <c r="AI259" s="236"/>
    </row>
    <row r="260" customFormat="false" ht="18.75" hidden="true" customHeight="false" outlineLevel="0" collapsed="false">
      <c r="C260" s="40" t="s">
        <v>422</v>
      </c>
      <c r="AI260" s="236"/>
    </row>
    <row r="261" customFormat="false" ht="18.75" hidden="true" customHeight="false" outlineLevel="0" collapsed="false">
      <c r="C261" s="40" t="s">
        <v>424</v>
      </c>
      <c r="AI261" s="236"/>
    </row>
    <row r="262" customFormat="false" ht="18.75" hidden="true" customHeight="false" outlineLevel="0" collapsed="false">
      <c r="C262" s="40" t="s">
        <v>426</v>
      </c>
      <c r="AI262" s="236"/>
    </row>
    <row r="263" customFormat="false" ht="18.75" hidden="true" customHeight="false" outlineLevel="0" collapsed="false">
      <c r="C263" s="40" t="s">
        <v>428</v>
      </c>
      <c r="AI263" s="236"/>
    </row>
    <row r="264" customFormat="false" ht="18.75" hidden="true" customHeight="false" outlineLevel="0" collapsed="false">
      <c r="C264" s="40" t="s">
        <v>430</v>
      </c>
      <c r="AI264" s="236"/>
    </row>
    <row r="265" customFormat="false" ht="18.75" hidden="true" customHeight="false" outlineLevel="0" collapsed="false">
      <c r="C265" s="40" t="s">
        <v>432</v>
      </c>
      <c r="AI265" s="236"/>
    </row>
    <row r="266" customFormat="false" ht="18.75" hidden="true" customHeight="false" outlineLevel="0" collapsed="false">
      <c r="C266" s="40" t="s">
        <v>434</v>
      </c>
      <c r="AI266" s="236"/>
    </row>
    <row r="267" customFormat="false" ht="18.75" hidden="true" customHeight="false" outlineLevel="0" collapsed="false">
      <c r="C267" s="40" t="s">
        <v>436</v>
      </c>
      <c r="AI267" s="236"/>
    </row>
    <row r="268" customFormat="false" ht="18.75" hidden="true" customHeight="false" outlineLevel="0" collapsed="false">
      <c r="C268" s="40" t="s">
        <v>438</v>
      </c>
      <c r="AI268" s="236"/>
    </row>
    <row r="269" customFormat="false" ht="18.75" hidden="true" customHeight="false" outlineLevel="0" collapsed="false">
      <c r="C269" s="40" t="s">
        <v>441</v>
      </c>
      <c r="AI269" s="236"/>
    </row>
    <row r="270" customFormat="false" ht="18.75" hidden="true" customHeight="false" outlineLevel="0" collapsed="false">
      <c r="C270" s="40" t="s">
        <v>443</v>
      </c>
      <c r="AI270" s="236"/>
    </row>
    <row r="271" customFormat="false" ht="18.75" hidden="true" customHeight="false" outlineLevel="0" collapsed="false">
      <c r="C271" s="40" t="s">
        <v>445</v>
      </c>
      <c r="AI271" s="236"/>
    </row>
    <row r="272" customFormat="false" ht="18.75" hidden="true" customHeight="false" outlineLevel="0" collapsed="false">
      <c r="C272" s="40" t="s">
        <v>447</v>
      </c>
      <c r="AI272" s="236"/>
    </row>
    <row r="273" customFormat="false" ht="18.75" hidden="true" customHeight="false" outlineLevel="0" collapsed="false">
      <c r="C273" s="40" t="s">
        <v>449</v>
      </c>
      <c r="AI273" s="236"/>
    </row>
    <row r="274" customFormat="false" ht="18.75" hidden="true" customHeight="false" outlineLevel="0" collapsed="false">
      <c r="C274" s="40" t="s">
        <v>451</v>
      </c>
      <c r="AI274" s="236"/>
    </row>
    <row r="275" customFormat="false" ht="18.75" hidden="true" customHeight="false" outlineLevel="0" collapsed="false">
      <c r="C275" s="40" t="s">
        <v>453</v>
      </c>
      <c r="AI275" s="236"/>
    </row>
    <row r="276" customFormat="false" ht="18.75" hidden="true" customHeight="false" outlineLevel="0" collapsed="false">
      <c r="C276" s="40" t="s">
        <v>455</v>
      </c>
      <c r="AI276" s="236"/>
    </row>
    <row r="277" customFormat="false" ht="18.75" hidden="true" customHeight="false" outlineLevel="0" collapsed="false">
      <c r="C277" s="40" t="s">
        <v>457</v>
      </c>
      <c r="AI277" s="236"/>
    </row>
    <row r="278" customFormat="false" ht="18.75" hidden="true" customHeight="false" outlineLevel="0" collapsed="false">
      <c r="C278" s="40" t="s">
        <v>459</v>
      </c>
      <c r="AI278" s="236"/>
    </row>
    <row r="279" customFormat="false" ht="18.75" hidden="true" customHeight="false" outlineLevel="0" collapsed="false">
      <c r="C279" s="40" t="s">
        <v>462</v>
      </c>
      <c r="AI279" s="236"/>
    </row>
    <row r="280" customFormat="false" ht="18.75" hidden="true" customHeight="false" outlineLevel="0" collapsed="false">
      <c r="C280" s="40" t="s">
        <v>464</v>
      </c>
      <c r="AI280" s="236"/>
    </row>
    <row r="281" customFormat="false" ht="18.75" hidden="true" customHeight="false" outlineLevel="0" collapsed="false">
      <c r="C281" s="40" t="s">
        <v>466</v>
      </c>
      <c r="AI281" s="236"/>
    </row>
    <row r="282" customFormat="false" ht="18.75" hidden="true" customHeight="false" outlineLevel="0" collapsed="false">
      <c r="C282" s="40" t="s">
        <v>468</v>
      </c>
      <c r="AI282" s="236"/>
    </row>
    <row r="283" customFormat="false" ht="18.75" hidden="true" customHeight="false" outlineLevel="0" collapsed="false">
      <c r="C283" s="40" t="s">
        <v>470</v>
      </c>
      <c r="AI283" s="236"/>
    </row>
    <row r="284" customFormat="false" ht="18.75" hidden="true" customHeight="false" outlineLevel="0" collapsed="false">
      <c r="C284" s="40" t="s">
        <v>472</v>
      </c>
      <c r="AI284" s="236"/>
    </row>
    <row r="285" customFormat="false" ht="18.75" hidden="true" customHeight="false" outlineLevel="0" collapsed="false">
      <c r="C285" s="40" t="s">
        <v>474</v>
      </c>
      <c r="AI285" s="236"/>
    </row>
    <row r="286" customFormat="false" ht="18.75" hidden="true" customHeight="false" outlineLevel="0" collapsed="false">
      <c r="C286" s="40" t="s">
        <v>476</v>
      </c>
      <c r="AI286" s="236"/>
    </row>
    <row r="287" customFormat="false" ht="18.75" hidden="true" customHeight="false" outlineLevel="0" collapsed="false">
      <c r="C287" s="40" t="s">
        <v>478</v>
      </c>
      <c r="AI287" s="236"/>
    </row>
    <row r="288" customFormat="false" ht="18.75" hidden="true" customHeight="false" outlineLevel="0" collapsed="false">
      <c r="C288" s="40" t="s">
        <v>480</v>
      </c>
      <c r="AI288" s="236"/>
    </row>
    <row r="289" customFormat="false" ht="18.75" hidden="true" customHeight="false" outlineLevel="0" collapsed="false">
      <c r="C289" s="40" t="s">
        <v>482</v>
      </c>
      <c r="AI289" s="236"/>
    </row>
    <row r="290" customFormat="false" ht="18.75" hidden="true" customHeight="false" outlineLevel="0" collapsed="false">
      <c r="C290" s="40" t="s">
        <v>485</v>
      </c>
      <c r="AI290" s="236"/>
    </row>
    <row r="291" customFormat="false" ht="18.75" hidden="true" customHeight="false" outlineLevel="0" collapsed="false">
      <c r="C291" s="40" t="s">
        <v>487</v>
      </c>
      <c r="AI291" s="236"/>
    </row>
    <row r="292" customFormat="false" ht="18.75" hidden="true" customHeight="false" outlineLevel="0" collapsed="false">
      <c r="C292" s="40" t="s">
        <v>489</v>
      </c>
      <c r="AI292" s="236"/>
    </row>
    <row r="293" customFormat="false" ht="18.75" hidden="true" customHeight="false" outlineLevel="0" collapsed="false">
      <c r="C293" s="40" t="s">
        <v>491</v>
      </c>
      <c r="AI293" s="236"/>
    </row>
    <row r="294" customFormat="false" ht="18.75" hidden="true" customHeight="false" outlineLevel="0" collapsed="false">
      <c r="C294" s="40" t="s">
        <v>493</v>
      </c>
      <c r="AI294" s="236"/>
    </row>
    <row r="295" customFormat="false" ht="18.75" hidden="true" customHeight="false" outlineLevel="0" collapsed="false">
      <c r="C295" s="40" t="s">
        <v>495</v>
      </c>
      <c r="AI295" s="236"/>
    </row>
    <row r="296" customFormat="false" ht="18.75" hidden="true" customHeight="false" outlineLevel="0" collapsed="false">
      <c r="C296" s="40" t="s">
        <v>497</v>
      </c>
      <c r="AI296" s="236"/>
    </row>
    <row r="297" customFormat="false" ht="18.75" hidden="true" customHeight="false" outlineLevel="0" collapsed="false">
      <c r="C297" s="40" t="s">
        <v>499</v>
      </c>
      <c r="AI297" s="236"/>
    </row>
    <row r="298" customFormat="false" ht="18.75" hidden="true" customHeight="false" outlineLevel="0" collapsed="false">
      <c r="C298" s="40" t="s">
        <v>501</v>
      </c>
      <c r="AI298" s="236"/>
    </row>
    <row r="299" customFormat="false" ht="18.75" hidden="true" customHeight="false" outlineLevel="0" collapsed="false">
      <c r="C299" s="40" t="s">
        <v>503</v>
      </c>
      <c r="AI299" s="236"/>
    </row>
    <row r="300" customFormat="false" ht="18.75" hidden="true" customHeight="false" outlineLevel="0" collapsed="false">
      <c r="C300" s="40" t="s">
        <v>505</v>
      </c>
      <c r="AI300" s="236"/>
    </row>
    <row r="301" customFormat="false" ht="18.75" hidden="true" customHeight="false" outlineLevel="0" collapsed="false">
      <c r="C301" s="40" t="s">
        <v>507</v>
      </c>
      <c r="AI301" s="236"/>
    </row>
    <row r="302" customFormat="false" ht="18.75" hidden="true" customHeight="false" outlineLevel="0" collapsed="false">
      <c r="C302" s="40" t="s">
        <v>509</v>
      </c>
      <c r="AI302" s="236"/>
    </row>
    <row r="303" customFormat="false" ht="18.75" hidden="true" customHeight="false" outlineLevel="0" collapsed="false">
      <c r="C303" s="40" t="s">
        <v>512</v>
      </c>
      <c r="AI303" s="236"/>
    </row>
    <row r="304" customFormat="false" ht="18.75" hidden="true" customHeight="false" outlineLevel="0" collapsed="false">
      <c r="C304" s="40" t="s">
        <v>514</v>
      </c>
      <c r="AI304" s="236"/>
    </row>
    <row r="305" customFormat="false" ht="18.75" hidden="true" customHeight="false" outlineLevel="0" collapsed="false">
      <c r="C305" s="40" t="s">
        <v>516</v>
      </c>
      <c r="AI305" s="236"/>
    </row>
    <row r="306" customFormat="false" ht="18.75" hidden="true" customHeight="false" outlineLevel="0" collapsed="false">
      <c r="C306" s="40" t="s">
        <v>518</v>
      </c>
      <c r="AI306" s="236"/>
    </row>
    <row r="307" customFormat="false" ht="18.75" hidden="true" customHeight="false" outlineLevel="0" collapsed="false">
      <c r="C307" s="40" t="s">
        <v>520</v>
      </c>
      <c r="AI307" s="236"/>
    </row>
    <row r="308" customFormat="false" ht="18.75" hidden="true" customHeight="false" outlineLevel="0" collapsed="false">
      <c r="C308" s="40" t="s">
        <v>522</v>
      </c>
      <c r="AI308" s="236"/>
    </row>
    <row r="309" customFormat="false" ht="18.75" hidden="true" customHeight="false" outlineLevel="0" collapsed="false">
      <c r="C309" s="40" t="s">
        <v>524</v>
      </c>
      <c r="AI309" s="236"/>
    </row>
    <row r="310" customFormat="false" ht="18.75" hidden="true" customHeight="false" outlineLevel="0" collapsed="false">
      <c r="C310" s="40" t="s">
        <v>526</v>
      </c>
      <c r="AI310" s="236"/>
    </row>
    <row r="311" customFormat="false" ht="18.75" hidden="true" customHeight="false" outlineLevel="0" collapsed="false">
      <c r="C311" s="40" t="s">
        <v>528</v>
      </c>
      <c r="AI311" s="236"/>
    </row>
    <row r="312" customFormat="false" ht="18.75" hidden="true" customHeight="false" outlineLevel="0" collapsed="false">
      <c r="C312" s="40" t="s">
        <v>530</v>
      </c>
      <c r="AI312" s="236"/>
    </row>
    <row r="313" customFormat="false" ht="18.75" hidden="true" customHeight="false" outlineLevel="0" collapsed="false">
      <c r="C313" s="40" t="s">
        <v>532</v>
      </c>
      <c r="AI313" s="236"/>
    </row>
    <row r="314" customFormat="false" ht="18.75" hidden="true" customHeight="false" outlineLevel="0" collapsed="false">
      <c r="C314" s="40" t="s">
        <v>534</v>
      </c>
      <c r="AI314" s="236"/>
    </row>
    <row r="315" customFormat="false" ht="18.75" hidden="true" customHeight="false" outlineLevel="0" collapsed="false">
      <c r="C315" s="40" t="s">
        <v>536</v>
      </c>
      <c r="AI315" s="236"/>
    </row>
    <row r="316" customFormat="false" ht="18.75" hidden="true" customHeight="false" outlineLevel="0" collapsed="false">
      <c r="C316" s="40" t="s">
        <v>538</v>
      </c>
      <c r="AI316" s="236"/>
    </row>
    <row r="317" customFormat="false" ht="18.75" hidden="true" customHeight="false" outlineLevel="0" collapsed="false">
      <c r="C317" s="40" t="s">
        <v>540</v>
      </c>
      <c r="AI317" s="236"/>
    </row>
    <row r="318" customFormat="false" ht="18.75" hidden="true" customHeight="false" outlineLevel="0" collapsed="false">
      <c r="C318" s="40" t="s">
        <v>542</v>
      </c>
      <c r="AI318" s="236"/>
    </row>
    <row r="319" customFormat="false" ht="18.75" hidden="true" customHeight="false" outlineLevel="0" collapsed="false">
      <c r="C319" s="40" t="s">
        <v>544</v>
      </c>
      <c r="AI319" s="236"/>
    </row>
    <row r="320" customFormat="false" ht="18.75" hidden="true" customHeight="false" outlineLevel="0" collapsed="false">
      <c r="C320" s="40" t="s">
        <v>546</v>
      </c>
      <c r="AI320" s="236"/>
    </row>
    <row r="321" customFormat="false" ht="18.75" hidden="true" customHeight="false" outlineLevel="0" collapsed="false">
      <c r="C321" s="40" t="s">
        <v>548</v>
      </c>
      <c r="AI321" s="236"/>
    </row>
    <row r="322" customFormat="false" ht="18.75" hidden="true" customHeight="false" outlineLevel="0" collapsed="false">
      <c r="C322" s="40" t="s">
        <v>550</v>
      </c>
      <c r="AI322" s="236"/>
    </row>
    <row r="323" customFormat="false" ht="18.75" hidden="true" customHeight="false" outlineLevel="0" collapsed="false">
      <c r="C323" s="40" t="s">
        <v>552</v>
      </c>
      <c r="AI323" s="236"/>
    </row>
    <row r="324" customFormat="false" ht="18.75" hidden="true" customHeight="false" outlineLevel="0" collapsed="false">
      <c r="C324" s="40" t="s">
        <v>554</v>
      </c>
      <c r="AI324" s="236"/>
    </row>
    <row r="325" customFormat="false" ht="18.75" hidden="true" customHeight="false" outlineLevel="0" collapsed="false">
      <c r="C325" s="40" t="s">
        <v>556</v>
      </c>
      <c r="AI325" s="236"/>
    </row>
    <row r="326" customFormat="false" ht="18.75" hidden="true" customHeight="false" outlineLevel="0" collapsed="false">
      <c r="C326" s="40" t="s">
        <v>558</v>
      </c>
      <c r="AI326" s="236"/>
    </row>
    <row r="327" customFormat="false" ht="18.75" hidden="true" customHeight="false" outlineLevel="0" collapsed="false">
      <c r="C327" s="40" t="s">
        <v>560</v>
      </c>
      <c r="AI327" s="236"/>
    </row>
    <row r="328" customFormat="false" ht="18.75" hidden="true" customHeight="false" outlineLevel="0" collapsed="false">
      <c r="C328" s="40" t="s">
        <v>562</v>
      </c>
      <c r="AI328" s="236"/>
    </row>
    <row r="329" customFormat="false" ht="18.75" hidden="true" customHeight="false" outlineLevel="0" collapsed="false">
      <c r="C329" s="40" t="s">
        <v>564</v>
      </c>
      <c r="AI329" s="236"/>
    </row>
    <row r="330" customFormat="false" ht="18.75" hidden="true" customHeight="false" outlineLevel="0" collapsed="false">
      <c r="C330" s="40" t="s">
        <v>566</v>
      </c>
      <c r="AI330" s="236"/>
    </row>
    <row r="331" customFormat="false" ht="18.75" hidden="true" customHeight="false" outlineLevel="0" collapsed="false">
      <c r="C331" s="40" t="s">
        <v>568</v>
      </c>
      <c r="AI331" s="236"/>
    </row>
    <row r="332" customFormat="false" ht="18.75" hidden="true" customHeight="false" outlineLevel="0" collapsed="false">
      <c r="C332" s="40" t="s">
        <v>570</v>
      </c>
      <c r="AI332" s="236"/>
    </row>
    <row r="333" customFormat="false" ht="18.75" hidden="true" customHeight="false" outlineLevel="0" collapsed="false">
      <c r="C333" s="40" t="s">
        <v>572</v>
      </c>
      <c r="AI333" s="236"/>
    </row>
    <row r="334" customFormat="false" ht="18.75" hidden="true" customHeight="false" outlineLevel="0" collapsed="false">
      <c r="C334" s="40" t="s">
        <v>574</v>
      </c>
      <c r="AI334" s="236"/>
    </row>
    <row r="335" customFormat="false" ht="18.75" hidden="true" customHeight="false" outlineLevel="0" collapsed="false">
      <c r="C335" s="40" t="s">
        <v>576</v>
      </c>
      <c r="AI335" s="236"/>
    </row>
    <row r="336" customFormat="false" ht="18.75" hidden="true" customHeight="false" outlineLevel="0" collapsed="false">
      <c r="C336" s="40" t="s">
        <v>578</v>
      </c>
      <c r="AI336" s="236"/>
    </row>
    <row r="337" customFormat="false" ht="18.75" hidden="true" customHeight="false" outlineLevel="0" collapsed="false">
      <c r="C337" s="40" t="s">
        <v>580</v>
      </c>
      <c r="AI337" s="236"/>
    </row>
    <row r="338" customFormat="false" ht="18.75" hidden="true" customHeight="false" outlineLevel="0" collapsed="false">
      <c r="C338" s="40" t="s">
        <v>582</v>
      </c>
      <c r="AI338" s="236"/>
    </row>
    <row r="339" customFormat="false" ht="18.75" hidden="true" customHeight="false" outlineLevel="0" collapsed="false">
      <c r="C339" s="40" t="s">
        <v>584</v>
      </c>
      <c r="AI339" s="236"/>
    </row>
    <row r="340" customFormat="false" ht="18.75" hidden="true" customHeight="false" outlineLevel="0" collapsed="false">
      <c r="C340" s="40" t="s">
        <v>586</v>
      </c>
      <c r="AI340" s="236"/>
    </row>
    <row r="341" customFormat="false" ht="18.75" hidden="true" customHeight="false" outlineLevel="0" collapsed="false">
      <c r="C341" s="40" t="s">
        <v>588</v>
      </c>
      <c r="AI341" s="236"/>
    </row>
    <row r="342" customFormat="false" ht="18.75" hidden="true" customHeight="false" outlineLevel="0" collapsed="false">
      <c r="C342" s="40" t="s">
        <v>590</v>
      </c>
      <c r="AI342" s="236"/>
    </row>
    <row r="343" customFormat="false" ht="18.75" hidden="true" customHeight="false" outlineLevel="0" collapsed="false">
      <c r="C343" s="40" t="s">
        <v>592</v>
      </c>
      <c r="AI343" s="236"/>
    </row>
    <row r="344" customFormat="false" ht="18.75" hidden="true" customHeight="false" outlineLevel="0" collapsed="false">
      <c r="C344" s="40" t="s">
        <v>594</v>
      </c>
      <c r="AI344" s="236"/>
    </row>
    <row r="345" customFormat="false" ht="18.75" hidden="true" customHeight="false" outlineLevel="0" collapsed="false">
      <c r="C345" s="40" t="s">
        <v>596</v>
      </c>
      <c r="AI345" s="236"/>
    </row>
    <row r="346" customFormat="false" ht="18.75" hidden="true" customHeight="false" outlineLevel="0" collapsed="false">
      <c r="C346" s="40" t="s">
        <v>598</v>
      </c>
      <c r="AI346" s="236"/>
    </row>
    <row r="347" customFormat="false" ht="18.75" hidden="true" customHeight="false" outlineLevel="0" collapsed="false">
      <c r="C347" s="40" t="s">
        <v>600</v>
      </c>
      <c r="AI347" s="236"/>
    </row>
    <row r="348" customFormat="false" ht="18.75" hidden="true" customHeight="false" outlineLevel="0" collapsed="false">
      <c r="C348" s="40" t="s">
        <v>602</v>
      </c>
      <c r="AI348" s="236"/>
    </row>
    <row r="349" customFormat="false" ht="18.75" hidden="true" customHeight="false" outlineLevel="0" collapsed="false">
      <c r="C349" s="40" t="s">
        <v>604</v>
      </c>
      <c r="AI349" s="236"/>
    </row>
    <row r="350" customFormat="false" ht="18.75" hidden="true" customHeight="false" outlineLevel="0" collapsed="false">
      <c r="C350" s="40" t="s">
        <v>606</v>
      </c>
      <c r="AI350" s="236"/>
    </row>
    <row r="351" customFormat="false" ht="18.75" hidden="true" customHeight="false" outlineLevel="0" collapsed="false">
      <c r="C351" s="40" t="s">
        <v>608</v>
      </c>
      <c r="AI351" s="236"/>
    </row>
    <row r="352" customFormat="false" ht="18.75" hidden="true" customHeight="false" outlineLevel="0" collapsed="false">
      <c r="C352" s="40" t="s">
        <v>610</v>
      </c>
      <c r="AI352" s="236"/>
    </row>
    <row r="353" customFormat="false" ht="18.75" hidden="true" customHeight="false" outlineLevel="0" collapsed="false">
      <c r="C353" s="40" t="s">
        <v>612</v>
      </c>
      <c r="AI353" s="236"/>
    </row>
    <row r="354" customFormat="false" ht="18.75" hidden="true" customHeight="false" outlineLevel="0" collapsed="false">
      <c r="C354" s="40" t="s">
        <v>614</v>
      </c>
      <c r="AI354" s="236"/>
    </row>
    <row r="355" customFormat="false" ht="18.75" hidden="true" customHeight="false" outlineLevel="0" collapsed="false">
      <c r="C355" s="40" t="s">
        <v>616</v>
      </c>
      <c r="AI355" s="236"/>
    </row>
    <row r="356" customFormat="false" ht="18.75" hidden="true" customHeight="false" outlineLevel="0" collapsed="false">
      <c r="C356" s="40" t="s">
        <v>618</v>
      </c>
      <c r="AI356" s="236"/>
    </row>
    <row r="357" customFormat="false" ht="18.75" hidden="true" customHeight="false" outlineLevel="0" collapsed="false">
      <c r="C357" s="40" t="s">
        <v>620</v>
      </c>
      <c r="AI357" s="236"/>
    </row>
    <row r="358" customFormat="false" ht="18.75" hidden="true" customHeight="false" outlineLevel="0" collapsed="false">
      <c r="C358" s="40" t="s">
        <v>622</v>
      </c>
      <c r="AI358" s="236"/>
    </row>
    <row r="359" customFormat="false" ht="18.75" hidden="true" customHeight="false" outlineLevel="0" collapsed="false">
      <c r="C359" s="40" t="s">
        <v>624</v>
      </c>
      <c r="AI359" s="236"/>
    </row>
    <row r="360" customFormat="false" ht="18.75" hidden="true" customHeight="false" outlineLevel="0" collapsed="false">
      <c r="C360" s="40" t="s">
        <v>626</v>
      </c>
      <c r="AI360" s="236"/>
    </row>
    <row r="361" customFormat="false" ht="18.75" hidden="true" customHeight="false" outlineLevel="0" collapsed="false">
      <c r="C361" s="40" t="s">
        <v>628</v>
      </c>
      <c r="AI361" s="236"/>
    </row>
    <row r="362" customFormat="false" ht="18.75" hidden="true" customHeight="false" outlineLevel="0" collapsed="false">
      <c r="C362" s="40" t="s">
        <v>630</v>
      </c>
      <c r="AI362" s="236"/>
    </row>
    <row r="363" customFormat="false" ht="18.75" hidden="true" customHeight="false" outlineLevel="0" collapsed="false">
      <c r="C363" s="40" t="s">
        <v>632</v>
      </c>
      <c r="AI363" s="236"/>
    </row>
    <row r="364" customFormat="false" ht="18.75" hidden="true" customHeight="false" outlineLevel="0" collapsed="false">
      <c r="C364" s="40" t="s">
        <v>634</v>
      </c>
      <c r="AI364" s="236"/>
    </row>
    <row r="365" customFormat="false" ht="18.75" hidden="true" customHeight="false" outlineLevel="0" collapsed="false">
      <c r="C365" s="40" t="s">
        <v>636</v>
      </c>
      <c r="AI365" s="236"/>
    </row>
    <row r="366" customFormat="false" ht="18.75" hidden="true" customHeight="false" outlineLevel="0" collapsed="false">
      <c r="C366" s="40" t="s">
        <v>639</v>
      </c>
      <c r="AI366" s="236"/>
    </row>
    <row r="367" customFormat="false" ht="18.75" hidden="true" customHeight="false" outlineLevel="0" collapsed="false">
      <c r="C367" s="40" t="s">
        <v>641</v>
      </c>
      <c r="AI367" s="236"/>
    </row>
    <row r="368" customFormat="false" ht="18.75" hidden="true" customHeight="false" outlineLevel="0" collapsed="false">
      <c r="C368" s="40" t="s">
        <v>643</v>
      </c>
      <c r="AI368" s="236"/>
    </row>
    <row r="369" customFormat="false" ht="18.75" hidden="true" customHeight="false" outlineLevel="0" collapsed="false">
      <c r="C369" s="40" t="s">
        <v>645</v>
      </c>
      <c r="AI369" s="236"/>
    </row>
    <row r="370" customFormat="false" ht="18.75" hidden="true" customHeight="false" outlineLevel="0" collapsed="false">
      <c r="C370" s="40" t="s">
        <v>647</v>
      </c>
      <c r="AI370" s="236"/>
    </row>
    <row r="371" customFormat="false" ht="18.75" hidden="true" customHeight="false" outlineLevel="0" collapsed="false">
      <c r="C371" s="40" t="s">
        <v>649</v>
      </c>
      <c r="AI371" s="236"/>
    </row>
    <row r="372" customFormat="false" ht="18.75" hidden="true" customHeight="false" outlineLevel="0" collapsed="false">
      <c r="C372" s="40" t="s">
        <v>651</v>
      </c>
      <c r="AI372" s="236"/>
    </row>
    <row r="373" customFormat="false" ht="18.75" hidden="true" customHeight="false" outlineLevel="0" collapsed="false">
      <c r="C373" s="40" t="s">
        <v>653</v>
      </c>
      <c r="AI373" s="236"/>
    </row>
    <row r="374" customFormat="false" ht="18.75" hidden="true" customHeight="false" outlineLevel="0" collapsed="false">
      <c r="C374" s="40" t="s">
        <v>655</v>
      </c>
      <c r="AI374" s="236"/>
    </row>
    <row r="375" customFormat="false" ht="18.75" hidden="true" customHeight="false" outlineLevel="0" collapsed="false">
      <c r="C375" s="40" t="s">
        <v>657</v>
      </c>
      <c r="AI375" s="236"/>
    </row>
    <row r="376" customFormat="false" ht="18.75" hidden="true" customHeight="false" outlineLevel="0" collapsed="false">
      <c r="C376" s="40" t="s">
        <v>659</v>
      </c>
      <c r="AI376" s="236"/>
    </row>
    <row r="377" customFormat="false" ht="18.75" hidden="true" customHeight="false" outlineLevel="0" collapsed="false">
      <c r="C377" s="40" t="s">
        <v>661</v>
      </c>
      <c r="AI377" s="236"/>
    </row>
    <row r="378" customFormat="false" ht="18.75" hidden="true" customHeight="false" outlineLevel="0" collapsed="false">
      <c r="C378" s="40" t="s">
        <v>663</v>
      </c>
      <c r="AI378" s="236"/>
    </row>
    <row r="379" customFormat="false" ht="18.75" hidden="true" customHeight="false" outlineLevel="0" collapsed="false">
      <c r="C379" s="40" t="s">
        <v>665</v>
      </c>
      <c r="AI379" s="236"/>
    </row>
    <row r="380" customFormat="false" ht="18.75" hidden="true" customHeight="false" outlineLevel="0" collapsed="false">
      <c r="C380" s="40" t="s">
        <v>667</v>
      </c>
      <c r="AI380" s="236"/>
    </row>
    <row r="381" customFormat="false" ht="18.75" hidden="true" customHeight="false" outlineLevel="0" collapsed="false">
      <c r="C381" s="40" t="s">
        <v>669</v>
      </c>
      <c r="AI381" s="236"/>
    </row>
    <row r="382" customFormat="false" ht="18.75" hidden="true" customHeight="false" outlineLevel="0" collapsed="false">
      <c r="C382" s="40" t="s">
        <v>671</v>
      </c>
      <c r="AI382" s="236"/>
    </row>
    <row r="383" customFormat="false" ht="18.75" hidden="true" customHeight="false" outlineLevel="0" collapsed="false">
      <c r="C383" s="40" t="s">
        <v>673</v>
      </c>
      <c r="AI383" s="236"/>
    </row>
    <row r="384" customFormat="false" ht="18.75" hidden="true" customHeight="false" outlineLevel="0" collapsed="false">
      <c r="C384" s="40" t="s">
        <v>676</v>
      </c>
      <c r="AI384" s="236"/>
    </row>
    <row r="385" customFormat="false" ht="18.75" hidden="true" customHeight="false" outlineLevel="0" collapsed="false">
      <c r="C385" s="40" t="s">
        <v>678</v>
      </c>
      <c r="AI385" s="236"/>
    </row>
    <row r="386" customFormat="false" ht="18.75" hidden="true" customHeight="false" outlineLevel="0" collapsed="false">
      <c r="C386" s="40" t="s">
        <v>680</v>
      </c>
      <c r="AI386" s="236"/>
    </row>
    <row r="387" customFormat="false" ht="18.75" hidden="true" customHeight="false" outlineLevel="0" collapsed="false">
      <c r="C387" s="40" t="s">
        <v>682</v>
      </c>
      <c r="AI387" s="236"/>
    </row>
    <row r="388" customFormat="false" ht="18.75" hidden="true" customHeight="false" outlineLevel="0" collapsed="false">
      <c r="C388" s="40" t="s">
        <v>684</v>
      </c>
      <c r="AI388" s="236"/>
    </row>
    <row r="389" customFormat="false" ht="18.75" hidden="true" customHeight="false" outlineLevel="0" collapsed="false">
      <c r="C389" s="40" t="s">
        <v>686</v>
      </c>
      <c r="AI389" s="236"/>
    </row>
    <row r="390" customFormat="false" ht="18.75" hidden="true" customHeight="false" outlineLevel="0" collapsed="false">
      <c r="C390" s="40" t="s">
        <v>688</v>
      </c>
      <c r="AI390" s="236"/>
    </row>
    <row r="391" customFormat="false" ht="18.75" hidden="true" customHeight="false" outlineLevel="0" collapsed="false">
      <c r="C391" s="40" t="s">
        <v>690</v>
      </c>
      <c r="AI391" s="236"/>
    </row>
    <row r="392" customFormat="false" ht="18.75" hidden="true" customHeight="false" outlineLevel="0" collapsed="false">
      <c r="C392" s="40" t="s">
        <v>692</v>
      </c>
      <c r="AI392" s="236"/>
    </row>
    <row r="393" customFormat="false" ht="18.75" hidden="true" customHeight="false" outlineLevel="0" collapsed="false">
      <c r="C393" s="40" t="s">
        <v>694</v>
      </c>
      <c r="AI393" s="236"/>
    </row>
    <row r="394" customFormat="false" ht="18.75" hidden="true" customHeight="false" outlineLevel="0" collapsed="false">
      <c r="C394" s="40" t="s">
        <v>696</v>
      </c>
      <c r="AI394" s="236"/>
    </row>
    <row r="395" customFormat="false" ht="18.75" hidden="true" customHeight="false" outlineLevel="0" collapsed="false">
      <c r="C395" s="40" t="s">
        <v>698</v>
      </c>
      <c r="AI395" s="236"/>
    </row>
    <row r="396" customFormat="false" ht="18.75" hidden="true" customHeight="false" outlineLevel="0" collapsed="false">
      <c r="C396" s="40" t="s">
        <v>700</v>
      </c>
      <c r="AI396" s="236"/>
    </row>
    <row r="397" customFormat="false" ht="18.75" hidden="true" customHeight="false" outlineLevel="0" collapsed="false">
      <c r="C397" s="40" t="s">
        <v>702</v>
      </c>
      <c r="AI397" s="236"/>
    </row>
    <row r="398" customFormat="false" ht="18.75" hidden="true" customHeight="false" outlineLevel="0" collapsed="false">
      <c r="C398" s="40" t="s">
        <v>704</v>
      </c>
      <c r="AI398" s="236"/>
    </row>
    <row r="399" customFormat="false" ht="18.75" hidden="true" customHeight="false" outlineLevel="0" collapsed="false">
      <c r="C399" s="40" t="s">
        <v>706</v>
      </c>
      <c r="AI399" s="236"/>
    </row>
    <row r="400" customFormat="false" ht="18.75" hidden="true" customHeight="false" outlineLevel="0" collapsed="false">
      <c r="C400" s="40" t="s">
        <v>708</v>
      </c>
      <c r="AI400" s="236"/>
    </row>
    <row r="401" customFormat="false" ht="18.75" hidden="true" customHeight="false" outlineLevel="0" collapsed="false">
      <c r="C401" s="40" t="s">
        <v>710</v>
      </c>
      <c r="AI401" s="236"/>
    </row>
    <row r="402" customFormat="false" ht="18.75" hidden="true" customHeight="false" outlineLevel="0" collapsed="false">
      <c r="C402" s="40" t="s">
        <v>712</v>
      </c>
      <c r="AI402" s="236"/>
    </row>
    <row r="403" customFormat="false" ht="18.75" hidden="true" customHeight="false" outlineLevel="0" collapsed="false">
      <c r="C403" s="40" t="s">
        <v>714</v>
      </c>
      <c r="AI403" s="236"/>
    </row>
    <row r="404" customFormat="false" ht="18.75" hidden="true" customHeight="false" outlineLevel="0" collapsed="false">
      <c r="C404" s="40" t="s">
        <v>716</v>
      </c>
      <c r="AI404" s="236"/>
    </row>
    <row r="405" customFormat="false" ht="18.75" hidden="true" customHeight="false" outlineLevel="0" collapsed="false">
      <c r="C405" s="40" t="s">
        <v>718</v>
      </c>
      <c r="AI405" s="236"/>
    </row>
    <row r="406" customFormat="false" ht="18.75" hidden="true" customHeight="false" outlineLevel="0" collapsed="false">
      <c r="C406" s="40" t="s">
        <v>720</v>
      </c>
      <c r="AI406" s="236"/>
    </row>
    <row r="407" customFormat="false" ht="18.75" hidden="true" customHeight="false" outlineLevel="0" collapsed="false">
      <c r="C407" s="40" t="s">
        <v>722</v>
      </c>
      <c r="AI407" s="236"/>
    </row>
    <row r="408" customFormat="false" ht="18.75" hidden="true" customHeight="false" outlineLevel="0" collapsed="false">
      <c r="C408" s="40" t="s">
        <v>724</v>
      </c>
      <c r="AI408" s="236"/>
    </row>
    <row r="409" customFormat="false" ht="18.75" hidden="true" customHeight="false" outlineLevel="0" collapsed="false">
      <c r="C409" s="40" t="s">
        <v>726</v>
      </c>
      <c r="AI409" s="236"/>
    </row>
    <row r="410" customFormat="false" ht="18.75" hidden="true" customHeight="false" outlineLevel="0" collapsed="false">
      <c r="C410" s="40" t="s">
        <v>728</v>
      </c>
      <c r="AI410" s="236"/>
    </row>
    <row r="411" customFormat="false" ht="18.75" hidden="true" customHeight="false" outlineLevel="0" collapsed="false">
      <c r="C411" s="40" t="s">
        <v>730</v>
      </c>
      <c r="AI411" s="236"/>
    </row>
    <row r="412" customFormat="false" ht="18.75" hidden="true" customHeight="false" outlineLevel="0" collapsed="false">
      <c r="C412" s="40" t="s">
        <v>732</v>
      </c>
      <c r="AI412" s="236"/>
    </row>
    <row r="413" customFormat="false" ht="18.75" hidden="true" customHeight="false" outlineLevel="0" collapsed="false">
      <c r="C413" s="40" t="s">
        <v>734</v>
      </c>
      <c r="AI413" s="236"/>
    </row>
    <row r="414" customFormat="false" ht="18.75" hidden="true" customHeight="false" outlineLevel="0" collapsed="false">
      <c r="C414" s="40" t="s">
        <v>736</v>
      </c>
      <c r="AI414" s="236"/>
    </row>
    <row r="415" customFormat="false" ht="18.75" hidden="true" customHeight="false" outlineLevel="0" collapsed="false">
      <c r="C415" s="40" t="s">
        <v>738</v>
      </c>
      <c r="AI415" s="236"/>
    </row>
    <row r="416" customFormat="false" ht="18.75" hidden="true" customHeight="false" outlineLevel="0" collapsed="false">
      <c r="C416" s="40" t="s">
        <v>740</v>
      </c>
      <c r="AI416" s="236"/>
    </row>
    <row r="417" customFormat="false" ht="18.75" hidden="true" customHeight="false" outlineLevel="0" collapsed="false">
      <c r="C417" s="40" t="s">
        <v>742</v>
      </c>
      <c r="AI417" s="236"/>
    </row>
    <row r="418" customFormat="false" ht="18.75" hidden="true" customHeight="false" outlineLevel="0" collapsed="false">
      <c r="C418" s="40" t="s">
        <v>744</v>
      </c>
      <c r="AI418" s="236"/>
    </row>
    <row r="419" customFormat="false" ht="18.75" hidden="true" customHeight="false" outlineLevel="0" collapsed="false">
      <c r="C419" s="40" t="s">
        <v>746</v>
      </c>
      <c r="AI419" s="236"/>
    </row>
    <row r="420" customFormat="false" ht="18.75" hidden="true" customHeight="false" outlineLevel="0" collapsed="false">
      <c r="C420" s="40" t="s">
        <v>748</v>
      </c>
      <c r="AI420" s="236"/>
    </row>
    <row r="421" customFormat="false" ht="18.75" hidden="true" customHeight="false" outlineLevel="0" collapsed="false">
      <c r="C421" s="40" t="s">
        <v>750</v>
      </c>
      <c r="AI421" s="236"/>
    </row>
    <row r="422" customFormat="false" ht="18.75" hidden="true" customHeight="false" outlineLevel="0" collapsed="false">
      <c r="C422" s="40" t="s">
        <v>752</v>
      </c>
      <c r="AI422" s="236"/>
    </row>
    <row r="423" customFormat="false" ht="18.75" hidden="true" customHeight="false" outlineLevel="0" collapsed="false">
      <c r="C423" s="40" t="s">
        <v>754</v>
      </c>
      <c r="AI423" s="236"/>
    </row>
    <row r="424" customFormat="false" ht="18.75" hidden="true" customHeight="false" outlineLevel="0" collapsed="false">
      <c r="C424" s="40" t="s">
        <v>756</v>
      </c>
      <c r="AI424" s="236"/>
    </row>
    <row r="425" customFormat="false" ht="18.75" hidden="true" customHeight="false" outlineLevel="0" collapsed="false">
      <c r="C425" s="40" t="s">
        <v>758</v>
      </c>
      <c r="AI425" s="236"/>
    </row>
    <row r="426" customFormat="false" ht="18.75" hidden="true" customHeight="false" outlineLevel="0" collapsed="false">
      <c r="C426" s="40" t="s">
        <v>760</v>
      </c>
      <c r="AI426" s="236"/>
    </row>
    <row r="427" customFormat="false" ht="18.75" hidden="true" customHeight="false" outlineLevel="0" collapsed="false">
      <c r="C427" s="40" t="s">
        <v>762</v>
      </c>
      <c r="AI427" s="236"/>
    </row>
    <row r="428" customFormat="false" ht="18.75" hidden="true" customHeight="false" outlineLevel="0" collapsed="false">
      <c r="C428" s="40" t="s">
        <v>764</v>
      </c>
      <c r="AI428" s="236"/>
    </row>
    <row r="429" customFormat="false" ht="18.75" hidden="true" customHeight="false" outlineLevel="0" collapsed="false">
      <c r="C429" s="40" t="s">
        <v>766</v>
      </c>
      <c r="AI429" s="236"/>
    </row>
    <row r="430" customFormat="false" ht="18.75" hidden="true" customHeight="false" outlineLevel="0" collapsed="false">
      <c r="C430" s="40" t="s">
        <v>768</v>
      </c>
      <c r="AI430" s="236"/>
    </row>
    <row r="431" customFormat="false" ht="18.75" hidden="true" customHeight="false" outlineLevel="0" collapsed="false">
      <c r="C431" s="40" t="s">
        <v>770</v>
      </c>
      <c r="AI431" s="236"/>
    </row>
    <row r="432" customFormat="false" ht="18.75" hidden="true" customHeight="false" outlineLevel="0" collapsed="false">
      <c r="C432" s="40" t="s">
        <v>772</v>
      </c>
      <c r="AI432" s="236"/>
    </row>
    <row r="433" customFormat="false" ht="18.75" hidden="true" customHeight="false" outlineLevel="0" collapsed="false">
      <c r="C433" s="40" t="s">
        <v>774</v>
      </c>
      <c r="AI433" s="236"/>
    </row>
    <row r="434" customFormat="false" ht="18.75" hidden="true" customHeight="false" outlineLevel="0" collapsed="false">
      <c r="C434" s="40" t="s">
        <v>776</v>
      </c>
      <c r="AI434" s="236"/>
    </row>
    <row r="435" customFormat="false" ht="18.75" hidden="true" customHeight="false" outlineLevel="0" collapsed="false">
      <c r="C435" s="40" t="s">
        <v>778</v>
      </c>
      <c r="AI435" s="236"/>
    </row>
    <row r="436" customFormat="false" ht="18.75" hidden="true" customHeight="false" outlineLevel="0" collapsed="false">
      <c r="C436" s="40" t="s">
        <v>780</v>
      </c>
      <c r="AI436" s="236"/>
    </row>
    <row r="437" customFormat="false" ht="18.75" hidden="true" customHeight="false" outlineLevel="0" collapsed="false">
      <c r="C437" s="40" t="s">
        <v>782</v>
      </c>
      <c r="AI437" s="236"/>
    </row>
    <row r="438" customFormat="false" ht="18.75" hidden="true" customHeight="false" outlineLevel="0" collapsed="false">
      <c r="C438" s="40" t="s">
        <v>784</v>
      </c>
      <c r="AI438" s="236"/>
    </row>
    <row r="439" customFormat="false" ht="18.75" hidden="true" customHeight="false" outlineLevel="0" collapsed="false">
      <c r="C439" s="40" t="s">
        <v>786</v>
      </c>
      <c r="AI439" s="236"/>
    </row>
    <row r="440" customFormat="false" ht="18.75" hidden="true" customHeight="false" outlineLevel="0" collapsed="false">
      <c r="C440" s="40" t="s">
        <v>788</v>
      </c>
      <c r="AI440" s="236"/>
    </row>
    <row r="441" customFormat="false" ht="18.75" hidden="true" customHeight="false" outlineLevel="0" collapsed="false">
      <c r="C441" s="40" t="s">
        <v>790</v>
      </c>
      <c r="AI441" s="236"/>
    </row>
    <row r="442" customFormat="false" ht="18.75" hidden="true" customHeight="false" outlineLevel="0" collapsed="false">
      <c r="C442" s="40" t="s">
        <v>792</v>
      </c>
      <c r="AI442" s="236"/>
    </row>
    <row r="443" customFormat="false" ht="18.75" hidden="true" customHeight="false" outlineLevel="0" collapsed="false">
      <c r="C443" s="40" t="s">
        <v>794</v>
      </c>
      <c r="AI443" s="236"/>
    </row>
    <row r="444" customFormat="false" ht="18.75" hidden="true" customHeight="false" outlineLevel="0" collapsed="false">
      <c r="C444" s="40" t="s">
        <v>796</v>
      </c>
      <c r="AI444" s="236"/>
    </row>
    <row r="445" customFormat="false" ht="18.75" hidden="true" customHeight="false" outlineLevel="0" collapsed="false">
      <c r="C445" s="40" t="s">
        <v>798</v>
      </c>
      <c r="AI445" s="236"/>
    </row>
    <row r="446" customFormat="false" ht="18.75" hidden="true" customHeight="false" outlineLevel="0" collapsed="false">
      <c r="C446" s="40" t="s">
        <v>800</v>
      </c>
      <c r="AI446" s="236"/>
    </row>
    <row r="447" customFormat="false" ht="18.75" hidden="true" customHeight="false" outlineLevel="0" collapsed="false">
      <c r="C447" s="40" t="s">
        <v>802</v>
      </c>
      <c r="AI447" s="236"/>
    </row>
    <row r="448" customFormat="false" ht="18.75" hidden="true" customHeight="false" outlineLevel="0" collapsed="false">
      <c r="C448" s="40" t="s">
        <v>805</v>
      </c>
      <c r="AI448" s="236"/>
    </row>
    <row r="449" customFormat="false" ht="18.75" hidden="true" customHeight="false" outlineLevel="0" collapsed="false">
      <c r="C449" s="40" t="s">
        <v>807</v>
      </c>
      <c r="AI449" s="236"/>
    </row>
    <row r="450" customFormat="false" ht="18.75" hidden="true" customHeight="false" outlineLevel="0" collapsed="false">
      <c r="C450" s="40" t="s">
        <v>810</v>
      </c>
      <c r="AI450" s="236"/>
    </row>
    <row r="451" customFormat="false" ht="18.75" hidden="true" customHeight="false" outlineLevel="0" collapsed="false">
      <c r="C451" s="40" t="s">
        <v>812</v>
      </c>
      <c r="AI451" s="236"/>
    </row>
    <row r="452" customFormat="false" ht="18.75" hidden="true" customHeight="false" outlineLevel="0" collapsed="false">
      <c r="C452" s="40" t="s">
        <v>814</v>
      </c>
      <c r="AI452" s="236"/>
    </row>
    <row r="453" customFormat="false" ht="18.75" hidden="true" customHeight="false" outlineLevel="0" collapsed="false">
      <c r="C453" s="40" t="s">
        <v>817</v>
      </c>
      <c r="AI453" s="236"/>
    </row>
    <row r="454" customFormat="false" ht="18.75" hidden="true" customHeight="false" outlineLevel="0" collapsed="false">
      <c r="C454" s="40" t="s">
        <v>819</v>
      </c>
      <c r="AI454" s="236"/>
    </row>
    <row r="455" customFormat="false" ht="18.75" hidden="true" customHeight="false" outlineLevel="0" collapsed="false">
      <c r="C455" s="40" t="s">
        <v>821</v>
      </c>
      <c r="AI455" s="236"/>
    </row>
    <row r="456" customFormat="false" ht="18.75" hidden="true" customHeight="false" outlineLevel="0" collapsed="false">
      <c r="C456" s="40" t="s">
        <v>824</v>
      </c>
      <c r="AI456" s="236"/>
    </row>
    <row r="457" customFormat="false" ht="18.75" hidden="true" customHeight="false" outlineLevel="0" collapsed="false">
      <c r="C457" s="40" t="s">
        <v>826</v>
      </c>
      <c r="AI457" s="236"/>
    </row>
    <row r="458" customFormat="false" ht="18.75" hidden="true" customHeight="false" outlineLevel="0" collapsed="false">
      <c r="C458" s="40" t="s">
        <v>828</v>
      </c>
      <c r="AI458" s="236"/>
    </row>
    <row r="459" customFormat="false" ht="18.75" hidden="true" customHeight="false" outlineLevel="0" collapsed="false">
      <c r="C459" s="40" t="s">
        <v>830</v>
      </c>
      <c r="AI459" s="236"/>
    </row>
    <row r="460" customFormat="false" ht="18.75" hidden="true" customHeight="false" outlineLevel="0" collapsed="false">
      <c r="C460" s="40" t="s">
        <v>832</v>
      </c>
      <c r="AI460" s="236"/>
    </row>
    <row r="461" customFormat="false" ht="18.75" hidden="true" customHeight="false" outlineLevel="0" collapsed="false">
      <c r="C461" s="40" t="s">
        <v>834</v>
      </c>
      <c r="AI461" s="236"/>
    </row>
    <row r="462" customFormat="false" ht="18.75" hidden="true" customHeight="false" outlineLevel="0" collapsed="false">
      <c r="C462" s="40" t="s">
        <v>836</v>
      </c>
      <c r="AI462" s="236"/>
    </row>
    <row r="463" customFormat="false" ht="18.75" hidden="true" customHeight="false" outlineLevel="0" collapsed="false">
      <c r="C463" s="40" t="s">
        <v>838</v>
      </c>
      <c r="AI463" s="236"/>
    </row>
    <row r="464" customFormat="false" ht="18.75" hidden="true" customHeight="false" outlineLevel="0" collapsed="false">
      <c r="C464" s="40" t="s">
        <v>840</v>
      </c>
      <c r="AI464" s="236"/>
    </row>
    <row r="465" customFormat="false" ht="18.75" hidden="true" customHeight="false" outlineLevel="0" collapsed="false">
      <c r="C465" s="40" t="s">
        <v>842</v>
      </c>
      <c r="AI465" s="236"/>
    </row>
    <row r="466" customFormat="false" ht="18.75" hidden="true" customHeight="false" outlineLevel="0" collapsed="false">
      <c r="C466" s="40" t="s">
        <v>844</v>
      </c>
      <c r="AI466" s="236"/>
    </row>
    <row r="467" customFormat="false" ht="18.75" hidden="true" customHeight="false" outlineLevel="0" collapsed="false">
      <c r="C467" s="40" t="s">
        <v>846</v>
      </c>
      <c r="AI467" s="236"/>
    </row>
    <row r="468" customFormat="false" ht="18.75" hidden="true" customHeight="false" outlineLevel="0" collapsed="false">
      <c r="C468" s="40" t="s">
        <v>848</v>
      </c>
      <c r="AI468" s="236"/>
    </row>
    <row r="469" customFormat="false" ht="18.75" hidden="true" customHeight="false" outlineLevel="0" collapsed="false">
      <c r="C469" s="40" t="s">
        <v>850</v>
      </c>
      <c r="AI469" s="236"/>
    </row>
    <row r="470" customFormat="false" ht="18.75" hidden="true" customHeight="false" outlineLevel="0" collapsed="false">
      <c r="C470" s="40" t="s">
        <v>852</v>
      </c>
      <c r="AI470" s="236"/>
    </row>
    <row r="471" customFormat="false" ht="18.75" hidden="true" customHeight="false" outlineLevel="0" collapsed="false">
      <c r="C471" s="40" t="s">
        <v>854</v>
      </c>
      <c r="AI471" s="236"/>
    </row>
    <row r="472" customFormat="false" ht="18.75" hidden="true" customHeight="false" outlineLevel="0" collapsed="false">
      <c r="C472" s="40" t="s">
        <v>856</v>
      </c>
      <c r="AI472" s="236"/>
    </row>
    <row r="473" customFormat="false" ht="18.75" hidden="true" customHeight="false" outlineLevel="0" collapsed="false">
      <c r="C473" s="40" t="s">
        <v>858</v>
      </c>
      <c r="AI473" s="236"/>
    </row>
    <row r="474" customFormat="false" ht="18.75" hidden="true" customHeight="false" outlineLevel="0" collapsed="false">
      <c r="C474" s="40" t="s">
        <v>860</v>
      </c>
      <c r="AI474" s="236"/>
    </row>
    <row r="475" customFormat="false" ht="18.75" hidden="true" customHeight="false" outlineLevel="0" collapsed="false">
      <c r="C475" s="40" t="s">
        <v>862</v>
      </c>
      <c r="AI475" s="236"/>
    </row>
    <row r="476" customFormat="false" ht="18.75" hidden="true" customHeight="false" outlineLevel="0" collapsed="false">
      <c r="C476" s="40" t="s">
        <v>864</v>
      </c>
      <c r="AI476" s="236"/>
    </row>
    <row r="477" customFormat="false" ht="18.75" hidden="true" customHeight="false" outlineLevel="0" collapsed="false">
      <c r="C477" s="40" t="s">
        <v>866</v>
      </c>
      <c r="AI477" s="236"/>
    </row>
    <row r="478" customFormat="false" ht="18.75" hidden="true" customHeight="false" outlineLevel="0" collapsed="false">
      <c r="C478" s="40" t="s">
        <v>868</v>
      </c>
      <c r="AI478" s="236"/>
    </row>
    <row r="479" customFormat="false" ht="18.75" hidden="true" customHeight="false" outlineLevel="0" collapsed="false">
      <c r="C479" s="40" t="s">
        <v>870</v>
      </c>
      <c r="AI479" s="236"/>
    </row>
    <row r="480" customFormat="false" ht="18.75" hidden="true" customHeight="false" outlineLevel="0" collapsed="false">
      <c r="C480" s="40" t="s">
        <v>872</v>
      </c>
      <c r="AI480" s="236"/>
    </row>
    <row r="481" customFormat="false" ht="18.75" hidden="true" customHeight="false" outlineLevel="0" collapsed="false">
      <c r="C481" s="40" t="s">
        <v>874</v>
      </c>
      <c r="AI481" s="236"/>
    </row>
    <row r="482" customFormat="false" ht="18.75" hidden="true" customHeight="false" outlineLevel="0" collapsed="false">
      <c r="C482" s="40" t="s">
        <v>876</v>
      </c>
      <c r="AI482" s="236"/>
    </row>
    <row r="483" customFormat="false" ht="18.75" hidden="true" customHeight="false" outlineLevel="0" collapsed="false">
      <c r="C483" s="40" t="s">
        <v>878</v>
      </c>
      <c r="AI483" s="236"/>
    </row>
    <row r="484" customFormat="false" ht="18.75" hidden="true" customHeight="false" outlineLevel="0" collapsed="false">
      <c r="C484" s="40" t="s">
        <v>880</v>
      </c>
      <c r="AI484" s="236"/>
    </row>
    <row r="485" customFormat="false" ht="18.75" hidden="true" customHeight="false" outlineLevel="0" collapsed="false">
      <c r="C485" s="40" t="s">
        <v>882</v>
      </c>
      <c r="AI485" s="236"/>
    </row>
    <row r="486" customFormat="false" ht="18.75" hidden="true" customHeight="false" outlineLevel="0" collapsed="false">
      <c r="C486" s="40" t="s">
        <v>884</v>
      </c>
      <c r="AI486" s="236"/>
    </row>
    <row r="487" customFormat="false" ht="18.75" hidden="true" customHeight="false" outlineLevel="0" collapsed="false">
      <c r="C487" s="40" t="s">
        <v>886</v>
      </c>
      <c r="AI487" s="236"/>
    </row>
    <row r="488" customFormat="false" ht="18.75" hidden="true" customHeight="false" outlineLevel="0" collapsed="false">
      <c r="C488" s="40" t="s">
        <v>888</v>
      </c>
      <c r="AI488" s="236"/>
    </row>
    <row r="489" customFormat="false" ht="18.75" hidden="true" customHeight="false" outlineLevel="0" collapsed="false">
      <c r="C489" s="40" t="s">
        <v>890</v>
      </c>
      <c r="AI489" s="236"/>
    </row>
    <row r="490" customFormat="false" ht="18.75" hidden="true" customHeight="false" outlineLevel="0" collapsed="false">
      <c r="C490" s="40" t="s">
        <v>892</v>
      </c>
      <c r="AI490" s="236"/>
    </row>
    <row r="491" customFormat="false" ht="18.75" hidden="true" customHeight="false" outlineLevel="0" collapsed="false">
      <c r="C491" s="40" t="s">
        <v>894</v>
      </c>
      <c r="AI491" s="236"/>
    </row>
    <row r="492" customFormat="false" ht="18.75" hidden="true" customHeight="false" outlineLevel="0" collapsed="false">
      <c r="C492" s="40" t="s">
        <v>896</v>
      </c>
      <c r="AI492" s="236"/>
    </row>
    <row r="493" customFormat="false" ht="18.75" hidden="true" customHeight="false" outlineLevel="0" collapsed="false">
      <c r="C493" s="40" t="s">
        <v>898</v>
      </c>
      <c r="AI493" s="236"/>
    </row>
    <row r="494" customFormat="false" ht="18.75" hidden="true" customHeight="false" outlineLevel="0" collapsed="false">
      <c r="C494" s="40" t="s">
        <v>900</v>
      </c>
      <c r="AI494" s="236"/>
    </row>
    <row r="495" customFormat="false" ht="18.75" hidden="true" customHeight="false" outlineLevel="0" collapsed="false">
      <c r="C495" s="40" t="s">
        <v>902</v>
      </c>
      <c r="AI495" s="236"/>
    </row>
    <row r="496" customFormat="false" ht="18.75" hidden="true" customHeight="false" outlineLevel="0" collapsed="false">
      <c r="C496" s="40" t="s">
        <v>904</v>
      </c>
      <c r="AI496" s="236"/>
    </row>
    <row r="497" customFormat="false" ht="18.75" hidden="true" customHeight="false" outlineLevel="0" collapsed="false">
      <c r="C497" s="40" t="s">
        <v>906</v>
      </c>
      <c r="AI497" s="236"/>
    </row>
    <row r="498" customFormat="false" ht="18.75" hidden="true" customHeight="false" outlineLevel="0" collapsed="false">
      <c r="C498" s="40" t="s">
        <v>908</v>
      </c>
      <c r="AI498" s="236"/>
    </row>
    <row r="499" customFormat="false" ht="18.75" hidden="true" customHeight="false" outlineLevel="0" collapsed="false">
      <c r="C499" s="40" t="s">
        <v>910</v>
      </c>
      <c r="AI499" s="236"/>
    </row>
    <row r="500" customFormat="false" ht="18.75" hidden="true" customHeight="false" outlineLevel="0" collapsed="false">
      <c r="C500" s="40" t="s">
        <v>912</v>
      </c>
      <c r="AI500" s="236"/>
    </row>
    <row r="501" customFormat="false" ht="18.75" hidden="true" customHeight="false" outlineLevel="0" collapsed="false">
      <c r="C501" s="40" t="s">
        <v>914</v>
      </c>
      <c r="AI501" s="236"/>
    </row>
    <row r="502" customFormat="false" ht="18.75" hidden="true" customHeight="false" outlineLevel="0" collapsed="false">
      <c r="C502" s="40" t="s">
        <v>916</v>
      </c>
      <c r="AI502" s="236"/>
    </row>
    <row r="503" customFormat="false" ht="18.75" hidden="true" customHeight="false" outlineLevel="0" collapsed="false">
      <c r="C503" s="40" t="s">
        <v>918</v>
      </c>
      <c r="AI503" s="236"/>
    </row>
    <row r="504" customFormat="false" ht="18.75" hidden="true" customHeight="false" outlineLevel="0" collapsed="false">
      <c r="C504" s="40" t="s">
        <v>920</v>
      </c>
      <c r="AI504" s="236"/>
    </row>
    <row r="505" customFormat="false" ht="18.75" hidden="true" customHeight="false" outlineLevel="0" collapsed="false">
      <c r="C505" s="40" t="s">
        <v>922</v>
      </c>
      <c r="AI505" s="236"/>
    </row>
    <row r="506" customFormat="false" ht="18.75" hidden="true" customHeight="false" outlineLevel="0" collapsed="false">
      <c r="C506" s="40" t="s">
        <v>924</v>
      </c>
      <c r="AI506" s="236"/>
    </row>
    <row r="507" customFormat="false" ht="18.75" hidden="true" customHeight="false" outlineLevel="0" collapsed="false">
      <c r="C507" s="40" t="s">
        <v>926</v>
      </c>
      <c r="AI507" s="236"/>
    </row>
    <row r="508" customFormat="false" ht="18.75" hidden="true" customHeight="false" outlineLevel="0" collapsed="false">
      <c r="C508" s="40" t="s">
        <v>928</v>
      </c>
      <c r="AI508" s="236"/>
    </row>
    <row r="509" customFormat="false" ht="18.75" hidden="true" customHeight="false" outlineLevel="0" collapsed="false">
      <c r="C509" s="40" t="s">
        <v>930</v>
      </c>
      <c r="AI509" s="236"/>
    </row>
    <row r="510" customFormat="false" ht="18.75" hidden="true" customHeight="false" outlineLevel="0" collapsed="false">
      <c r="C510" s="40" t="s">
        <v>932</v>
      </c>
      <c r="AI510" s="236"/>
    </row>
    <row r="511" customFormat="false" ht="18.75" hidden="true" customHeight="false" outlineLevel="0" collapsed="false">
      <c r="C511" s="40" t="s">
        <v>934</v>
      </c>
      <c r="AI511" s="236"/>
    </row>
    <row r="512" customFormat="false" ht="18.75" hidden="true" customHeight="false" outlineLevel="0" collapsed="false">
      <c r="C512" s="40" t="s">
        <v>936</v>
      </c>
      <c r="AI512" s="236"/>
    </row>
    <row r="513" customFormat="false" ht="18.75" hidden="true" customHeight="false" outlineLevel="0" collapsed="false">
      <c r="C513" s="40" t="s">
        <v>938</v>
      </c>
      <c r="AI513" s="236"/>
    </row>
    <row r="514" customFormat="false" ht="18.75" hidden="true" customHeight="false" outlineLevel="0" collapsed="false">
      <c r="C514" s="40" t="s">
        <v>940</v>
      </c>
      <c r="AI514" s="236"/>
    </row>
    <row r="515" customFormat="false" ht="18.75" hidden="true" customHeight="false" outlineLevel="0" collapsed="false">
      <c r="C515" s="40" t="s">
        <v>942</v>
      </c>
      <c r="AI515" s="236"/>
    </row>
    <row r="516" customFormat="false" ht="18.75" hidden="true" customHeight="false" outlineLevel="0" collapsed="false">
      <c r="C516" s="40" t="s">
        <v>944</v>
      </c>
      <c r="AI516" s="236"/>
    </row>
    <row r="517" customFormat="false" ht="18.75" hidden="true" customHeight="false" outlineLevel="0" collapsed="false">
      <c r="C517" s="40" t="s">
        <v>946</v>
      </c>
      <c r="AI517" s="236"/>
    </row>
    <row r="518" customFormat="false" ht="18.75" hidden="true" customHeight="false" outlineLevel="0" collapsed="false">
      <c r="C518" s="40" t="s">
        <v>948</v>
      </c>
      <c r="AI518" s="236"/>
    </row>
    <row r="519" customFormat="false" ht="18.75" hidden="true" customHeight="false" outlineLevel="0" collapsed="false">
      <c r="C519" s="40" t="s">
        <v>950</v>
      </c>
      <c r="AI519" s="236"/>
    </row>
    <row r="520" customFormat="false" ht="18.75" hidden="true" customHeight="false" outlineLevel="0" collapsed="false">
      <c r="C520" s="40" t="s">
        <v>952</v>
      </c>
      <c r="AI520" s="236"/>
    </row>
    <row r="521" customFormat="false" ht="18.75" hidden="true" customHeight="false" outlineLevel="0" collapsed="false">
      <c r="C521" s="40" t="s">
        <v>954</v>
      </c>
      <c r="AI521" s="236"/>
    </row>
    <row r="522" customFormat="false" ht="18.75" hidden="true" customHeight="false" outlineLevel="0" collapsed="false">
      <c r="C522" s="40" t="s">
        <v>956</v>
      </c>
      <c r="AI522" s="236"/>
    </row>
    <row r="523" customFormat="false" ht="18.75" hidden="true" customHeight="false" outlineLevel="0" collapsed="false">
      <c r="C523" s="40" t="s">
        <v>958</v>
      </c>
    </row>
    <row r="524" customFormat="false" ht="18.75" hidden="true" customHeight="false" outlineLevel="0" collapsed="false">
      <c r="C524" s="40" t="s">
        <v>960</v>
      </c>
    </row>
    <row r="525" customFormat="false" ht="18.75" hidden="true" customHeight="false" outlineLevel="0" collapsed="false">
      <c r="C525" s="40" t="s">
        <v>962</v>
      </c>
    </row>
    <row r="526" customFormat="false" ht="18.75" hidden="true" customHeight="false" outlineLevel="0" collapsed="false">
      <c r="C526" s="40" t="s">
        <v>964</v>
      </c>
    </row>
    <row r="527" customFormat="false" ht="18.75" hidden="true" customHeight="false" outlineLevel="0" collapsed="false">
      <c r="C527" s="40" t="s">
        <v>966</v>
      </c>
    </row>
    <row r="528" customFormat="false" ht="18.75" hidden="true" customHeight="false" outlineLevel="0" collapsed="false">
      <c r="C528" s="40" t="s">
        <v>968</v>
      </c>
    </row>
    <row r="529" customFormat="false" ht="18.75" hidden="true" customHeight="false" outlineLevel="0" collapsed="false">
      <c r="C529" s="40" t="s">
        <v>970</v>
      </c>
    </row>
    <row r="530" customFormat="false" ht="18.75" hidden="true" customHeight="false" outlineLevel="0" collapsed="false">
      <c r="C530" s="40" t="s">
        <v>972</v>
      </c>
    </row>
    <row r="531" customFormat="false" ht="18.75" hidden="true" customHeight="false" outlineLevel="0" collapsed="false">
      <c r="C531" s="40" t="s">
        <v>974</v>
      </c>
    </row>
    <row r="532" customFormat="false" ht="18.75" hidden="true" customHeight="false" outlineLevel="0" collapsed="false">
      <c r="C532" s="40" t="s">
        <v>976</v>
      </c>
    </row>
    <row r="533" customFormat="false" ht="18.75" hidden="true" customHeight="false" outlineLevel="0" collapsed="false">
      <c r="C533" s="40" t="s">
        <v>978</v>
      </c>
    </row>
    <row r="534" customFormat="false" ht="18.75" hidden="true" customHeight="false" outlineLevel="0" collapsed="false">
      <c r="C534" s="40" t="s">
        <v>980</v>
      </c>
    </row>
    <row r="535" customFormat="false" ht="18.75" hidden="true" customHeight="false" outlineLevel="0" collapsed="false">
      <c r="C535" s="40" t="s">
        <v>982</v>
      </c>
    </row>
    <row r="536" customFormat="false" ht="18.75" hidden="true" customHeight="false" outlineLevel="0" collapsed="false">
      <c r="C536" s="40" t="s">
        <v>984</v>
      </c>
    </row>
    <row r="537" customFormat="false" ht="18.75" hidden="true" customHeight="false" outlineLevel="0" collapsed="false">
      <c r="C537" s="40" t="s">
        <v>986</v>
      </c>
    </row>
    <row r="538" customFormat="false" ht="18.75" hidden="true" customHeight="false" outlineLevel="0" collapsed="false">
      <c r="C538" s="40" t="s">
        <v>988</v>
      </c>
    </row>
    <row r="539" customFormat="false" ht="18.75" hidden="true" customHeight="false" outlineLevel="0" collapsed="false">
      <c r="C539" s="40" t="s">
        <v>990</v>
      </c>
    </row>
    <row r="540" customFormat="false" ht="18.75" hidden="true" customHeight="false" outlineLevel="0" collapsed="false">
      <c r="C540" s="40" t="s">
        <v>992</v>
      </c>
    </row>
    <row r="541" customFormat="false" ht="18.75" hidden="true" customHeight="false" outlineLevel="0" collapsed="false">
      <c r="C541" s="40" t="s">
        <v>994</v>
      </c>
    </row>
    <row r="542" customFormat="false" ht="18.75" hidden="true" customHeight="false" outlineLevel="0" collapsed="false">
      <c r="C542" s="40" t="s">
        <v>996</v>
      </c>
    </row>
    <row r="543" customFormat="false" ht="18.75" hidden="true" customHeight="false" outlineLevel="0" collapsed="false">
      <c r="C543" s="40" t="s">
        <v>998</v>
      </c>
    </row>
    <row r="544" customFormat="false" ht="18.75" hidden="true" customHeight="false" outlineLevel="0" collapsed="false">
      <c r="C544" s="40" t="s">
        <v>1000</v>
      </c>
    </row>
    <row r="545" customFormat="false" ht="18.75" hidden="true" customHeight="false" outlineLevel="0" collapsed="false">
      <c r="C545" s="40" t="s">
        <v>1002</v>
      </c>
    </row>
    <row r="546" customFormat="false" ht="18.75" hidden="true" customHeight="false" outlineLevel="0" collapsed="false">
      <c r="C546" s="40" t="s">
        <v>1004</v>
      </c>
    </row>
    <row r="547" customFormat="false" ht="18.75" hidden="true" customHeight="false" outlineLevel="0" collapsed="false">
      <c r="C547" s="40" t="s">
        <v>1006</v>
      </c>
    </row>
    <row r="548" customFormat="false" ht="18.75" hidden="true" customHeight="false" outlineLevel="0" collapsed="false">
      <c r="C548" s="40" t="s">
        <v>1008</v>
      </c>
    </row>
    <row r="549" customFormat="false" ht="18.75" hidden="true" customHeight="false" outlineLevel="0" collapsed="false">
      <c r="C549" s="40" t="s">
        <v>1010</v>
      </c>
    </row>
    <row r="550" customFormat="false" ht="18.75" hidden="true" customHeight="false" outlineLevel="0" collapsed="false">
      <c r="C550" s="40" t="s">
        <v>1012</v>
      </c>
    </row>
    <row r="551" customFormat="false" ht="18.75" hidden="true" customHeight="false" outlineLevel="0" collapsed="false">
      <c r="C551" s="40" t="s">
        <v>1014</v>
      </c>
    </row>
    <row r="552" customFormat="false" ht="18.75" hidden="true" customHeight="false" outlineLevel="0" collapsed="false">
      <c r="C552" s="40" t="s">
        <v>1016</v>
      </c>
    </row>
    <row r="553" customFormat="false" ht="18.75" hidden="true" customHeight="false" outlineLevel="0" collapsed="false">
      <c r="C553" s="40" t="s">
        <v>1018</v>
      </c>
    </row>
    <row r="554" customFormat="false" ht="18.75" hidden="true" customHeight="false" outlineLevel="0" collapsed="false">
      <c r="C554" s="40" t="s">
        <v>1020</v>
      </c>
    </row>
    <row r="555" customFormat="false" ht="18.75" hidden="true" customHeight="false" outlineLevel="0" collapsed="false">
      <c r="C555" s="40" t="s">
        <v>1022</v>
      </c>
    </row>
    <row r="556" customFormat="false" ht="18.75" hidden="true" customHeight="false" outlineLevel="0" collapsed="false">
      <c r="C556" s="40" t="s">
        <v>1024</v>
      </c>
    </row>
    <row r="557" customFormat="false" ht="18.75" hidden="true" customHeight="false" outlineLevel="0" collapsed="false">
      <c r="C557" s="40" t="s">
        <v>1026</v>
      </c>
    </row>
    <row r="558" customFormat="false" ht="18.75" hidden="true" customHeight="false" outlineLevel="0" collapsed="false">
      <c r="C558" s="40" t="s">
        <v>1028</v>
      </c>
    </row>
    <row r="559" customFormat="false" ht="18.75" hidden="true" customHeight="false" outlineLevel="0" collapsed="false">
      <c r="C559" s="40" t="s">
        <v>1030</v>
      </c>
    </row>
    <row r="560" customFormat="false" ht="18.75" hidden="true" customHeight="false" outlineLevel="0" collapsed="false">
      <c r="C560" s="40" t="s">
        <v>1032</v>
      </c>
    </row>
    <row r="561" customFormat="false" ht="18.75" hidden="true" customHeight="false" outlineLevel="0" collapsed="false">
      <c r="C561" s="40" t="s">
        <v>1034</v>
      </c>
    </row>
    <row r="562" customFormat="false" ht="18.75" hidden="true" customHeight="false" outlineLevel="0" collapsed="false">
      <c r="C562" s="40" t="s">
        <v>1036</v>
      </c>
    </row>
    <row r="563" customFormat="false" ht="18.75" hidden="true" customHeight="false" outlineLevel="0" collapsed="false">
      <c r="C563" s="40" t="s">
        <v>1038</v>
      </c>
    </row>
    <row r="564" customFormat="false" ht="18.75" hidden="true" customHeight="false" outlineLevel="0" collapsed="false">
      <c r="C564" s="40" t="s">
        <v>1040</v>
      </c>
    </row>
    <row r="565" customFormat="false" ht="18.75" hidden="true" customHeight="false" outlineLevel="0" collapsed="false">
      <c r="C565" s="40" t="s">
        <v>1042</v>
      </c>
    </row>
    <row r="566" customFormat="false" ht="18.75" hidden="true" customHeight="false" outlineLevel="0" collapsed="false">
      <c r="C566" s="40" t="s">
        <v>1044</v>
      </c>
    </row>
    <row r="567" customFormat="false" ht="18.75" hidden="true" customHeight="false" outlineLevel="0" collapsed="false">
      <c r="C567" s="40" t="s">
        <v>1046</v>
      </c>
    </row>
    <row r="568" customFormat="false" ht="18.75" hidden="true" customHeight="false" outlineLevel="0" collapsed="false">
      <c r="C568" s="40" t="s">
        <v>1048</v>
      </c>
    </row>
    <row r="569" customFormat="false" ht="18.75" hidden="true" customHeight="false" outlineLevel="0" collapsed="false">
      <c r="C569" s="40" t="s">
        <v>1050</v>
      </c>
    </row>
    <row r="570" customFormat="false" ht="18.75" hidden="true" customHeight="false" outlineLevel="0" collapsed="false">
      <c r="C570" s="40" t="s">
        <v>1052</v>
      </c>
    </row>
    <row r="571" customFormat="false" ht="18.75" hidden="true" customHeight="false" outlineLevel="0" collapsed="false">
      <c r="C571" s="40" t="s">
        <v>1054</v>
      </c>
    </row>
    <row r="572" customFormat="false" ht="18.75" hidden="true" customHeight="false" outlineLevel="0" collapsed="false">
      <c r="C572" s="40" t="s">
        <v>1056</v>
      </c>
    </row>
    <row r="573" customFormat="false" ht="18.75" hidden="true" customHeight="false" outlineLevel="0" collapsed="false">
      <c r="C573" s="40" t="s">
        <v>1058</v>
      </c>
    </row>
    <row r="574" customFormat="false" ht="18.75" hidden="true" customHeight="false" outlineLevel="0" collapsed="false">
      <c r="C574" s="40" t="s">
        <v>1060</v>
      </c>
    </row>
    <row r="575" customFormat="false" ht="18.75" hidden="true" customHeight="false" outlineLevel="0" collapsed="false">
      <c r="C575" s="40" t="s">
        <v>1062</v>
      </c>
    </row>
    <row r="576" customFormat="false" ht="18.75" hidden="true" customHeight="false" outlineLevel="0" collapsed="false">
      <c r="C576" s="40" t="s">
        <v>1064</v>
      </c>
    </row>
    <row r="577" customFormat="false" ht="18.75" hidden="true" customHeight="false" outlineLevel="0" collapsed="false">
      <c r="C577" s="40" t="s">
        <v>1066</v>
      </c>
    </row>
    <row r="578" customFormat="false" ht="18.75" hidden="true" customHeight="false" outlineLevel="0" collapsed="false">
      <c r="C578" s="40" t="s">
        <v>1068</v>
      </c>
    </row>
    <row r="579" customFormat="false" ht="18.75" hidden="true" customHeight="false" outlineLevel="0" collapsed="false">
      <c r="C579" s="40" t="s">
        <v>1070</v>
      </c>
    </row>
    <row r="580" customFormat="false" ht="18.75" hidden="true" customHeight="false" outlineLevel="0" collapsed="false">
      <c r="C580" s="40" t="s">
        <v>1072</v>
      </c>
    </row>
    <row r="581" customFormat="false" ht="18.75" hidden="true" customHeight="false" outlineLevel="0" collapsed="false">
      <c r="C581" s="40" t="s">
        <v>1074</v>
      </c>
    </row>
    <row r="582" customFormat="false" ht="18.75" hidden="true" customHeight="false" outlineLevel="0" collapsed="false">
      <c r="C582" s="40" t="s">
        <v>1076</v>
      </c>
    </row>
    <row r="583" customFormat="false" ht="18.75" hidden="true" customHeight="false" outlineLevel="0" collapsed="false">
      <c r="C583" s="40" t="s">
        <v>1078</v>
      </c>
    </row>
    <row r="584" customFormat="false" ht="18.75" hidden="true" customHeight="false" outlineLevel="0" collapsed="false">
      <c r="C584" s="40" t="s">
        <v>1080</v>
      </c>
    </row>
    <row r="585" customFormat="false" ht="18.75" hidden="true" customHeight="false" outlineLevel="0" collapsed="false">
      <c r="C585" s="40" t="s">
        <v>1082</v>
      </c>
    </row>
    <row r="586" customFormat="false" ht="18.75" hidden="true" customHeight="false" outlineLevel="0" collapsed="false">
      <c r="C586" s="40" t="s">
        <v>1084</v>
      </c>
    </row>
    <row r="587" customFormat="false" ht="18.75" hidden="true" customHeight="false" outlineLevel="0" collapsed="false">
      <c r="C587" s="40" t="s">
        <v>1086</v>
      </c>
    </row>
    <row r="588" customFormat="false" ht="18.75" hidden="true" customHeight="false" outlineLevel="0" collapsed="false">
      <c r="C588" s="40" t="s">
        <v>1088</v>
      </c>
    </row>
    <row r="589" customFormat="false" ht="18.75" hidden="true" customHeight="false" outlineLevel="0" collapsed="false">
      <c r="C589" s="40" t="s">
        <v>1090</v>
      </c>
    </row>
    <row r="590" customFormat="false" ht="18.75" hidden="true" customHeight="false" outlineLevel="0" collapsed="false">
      <c r="C590" s="40" t="s">
        <v>1092</v>
      </c>
    </row>
    <row r="591" customFormat="false" ht="18.75" hidden="true" customHeight="false" outlineLevel="0" collapsed="false">
      <c r="C591" s="40" t="s">
        <v>1094</v>
      </c>
    </row>
    <row r="592" customFormat="false" ht="18.75" hidden="true" customHeight="false" outlineLevel="0" collapsed="false">
      <c r="C592" s="40" t="s">
        <v>1096</v>
      </c>
    </row>
    <row r="593" customFormat="false" ht="18.75" hidden="true" customHeight="false" outlineLevel="0" collapsed="false">
      <c r="C593" s="40" t="s">
        <v>1098</v>
      </c>
    </row>
    <row r="594" customFormat="false" ht="18.75" hidden="true" customHeight="false" outlineLevel="0" collapsed="false">
      <c r="C594" s="40" t="s">
        <v>1100</v>
      </c>
    </row>
    <row r="595" customFormat="false" ht="18.75" hidden="true" customHeight="false" outlineLevel="0" collapsed="false">
      <c r="C595" s="40" t="s">
        <v>1102</v>
      </c>
    </row>
    <row r="596" customFormat="false" ht="18.75" hidden="true" customHeight="false" outlineLevel="0" collapsed="false">
      <c r="C596" s="40" t="s">
        <v>1104</v>
      </c>
    </row>
    <row r="597" customFormat="false" ht="18.75" hidden="true" customHeight="false" outlineLevel="0" collapsed="false">
      <c r="C597" s="40" t="s">
        <v>1106</v>
      </c>
    </row>
    <row r="598" customFormat="false" ht="18.75" hidden="true" customHeight="false" outlineLevel="0" collapsed="false">
      <c r="C598" s="40" t="s">
        <v>1108</v>
      </c>
    </row>
    <row r="599" customFormat="false" ht="18.75" hidden="true" customHeight="false" outlineLevel="0" collapsed="false">
      <c r="C599" s="40" t="s">
        <v>1110</v>
      </c>
    </row>
    <row r="600" customFormat="false" ht="18.75" hidden="true" customHeight="false" outlineLevel="0" collapsed="false">
      <c r="C600" s="40" t="s">
        <v>1112</v>
      </c>
    </row>
    <row r="601" customFormat="false" ht="18.75" hidden="true" customHeight="false" outlineLevel="0" collapsed="false">
      <c r="C601" s="40" t="s">
        <v>1114</v>
      </c>
    </row>
    <row r="602" customFormat="false" ht="18.75" hidden="true" customHeight="false" outlineLevel="0" collapsed="false">
      <c r="C602" s="40" t="s">
        <v>1116</v>
      </c>
    </row>
    <row r="603" customFormat="false" ht="18.75" hidden="true" customHeight="false" outlineLevel="0" collapsed="false">
      <c r="C603" s="40" t="s">
        <v>1118</v>
      </c>
    </row>
    <row r="604" customFormat="false" ht="18.75" hidden="true" customHeight="false" outlineLevel="0" collapsed="false">
      <c r="C604" s="40" t="s">
        <v>1120</v>
      </c>
    </row>
    <row r="605" customFormat="false" ht="18.75" hidden="true" customHeight="false" outlineLevel="0" collapsed="false">
      <c r="C605" s="40" t="s">
        <v>1122</v>
      </c>
    </row>
    <row r="606" customFormat="false" ht="18.75" hidden="true" customHeight="false" outlineLevel="0" collapsed="false">
      <c r="C606" s="40" t="s">
        <v>1124</v>
      </c>
    </row>
    <row r="607" customFormat="false" ht="18.75" hidden="true" customHeight="false" outlineLevel="0" collapsed="false">
      <c r="C607" s="40" t="s">
        <v>1126</v>
      </c>
    </row>
    <row r="608" customFormat="false" ht="18.75" hidden="true" customHeight="false" outlineLevel="0" collapsed="false">
      <c r="C608" s="40" t="s">
        <v>1128</v>
      </c>
    </row>
    <row r="609" customFormat="false" ht="18.75" hidden="true" customHeight="false" outlineLevel="0" collapsed="false">
      <c r="C609" s="40" t="s">
        <v>1130</v>
      </c>
    </row>
    <row r="610" customFormat="false" ht="18.75" hidden="true" customHeight="false" outlineLevel="0" collapsed="false">
      <c r="C610" s="40" t="s">
        <v>1132</v>
      </c>
    </row>
    <row r="611" customFormat="false" ht="18.75" hidden="true" customHeight="false" outlineLevel="0" collapsed="false">
      <c r="C611" s="40" t="s">
        <v>1134</v>
      </c>
    </row>
    <row r="612" customFormat="false" ht="18.75" hidden="true" customHeight="false" outlineLevel="0" collapsed="false">
      <c r="C612" s="40" t="s">
        <v>1136</v>
      </c>
    </row>
    <row r="613" customFormat="false" ht="18.75" hidden="true" customHeight="false" outlineLevel="0" collapsed="false">
      <c r="C613" s="40" t="s">
        <v>1138</v>
      </c>
    </row>
    <row r="614" customFormat="false" ht="18.75" hidden="true" customHeight="false" outlineLevel="0" collapsed="false">
      <c r="C614" s="40" t="s">
        <v>1140</v>
      </c>
    </row>
    <row r="615" customFormat="false" ht="18.75" hidden="true" customHeight="false" outlineLevel="0" collapsed="false">
      <c r="C615" s="40" t="s">
        <v>1142</v>
      </c>
    </row>
    <row r="616" customFormat="false" ht="18.75" hidden="true" customHeight="false" outlineLevel="0" collapsed="false">
      <c r="C616" s="40" t="s">
        <v>1144</v>
      </c>
    </row>
    <row r="617" customFormat="false" ht="18.75" hidden="true" customHeight="false" outlineLevel="0" collapsed="false">
      <c r="C617" s="40" t="s">
        <v>1146</v>
      </c>
    </row>
    <row r="618" customFormat="false" ht="18.75" hidden="true" customHeight="false" outlineLevel="0" collapsed="false">
      <c r="C618" s="40" t="s">
        <v>1148</v>
      </c>
    </row>
    <row r="619" customFormat="false" ht="18.75" hidden="true" customHeight="false" outlineLevel="0" collapsed="false">
      <c r="C619" s="40" t="s">
        <v>1150</v>
      </c>
    </row>
    <row r="620" customFormat="false" ht="18.75" hidden="true" customHeight="false" outlineLevel="0" collapsed="false">
      <c r="C620" s="40" t="s">
        <v>1152</v>
      </c>
    </row>
    <row r="621" customFormat="false" ht="18.75" hidden="true" customHeight="false" outlineLevel="0" collapsed="false">
      <c r="C621" s="40" t="s">
        <v>1154</v>
      </c>
    </row>
    <row r="622" customFormat="false" ht="18.75" hidden="true" customHeight="false" outlineLevel="0" collapsed="false">
      <c r="C622" s="40" t="s">
        <v>1156</v>
      </c>
    </row>
    <row r="623" customFormat="false" ht="18.75" hidden="true" customHeight="false" outlineLevel="0" collapsed="false">
      <c r="C623" s="40" t="s">
        <v>1158</v>
      </c>
    </row>
    <row r="624" customFormat="false" ht="18.75" hidden="true" customHeight="false" outlineLevel="0" collapsed="false">
      <c r="C624" s="40" t="s">
        <v>1160</v>
      </c>
    </row>
    <row r="625" customFormat="false" ht="18.75" hidden="true" customHeight="false" outlineLevel="0" collapsed="false">
      <c r="C625" s="40" t="s">
        <v>1162</v>
      </c>
    </row>
    <row r="626" customFormat="false" ht="18.75" hidden="true" customHeight="false" outlineLevel="0" collapsed="false">
      <c r="C626" s="40" t="s">
        <v>1164</v>
      </c>
    </row>
    <row r="627" customFormat="false" ht="18.75" hidden="true" customHeight="false" outlineLevel="0" collapsed="false">
      <c r="C627" s="40" t="s">
        <v>1166</v>
      </c>
    </row>
    <row r="628" customFormat="false" ht="18.75" hidden="true" customHeight="false" outlineLevel="0" collapsed="false">
      <c r="C628" s="40" t="s">
        <v>1168</v>
      </c>
    </row>
    <row r="629" customFormat="false" ht="18.75" hidden="true" customHeight="false" outlineLevel="0" collapsed="false">
      <c r="C629" s="40" t="s">
        <v>1170</v>
      </c>
    </row>
    <row r="630" customFormat="false" ht="18.75" hidden="true" customHeight="false" outlineLevel="0" collapsed="false">
      <c r="C630" s="40" t="s">
        <v>1172</v>
      </c>
    </row>
    <row r="631" customFormat="false" ht="18.75" hidden="true" customHeight="false" outlineLevel="0" collapsed="false">
      <c r="C631" s="40" t="s">
        <v>1174</v>
      </c>
    </row>
    <row r="632" customFormat="false" ht="18.75" hidden="true" customHeight="false" outlineLevel="0" collapsed="false">
      <c r="C632" s="40" t="s">
        <v>1176</v>
      </c>
    </row>
    <row r="633" customFormat="false" ht="18.75" hidden="true" customHeight="false" outlineLevel="0" collapsed="false">
      <c r="C633" s="40" t="s">
        <v>1178</v>
      </c>
    </row>
    <row r="634" customFormat="false" ht="18.75" hidden="true" customHeight="false" outlineLevel="0" collapsed="false">
      <c r="C634" s="40" t="s">
        <v>1180</v>
      </c>
    </row>
    <row r="635" customFormat="false" ht="18.75" hidden="true" customHeight="false" outlineLevel="0" collapsed="false">
      <c r="C635" s="40" t="s">
        <v>1183</v>
      </c>
    </row>
    <row r="636" customFormat="false" ht="18.75" hidden="true" customHeight="false" outlineLevel="0" collapsed="false">
      <c r="C636" s="40" t="s">
        <v>1185</v>
      </c>
    </row>
    <row r="637" customFormat="false" ht="18.75" hidden="true" customHeight="false" outlineLevel="0" collapsed="false">
      <c r="C637" s="40" t="s">
        <v>1187</v>
      </c>
    </row>
    <row r="638" customFormat="false" ht="18.75" hidden="true" customHeight="false" outlineLevel="0" collapsed="false">
      <c r="C638" s="40" t="s">
        <v>1189</v>
      </c>
    </row>
    <row r="639" customFormat="false" ht="18.75" hidden="true" customHeight="false" outlineLevel="0" collapsed="false">
      <c r="C639" s="40" t="s">
        <v>1191</v>
      </c>
    </row>
    <row r="640" customFormat="false" ht="18.75" hidden="true" customHeight="false" outlineLevel="0" collapsed="false">
      <c r="C640" s="40" t="s">
        <v>1193</v>
      </c>
    </row>
    <row r="641" customFormat="false" ht="18.75" hidden="true" customHeight="false" outlineLevel="0" collapsed="false">
      <c r="C641" s="40" t="s">
        <v>1195</v>
      </c>
    </row>
    <row r="642" customFormat="false" ht="18.75" hidden="true" customHeight="false" outlineLevel="0" collapsed="false">
      <c r="C642" s="40" t="s">
        <v>1197</v>
      </c>
    </row>
    <row r="643" customFormat="false" ht="18.75" hidden="true" customHeight="false" outlineLevel="0" collapsed="false">
      <c r="C643" s="40" t="s">
        <v>1199</v>
      </c>
    </row>
    <row r="644" customFormat="false" ht="18.75" hidden="true" customHeight="false" outlineLevel="0" collapsed="false">
      <c r="C644" s="40" t="s">
        <v>1201</v>
      </c>
    </row>
    <row r="645" customFormat="false" ht="18.75" hidden="true" customHeight="false" outlineLevel="0" collapsed="false">
      <c r="C645" s="40" t="s">
        <v>1203</v>
      </c>
    </row>
    <row r="646" customFormat="false" ht="18.75" hidden="true" customHeight="false" outlineLevel="0" collapsed="false">
      <c r="C646" s="40" t="s">
        <v>1205</v>
      </c>
    </row>
    <row r="647" customFormat="false" ht="18.75" hidden="true" customHeight="false" outlineLevel="0" collapsed="false">
      <c r="C647" s="40" t="s">
        <v>1207</v>
      </c>
    </row>
    <row r="648" customFormat="false" ht="18.75" hidden="true" customHeight="false" outlineLevel="0" collapsed="false">
      <c r="C648" s="40" t="s">
        <v>1209</v>
      </c>
    </row>
    <row r="649" customFormat="false" ht="18.75" hidden="true" customHeight="false" outlineLevel="0" collapsed="false">
      <c r="C649" s="40" t="s">
        <v>1211</v>
      </c>
    </row>
    <row r="650" customFormat="false" ht="18.75" hidden="true" customHeight="false" outlineLevel="0" collapsed="false">
      <c r="C650" s="40" t="s">
        <v>1213</v>
      </c>
    </row>
    <row r="651" customFormat="false" ht="18.75" hidden="true" customHeight="false" outlineLevel="0" collapsed="false">
      <c r="C651" s="40" t="s">
        <v>1215</v>
      </c>
    </row>
    <row r="652" customFormat="false" ht="18.75" hidden="true" customHeight="false" outlineLevel="0" collapsed="false">
      <c r="C652" s="40" t="s">
        <v>1217</v>
      </c>
    </row>
    <row r="653" customFormat="false" ht="18.75" hidden="true" customHeight="false" outlineLevel="0" collapsed="false">
      <c r="C653" s="40" t="s">
        <v>1219</v>
      </c>
    </row>
    <row r="654" customFormat="false" ht="18.75" hidden="true" customHeight="false" outlineLevel="0" collapsed="false">
      <c r="C654" s="40" t="s">
        <v>1221</v>
      </c>
    </row>
    <row r="655" customFormat="false" ht="18.75" hidden="true" customHeight="false" outlineLevel="0" collapsed="false">
      <c r="C655" s="40" t="s">
        <v>1223</v>
      </c>
    </row>
    <row r="656" customFormat="false" ht="18.75" hidden="true" customHeight="false" outlineLevel="0" collapsed="false">
      <c r="C656" s="40" t="s">
        <v>1225</v>
      </c>
    </row>
    <row r="657" customFormat="false" ht="18.75" hidden="true" customHeight="false" outlineLevel="0" collapsed="false">
      <c r="C657" s="40" t="s">
        <v>1227</v>
      </c>
    </row>
    <row r="658" customFormat="false" ht="18.75" hidden="true" customHeight="false" outlineLevel="0" collapsed="false">
      <c r="C658" s="40" t="s">
        <v>1229</v>
      </c>
    </row>
    <row r="659" customFormat="false" ht="18.75" hidden="true" customHeight="false" outlineLevel="0" collapsed="false">
      <c r="C659" s="40" t="s">
        <v>1231</v>
      </c>
    </row>
    <row r="660" customFormat="false" ht="18.75" hidden="true" customHeight="false" outlineLevel="0" collapsed="false">
      <c r="C660" s="40" t="s">
        <v>1233</v>
      </c>
    </row>
    <row r="661" customFormat="false" ht="18.75" hidden="true" customHeight="false" outlineLevel="0" collapsed="false">
      <c r="C661" s="40" t="s">
        <v>1235</v>
      </c>
    </row>
    <row r="662" customFormat="false" ht="18.75" hidden="true" customHeight="false" outlineLevel="0" collapsed="false">
      <c r="C662" s="40" t="s">
        <v>1237</v>
      </c>
    </row>
    <row r="663" customFormat="false" ht="18.75" hidden="true" customHeight="false" outlineLevel="0" collapsed="false">
      <c r="C663" s="40" t="s">
        <v>1239</v>
      </c>
    </row>
    <row r="664" customFormat="false" ht="18.75" hidden="true" customHeight="false" outlineLevel="0" collapsed="false">
      <c r="C664" s="40" t="s">
        <v>1241</v>
      </c>
    </row>
    <row r="665" customFormat="false" ht="18.75" hidden="true" customHeight="false" outlineLevel="0" collapsed="false">
      <c r="C665" s="40" t="s">
        <v>1243</v>
      </c>
    </row>
    <row r="666" customFormat="false" ht="18.75" hidden="true" customHeight="false" outlineLevel="0" collapsed="false">
      <c r="C666" s="40" t="s">
        <v>1245</v>
      </c>
    </row>
    <row r="667" customFormat="false" ht="18.75" hidden="true" customHeight="false" outlineLevel="0" collapsed="false">
      <c r="C667" s="40" t="s">
        <v>1247</v>
      </c>
    </row>
    <row r="668" customFormat="false" ht="18.75" hidden="true" customHeight="false" outlineLevel="0" collapsed="false">
      <c r="C668" s="40" t="s">
        <v>1249</v>
      </c>
    </row>
    <row r="669" customFormat="false" ht="18.75" hidden="true" customHeight="false" outlineLevel="0" collapsed="false">
      <c r="C669" s="40" t="s">
        <v>1251</v>
      </c>
    </row>
    <row r="670" customFormat="false" ht="18.75" hidden="true" customHeight="false" outlineLevel="0" collapsed="false">
      <c r="C670" s="40" t="s">
        <v>1253</v>
      </c>
    </row>
    <row r="671" customFormat="false" ht="18.75" hidden="true" customHeight="false" outlineLevel="0" collapsed="false">
      <c r="C671" s="40" t="s">
        <v>1255</v>
      </c>
    </row>
    <row r="672" customFormat="false" ht="18.75" hidden="true" customHeight="false" outlineLevel="0" collapsed="false">
      <c r="C672" s="40" t="s">
        <v>1257</v>
      </c>
    </row>
    <row r="673" customFormat="false" ht="18.75" hidden="true" customHeight="false" outlineLevel="0" collapsed="false">
      <c r="C673" s="40" t="s">
        <v>1259</v>
      </c>
    </row>
    <row r="674" customFormat="false" ht="18.75" hidden="true" customHeight="false" outlineLevel="0" collapsed="false">
      <c r="C674" s="40" t="s">
        <v>1261</v>
      </c>
    </row>
    <row r="675" customFormat="false" ht="18.75" hidden="true" customHeight="false" outlineLevel="0" collapsed="false">
      <c r="C675" s="40" t="s">
        <v>1263</v>
      </c>
    </row>
    <row r="676" customFormat="false" ht="18.75" hidden="true" customHeight="false" outlineLevel="0" collapsed="false">
      <c r="C676" s="40" t="s">
        <v>1265</v>
      </c>
    </row>
    <row r="677" customFormat="false" ht="18.75" hidden="true" customHeight="false" outlineLevel="0" collapsed="false">
      <c r="C677" s="40" t="s">
        <v>1267</v>
      </c>
    </row>
    <row r="678" customFormat="false" ht="18.75" hidden="true" customHeight="false" outlineLevel="0" collapsed="false">
      <c r="C678" s="40" t="s">
        <v>1269</v>
      </c>
    </row>
    <row r="679" customFormat="false" ht="18.75" hidden="true" customHeight="false" outlineLevel="0" collapsed="false">
      <c r="C679" s="40" t="s">
        <v>1271</v>
      </c>
    </row>
    <row r="680" customFormat="false" ht="18.75" hidden="true" customHeight="false" outlineLevel="0" collapsed="false">
      <c r="C680" s="40" t="s">
        <v>1273</v>
      </c>
    </row>
    <row r="681" customFormat="false" ht="18.75" hidden="true" customHeight="false" outlineLevel="0" collapsed="false">
      <c r="C681" s="40" t="s">
        <v>1275</v>
      </c>
    </row>
    <row r="682" customFormat="false" ht="18.75" hidden="true" customHeight="false" outlineLevel="0" collapsed="false">
      <c r="C682" s="40" t="s">
        <v>1277</v>
      </c>
    </row>
    <row r="683" customFormat="false" ht="18.75" hidden="true" customHeight="false" outlineLevel="0" collapsed="false">
      <c r="C683" s="40" t="s">
        <v>1279</v>
      </c>
    </row>
    <row r="684" customFormat="false" ht="18.75" hidden="true" customHeight="false" outlineLevel="0" collapsed="false">
      <c r="C684" s="40" t="s">
        <v>1281</v>
      </c>
    </row>
    <row r="685" customFormat="false" ht="18.75" hidden="true" customHeight="false" outlineLevel="0" collapsed="false">
      <c r="C685" s="40" t="s">
        <v>1283</v>
      </c>
    </row>
    <row r="686" customFormat="false" ht="18.75" hidden="true" customHeight="false" outlineLevel="0" collapsed="false">
      <c r="C686" s="40" t="s">
        <v>1285</v>
      </c>
    </row>
    <row r="687" customFormat="false" ht="18.75" hidden="true" customHeight="false" outlineLevel="0" collapsed="false">
      <c r="C687" s="40" t="s">
        <v>1287</v>
      </c>
    </row>
    <row r="688" customFormat="false" ht="18.75" hidden="true" customHeight="false" outlineLevel="0" collapsed="false">
      <c r="C688" s="40" t="s">
        <v>1289</v>
      </c>
    </row>
    <row r="689" customFormat="false" ht="18.75" hidden="true" customHeight="false" outlineLevel="0" collapsed="false">
      <c r="C689" s="40" t="s">
        <v>1291</v>
      </c>
    </row>
    <row r="690" customFormat="false" ht="18.75" hidden="true" customHeight="false" outlineLevel="0" collapsed="false">
      <c r="C690" s="40" t="s">
        <v>1293</v>
      </c>
    </row>
    <row r="691" customFormat="false" ht="18.75" hidden="true" customHeight="false" outlineLevel="0" collapsed="false">
      <c r="C691" s="40" t="s">
        <v>1295</v>
      </c>
    </row>
    <row r="692" customFormat="false" ht="18.75" hidden="true" customHeight="false" outlineLevel="0" collapsed="false">
      <c r="C692" s="40" t="s">
        <v>1297</v>
      </c>
    </row>
    <row r="693" customFormat="false" ht="18.75" hidden="true" customHeight="false" outlineLevel="0" collapsed="false">
      <c r="C693" s="40" t="s">
        <v>1299</v>
      </c>
    </row>
    <row r="694" customFormat="false" ht="18.75" hidden="true" customHeight="false" outlineLevel="0" collapsed="false">
      <c r="C694" s="40" t="s">
        <v>1301</v>
      </c>
    </row>
    <row r="695" customFormat="false" ht="18.75" hidden="true" customHeight="false" outlineLevel="0" collapsed="false">
      <c r="C695" s="40" t="s">
        <v>1303</v>
      </c>
    </row>
    <row r="696" customFormat="false" ht="18.75" hidden="true" customHeight="false" outlineLevel="0" collapsed="false">
      <c r="C696" s="40" t="s">
        <v>1305</v>
      </c>
    </row>
    <row r="697" customFormat="false" ht="18.75" hidden="true" customHeight="false" outlineLevel="0" collapsed="false">
      <c r="C697" s="40" t="s">
        <v>1307</v>
      </c>
    </row>
    <row r="698" customFormat="false" ht="18.75" hidden="true" customHeight="false" outlineLevel="0" collapsed="false">
      <c r="C698" s="40" t="s">
        <v>1309</v>
      </c>
    </row>
    <row r="699" customFormat="false" ht="18.75" hidden="true" customHeight="false" outlineLevel="0" collapsed="false">
      <c r="C699" s="40" t="s">
        <v>1311</v>
      </c>
    </row>
    <row r="700" customFormat="false" ht="18.75" hidden="true" customHeight="false" outlineLevel="0" collapsed="false">
      <c r="C700" s="40" t="s">
        <v>1313</v>
      </c>
    </row>
    <row r="701" customFormat="false" ht="18.75" hidden="true" customHeight="false" outlineLevel="0" collapsed="false">
      <c r="C701" s="40" t="s">
        <v>1315</v>
      </c>
    </row>
    <row r="702" customFormat="false" ht="18.75" hidden="true" customHeight="false" outlineLevel="0" collapsed="false">
      <c r="C702" s="40" t="s">
        <v>1317</v>
      </c>
    </row>
    <row r="703" customFormat="false" ht="18.75" hidden="true" customHeight="false" outlineLevel="0" collapsed="false">
      <c r="C703" s="40" t="s">
        <v>1319</v>
      </c>
    </row>
    <row r="704" customFormat="false" ht="18.75" hidden="true" customHeight="false" outlineLevel="0" collapsed="false">
      <c r="C704" s="40" t="s">
        <v>1321</v>
      </c>
    </row>
    <row r="705" customFormat="false" ht="18.75" hidden="true" customHeight="false" outlineLevel="0" collapsed="false">
      <c r="C705" s="40" t="s">
        <v>1323</v>
      </c>
    </row>
    <row r="706" customFormat="false" ht="18.75" hidden="true" customHeight="false" outlineLevel="0" collapsed="false">
      <c r="C706" s="40" t="s">
        <v>1325</v>
      </c>
    </row>
    <row r="707" customFormat="false" ht="18.75" hidden="true" customHeight="false" outlineLevel="0" collapsed="false">
      <c r="C707" s="40" t="s">
        <v>1327</v>
      </c>
    </row>
    <row r="708" customFormat="false" ht="18.75" hidden="true" customHeight="false" outlineLevel="0" collapsed="false">
      <c r="C708" s="40" t="s">
        <v>1329</v>
      </c>
    </row>
    <row r="709" customFormat="false" ht="18.75" hidden="true" customHeight="false" outlineLevel="0" collapsed="false">
      <c r="C709" s="40" t="s">
        <v>1331</v>
      </c>
    </row>
    <row r="710" customFormat="false" ht="18.75" hidden="true" customHeight="false" outlineLevel="0" collapsed="false">
      <c r="C710" s="40" t="s">
        <v>1333</v>
      </c>
    </row>
    <row r="711" customFormat="false" ht="18.75" hidden="true" customHeight="false" outlineLevel="0" collapsed="false">
      <c r="C711" s="40" t="s">
        <v>1335</v>
      </c>
    </row>
    <row r="712" customFormat="false" ht="18.75" hidden="true" customHeight="false" outlineLevel="0" collapsed="false">
      <c r="C712" s="40" t="s">
        <v>1337</v>
      </c>
    </row>
    <row r="713" customFormat="false" ht="18.75" hidden="true" customHeight="false" outlineLevel="0" collapsed="false">
      <c r="C713" s="40" t="s">
        <v>1339</v>
      </c>
    </row>
    <row r="714" customFormat="false" ht="18.75" hidden="true" customHeight="false" outlineLevel="0" collapsed="false">
      <c r="C714" s="40" t="s">
        <v>1341</v>
      </c>
    </row>
    <row r="715" customFormat="false" ht="18.75" hidden="true" customHeight="false" outlineLevel="0" collapsed="false">
      <c r="C715" s="40" t="s">
        <v>1343</v>
      </c>
    </row>
    <row r="716" customFormat="false" ht="18.75" hidden="true" customHeight="false" outlineLevel="0" collapsed="false">
      <c r="C716" s="40" t="s">
        <v>1345</v>
      </c>
    </row>
    <row r="717" customFormat="false" ht="18.75" hidden="true" customHeight="false" outlineLevel="0" collapsed="false">
      <c r="C717" s="40" t="s">
        <v>1347</v>
      </c>
    </row>
    <row r="718" customFormat="false" ht="18.75" hidden="true" customHeight="false" outlineLevel="0" collapsed="false">
      <c r="C718" s="40" t="s">
        <v>1349</v>
      </c>
    </row>
    <row r="719" customFormat="false" ht="18.75" hidden="true" customHeight="false" outlineLevel="0" collapsed="false">
      <c r="C719" s="40" t="s">
        <v>1351</v>
      </c>
    </row>
    <row r="720" customFormat="false" ht="18.75" hidden="true" customHeight="false" outlineLevel="0" collapsed="false">
      <c r="C720" s="40" t="s">
        <v>1353</v>
      </c>
    </row>
    <row r="721" customFormat="false" ht="18.75" hidden="true" customHeight="false" outlineLevel="0" collapsed="false">
      <c r="C721" s="40" t="s">
        <v>1355</v>
      </c>
    </row>
    <row r="722" customFormat="false" ht="18.75" hidden="true" customHeight="false" outlineLevel="0" collapsed="false">
      <c r="C722" s="40" t="s">
        <v>1357</v>
      </c>
    </row>
    <row r="723" customFormat="false" ht="18.75" hidden="true" customHeight="false" outlineLevel="0" collapsed="false">
      <c r="C723" s="40" t="s">
        <v>1359</v>
      </c>
    </row>
    <row r="724" customFormat="false" ht="18.75" hidden="true" customHeight="false" outlineLevel="0" collapsed="false">
      <c r="C724" s="40" t="s">
        <v>1361</v>
      </c>
    </row>
    <row r="725" customFormat="false" ht="18.75" hidden="true" customHeight="false" outlineLevel="0" collapsed="false">
      <c r="C725" s="40" t="s">
        <v>1363</v>
      </c>
    </row>
    <row r="726" customFormat="false" ht="18.75" hidden="true" customHeight="false" outlineLevel="0" collapsed="false">
      <c r="C726" s="40" t="s">
        <v>1365</v>
      </c>
    </row>
    <row r="727" customFormat="false" ht="18.75" hidden="true" customHeight="false" outlineLevel="0" collapsed="false">
      <c r="C727" s="40" t="s">
        <v>1367</v>
      </c>
    </row>
    <row r="728" customFormat="false" ht="18.75" hidden="true" customHeight="false" outlineLevel="0" collapsed="false">
      <c r="C728" s="40" t="s">
        <v>1369</v>
      </c>
    </row>
    <row r="729" customFormat="false" ht="18.75" hidden="true" customHeight="false" outlineLevel="0" collapsed="false">
      <c r="C729" s="40" t="s">
        <v>1371</v>
      </c>
    </row>
    <row r="730" customFormat="false" ht="18.75" hidden="true" customHeight="false" outlineLevel="0" collapsed="false">
      <c r="C730" s="40" t="s">
        <v>1373</v>
      </c>
    </row>
    <row r="731" customFormat="false" ht="18.75" hidden="true" customHeight="false" outlineLevel="0" collapsed="false">
      <c r="C731" s="40" t="s">
        <v>1375</v>
      </c>
    </row>
    <row r="732" customFormat="false" ht="18.75" hidden="true" customHeight="false" outlineLevel="0" collapsed="false">
      <c r="C732" s="40" t="s">
        <v>1377</v>
      </c>
    </row>
    <row r="733" customFormat="false" ht="18.75" hidden="true" customHeight="false" outlineLevel="0" collapsed="false">
      <c r="C733" s="40" t="s">
        <v>1379</v>
      </c>
    </row>
    <row r="734" customFormat="false" ht="18.75" hidden="true" customHeight="false" outlineLevel="0" collapsed="false">
      <c r="C734" s="40" t="s">
        <v>1381</v>
      </c>
    </row>
    <row r="735" customFormat="false" ht="18.75" hidden="true" customHeight="false" outlineLevel="0" collapsed="false">
      <c r="C735" s="40" t="s">
        <v>1383</v>
      </c>
    </row>
    <row r="736" customFormat="false" ht="18.75" hidden="true" customHeight="false" outlineLevel="0" collapsed="false">
      <c r="C736" s="40" t="s">
        <v>1385</v>
      </c>
    </row>
    <row r="737" customFormat="false" ht="18.75" hidden="true" customHeight="false" outlineLevel="0" collapsed="false">
      <c r="C737" s="40" t="s">
        <v>1387</v>
      </c>
    </row>
    <row r="738" customFormat="false" ht="18.75" hidden="true" customHeight="false" outlineLevel="0" collapsed="false">
      <c r="C738" s="40" t="s">
        <v>1389</v>
      </c>
    </row>
    <row r="739" customFormat="false" ht="18.75" hidden="true" customHeight="false" outlineLevel="0" collapsed="false">
      <c r="C739" s="40" t="s">
        <v>1391</v>
      </c>
    </row>
    <row r="740" customFormat="false" ht="18.75" hidden="true" customHeight="false" outlineLevel="0" collapsed="false">
      <c r="C740" s="40" t="s">
        <v>1393</v>
      </c>
    </row>
    <row r="741" customFormat="false" ht="18.75" hidden="true" customHeight="false" outlineLevel="0" collapsed="false">
      <c r="C741" s="40" t="s">
        <v>1395</v>
      </c>
    </row>
    <row r="742" customFormat="false" ht="18.75" hidden="true" customHeight="false" outlineLevel="0" collapsed="false">
      <c r="C742" s="40" t="s">
        <v>1397</v>
      </c>
    </row>
    <row r="743" customFormat="false" ht="18.75" hidden="true" customHeight="false" outlineLevel="0" collapsed="false">
      <c r="C743" s="40" t="s">
        <v>1399</v>
      </c>
    </row>
    <row r="744" customFormat="false" ht="18.75" hidden="true" customHeight="false" outlineLevel="0" collapsed="false">
      <c r="C744" s="40" t="s">
        <v>1401</v>
      </c>
    </row>
    <row r="745" customFormat="false" ht="18.75" hidden="true" customHeight="false" outlineLevel="0" collapsed="false">
      <c r="C745" s="40" t="s">
        <v>1403</v>
      </c>
    </row>
    <row r="746" customFormat="false" ht="18.75" hidden="true" customHeight="false" outlineLevel="0" collapsed="false">
      <c r="C746" s="40" t="s">
        <v>1405</v>
      </c>
    </row>
    <row r="747" customFormat="false" ht="18.75" hidden="true" customHeight="false" outlineLevel="0" collapsed="false">
      <c r="C747" s="40" t="s">
        <v>1407</v>
      </c>
    </row>
    <row r="748" customFormat="false" ht="18.75" hidden="true" customHeight="false" outlineLevel="0" collapsed="false">
      <c r="C748" s="40" t="s">
        <v>1409</v>
      </c>
    </row>
    <row r="749" customFormat="false" ht="18.75" hidden="true" customHeight="false" outlineLevel="0" collapsed="false">
      <c r="C749" s="40" t="s">
        <v>1411</v>
      </c>
    </row>
    <row r="750" customFormat="false" ht="18.75" hidden="true" customHeight="false" outlineLevel="0" collapsed="false">
      <c r="C750" s="40" t="s">
        <v>1413</v>
      </c>
    </row>
    <row r="751" customFormat="false" ht="18.75" hidden="true" customHeight="false" outlineLevel="0" collapsed="false">
      <c r="C751" s="40" t="s">
        <v>1415</v>
      </c>
    </row>
    <row r="752" customFormat="false" ht="18.75" hidden="true" customHeight="false" outlineLevel="0" collapsed="false">
      <c r="C752" s="40" t="s">
        <v>1417</v>
      </c>
    </row>
    <row r="753" customFormat="false" ht="18.75" hidden="true" customHeight="false" outlineLevel="0" collapsed="false">
      <c r="C753" s="40" t="s">
        <v>1419</v>
      </c>
    </row>
    <row r="754" customFormat="false" ht="18.75" hidden="true" customHeight="false" outlineLevel="0" collapsed="false">
      <c r="C754" s="40" t="s">
        <v>1421</v>
      </c>
    </row>
    <row r="755" customFormat="false" ht="18.75" hidden="true" customHeight="false" outlineLevel="0" collapsed="false">
      <c r="C755" s="40" t="s">
        <v>1423</v>
      </c>
    </row>
    <row r="756" customFormat="false" ht="18.75" hidden="true" customHeight="false" outlineLevel="0" collapsed="false">
      <c r="C756" s="40" t="s">
        <v>1425</v>
      </c>
    </row>
    <row r="757" customFormat="false" ht="18.75" hidden="true" customHeight="false" outlineLevel="0" collapsed="false">
      <c r="C757" s="40" t="s">
        <v>1427</v>
      </c>
    </row>
    <row r="758" customFormat="false" ht="18.75" hidden="true" customHeight="false" outlineLevel="0" collapsed="false">
      <c r="C758" s="40" t="s">
        <v>1429</v>
      </c>
    </row>
    <row r="759" customFormat="false" ht="18.75" hidden="true" customHeight="false" outlineLevel="0" collapsed="false">
      <c r="C759" s="40" t="s">
        <v>1431</v>
      </c>
    </row>
    <row r="760" customFormat="false" ht="18.75" hidden="true" customHeight="false" outlineLevel="0" collapsed="false">
      <c r="C760" s="40" t="s">
        <v>1433</v>
      </c>
    </row>
    <row r="761" customFormat="false" ht="18.75" hidden="true" customHeight="false" outlineLevel="0" collapsed="false">
      <c r="C761" s="40" t="s">
        <v>1435</v>
      </c>
    </row>
    <row r="762" customFormat="false" ht="18.75" hidden="true" customHeight="false" outlineLevel="0" collapsed="false">
      <c r="C762" s="40" t="s">
        <v>1437</v>
      </c>
    </row>
    <row r="763" customFormat="false" ht="18.75" hidden="true" customHeight="false" outlineLevel="0" collapsed="false">
      <c r="C763" s="40" t="s">
        <v>1439</v>
      </c>
    </row>
    <row r="764" customFormat="false" ht="18.75" hidden="true" customHeight="false" outlineLevel="0" collapsed="false">
      <c r="C764" s="40" t="s">
        <v>1441</v>
      </c>
    </row>
    <row r="765" customFormat="false" ht="18.75" hidden="true" customHeight="false" outlineLevel="0" collapsed="false">
      <c r="C765" s="40" t="s">
        <v>1443</v>
      </c>
    </row>
    <row r="766" customFormat="false" ht="18.75" hidden="true" customHeight="false" outlineLevel="0" collapsed="false">
      <c r="C766" s="40" t="s">
        <v>1445</v>
      </c>
    </row>
    <row r="767" customFormat="false" ht="18.75" hidden="true" customHeight="false" outlineLevel="0" collapsed="false">
      <c r="C767" s="40" t="s">
        <v>1447</v>
      </c>
    </row>
    <row r="768" customFormat="false" ht="18.75" hidden="true" customHeight="false" outlineLevel="0" collapsed="false">
      <c r="C768" s="40" t="s">
        <v>1449</v>
      </c>
    </row>
    <row r="769" customFormat="false" ht="18.75" hidden="true" customHeight="false" outlineLevel="0" collapsed="false">
      <c r="C769" s="40" t="s">
        <v>1451</v>
      </c>
    </row>
    <row r="770" customFormat="false" ht="18.75" hidden="true" customHeight="false" outlineLevel="0" collapsed="false">
      <c r="C770" s="40" t="s">
        <v>1453</v>
      </c>
    </row>
    <row r="771" customFormat="false" ht="18.75" hidden="true" customHeight="false" outlineLevel="0" collapsed="false">
      <c r="C771" s="40" t="s">
        <v>1455</v>
      </c>
    </row>
    <row r="772" customFormat="false" ht="18.75" hidden="true" customHeight="false" outlineLevel="0" collapsed="false">
      <c r="C772" s="40" t="s">
        <v>1457</v>
      </c>
    </row>
    <row r="773" customFormat="false" ht="18.75" hidden="true" customHeight="false" outlineLevel="0" collapsed="false">
      <c r="C773" s="40" t="s">
        <v>1459</v>
      </c>
    </row>
    <row r="774" customFormat="false" ht="18.75" hidden="true" customHeight="false" outlineLevel="0" collapsed="false">
      <c r="C774" s="40" t="s">
        <v>1461</v>
      </c>
    </row>
    <row r="775" customFormat="false" ht="18.75" hidden="true" customHeight="false" outlineLevel="0" collapsed="false">
      <c r="C775" s="40" t="s">
        <v>1463</v>
      </c>
    </row>
    <row r="776" customFormat="false" ht="18.75" hidden="true" customHeight="false" outlineLevel="0" collapsed="false">
      <c r="C776" s="40" t="s">
        <v>1465</v>
      </c>
    </row>
    <row r="777" customFormat="false" ht="18.75" hidden="true" customHeight="false" outlineLevel="0" collapsed="false">
      <c r="C777" s="40" t="s">
        <v>1467</v>
      </c>
    </row>
    <row r="778" customFormat="false" ht="18.75" hidden="true" customHeight="false" outlineLevel="0" collapsed="false">
      <c r="C778" s="40" t="s">
        <v>1469</v>
      </c>
    </row>
    <row r="779" customFormat="false" ht="18.75" hidden="true" customHeight="false" outlineLevel="0" collapsed="false">
      <c r="C779" s="40" t="s">
        <v>1471</v>
      </c>
    </row>
    <row r="780" customFormat="false" ht="18.75" hidden="true" customHeight="false" outlineLevel="0" collapsed="false">
      <c r="C780" s="40" t="s">
        <v>1473</v>
      </c>
    </row>
    <row r="781" customFormat="false" ht="18.75" hidden="true" customHeight="false" outlineLevel="0" collapsed="false">
      <c r="C781" s="40" t="s">
        <v>1475</v>
      </c>
    </row>
    <row r="782" customFormat="false" ht="18.75" hidden="true" customHeight="false" outlineLevel="0" collapsed="false">
      <c r="C782" s="40" t="s">
        <v>1477</v>
      </c>
    </row>
    <row r="783" customFormat="false" ht="18.75" hidden="true" customHeight="false" outlineLevel="0" collapsed="false">
      <c r="C783" s="40" t="s">
        <v>1479</v>
      </c>
    </row>
    <row r="784" customFormat="false" ht="18.75" hidden="true" customHeight="false" outlineLevel="0" collapsed="false">
      <c r="C784" s="40" t="s">
        <v>1481</v>
      </c>
    </row>
    <row r="785" customFormat="false" ht="18.75" hidden="true" customHeight="false" outlineLevel="0" collapsed="false">
      <c r="C785" s="40" t="s">
        <v>1483</v>
      </c>
    </row>
    <row r="786" customFormat="false" ht="18.75" hidden="true" customHeight="false" outlineLevel="0" collapsed="false">
      <c r="C786" s="40" t="s">
        <v>1485</v>
      </c>
    </row>
    <row r="787" customFormat="false" ht="18.75" hidden="true" customHeight="false" outlineLevel="0" collapsed="false">
      <c r="C787" s="40" t="s">
        <v>1487</v>
      </c>
    </row>
    <row r="788" customFormat="false" ht="18.75" hidden="true" customHeight="false" outlineLevel="0" collapsed="false">
      <c r="C788" s="40" t="s">
        <v>1489</v>
      </c>
    </row>
    <row r="789" customFormat="false" ht="18.75" hidden="true" customHeight="false" outlineLevel="0" collapsed="false">
      <c r="C789" s="40" t="s">
        <v>1491</v>
      </c>
    </row>
    <row r="790" customFormat="false" ht="18.75" hidden="true" customHeight="false" outlineLevel="0" collapsed="false">
      <c r="C790" s="40" t="s">
        <v>1493</v>
      </c>
    </row>
    <row r="791" customFormat="false" ht="18.75" hidden="true" customHeight="false" outlineLevel="0" collapsed="false">
      <c r="C791" s="40" t="s">
        <v>1495</v>
      </c>
    </row>
    <row r="792" customFormat="false" ht="18.75" hidden="true" customHeight="false" outlineLevel="0" collapsed="false">
      <c r="C792" s="40" t="s">
        <v>1497</v>
      </c>
    </row>
    <row r="793" customFormat="false" ht="18.75" hidden="true" customHeight="false" outlineLevel="0" collapsed="false">
      <c r="C793" s="40" t="s">
        <v>1499</v>
      </c>
    </row>
  </sheetData>
  <sheetProtection sheet="true" password="c64e" objects="true" scenarios="true" selectLockedCells="true"/>
  <mergeCells count="230">
    <mergeCell ref="K2:BH2"/>
    <mergeCell ref="BI2:DP2"/>
    <mergeCell ref="C5:BF5"/>
    <mergeCell ref="BI5:DN5"/>
    <mergeCell ref="B6:B8"/>
    <mergeCell ref="BI7:CH8"/>
    <mergeCell ref="CI7:CQ8"/>
    <mergeCell ref="B9:B13"/>
    <mergeCell ref="BI9:DQ14"/>
    <mergeCell ref="B14:B15"/>
    <mergeCell ref="C15:BF15"/>
    <mergeCell ref="BI15:DN15"/>
    <mergeCell ref="C16:AP23"/>
    <mergeCell ref="AQ16:BG16"/>
    <mergeCell ref="AQ17:AV17"/>
    <mergeCell ref="BY17:CC17"/>
    <mergeCell ref="DA17:DB17"/>
    <mergeCell ref="AQ18:AV18"/>
    <mergeCell ref="BY18:CC18"/>
    <mergeCell ref="CY18:DB18"/>
    <mergeCell ref="AQ19:AV19"/>
    <mergeCell ref="BY19:CC19"/>
    <mergeCell ref="CY19:DB19"/>
    <mergeCell ref="AQ20:AV20"/>
    <mergeCell ref="BY20:CC20"/>
    <mergeCell ref="CY20:DB20"/>
    <mergeCell ref="AQ21:AV21"/>
    <mergeCell ref="BY21:CC21"/>
    <mergeCell ref="CY21:DB21"/>
    <mergeCell ref="BY22:CC22"/>
    <mergeCell ref="CY22:DB22"/>
    <mergeCell ref="CY23:DC23"/>
    <mergeCell ref="C24:BF24"/>
    <mergeCell ref="BI24:DN24"/>
    <mergeCell ref="C26:K26"/>
    <mergeCell ref="S26:V26"/>
    <mergeCell ref="X26:AM26"/>
    <mergeCell ref="AP26:AQ26"/>
    <mergeCell ref="BI26:CB26"/>
    <mergeCell ref="CC26:CK26"/>
    <mergeCell ref="C27:AO32"/>
    <mergeCell ref="AP27:AQ27"/>
    <mergeCell ref="BI27:CW31"/>
    <mergeCell ref="AP28:AQ28"/>
    <mergeCell ref="AP29:AQ29"/>
    <mergeCell ref="CY29:CZ29"/>
    <mergeCell ref="AP30:AQ30"/>
    <mergeCell ref="C33:AI34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AK34:AN34"/>
    <mergeCell ref="AO34:AR34"/>
    <mergeCell ref="AS34:AV34"/>
    <mergeCell ref="AW34:AZ34"/>
    <mergeCell ref="BA34:BD34"/>
    <mergeCell ref="BI34:DN34"/>
    <mergeCell ref="C35:AI36"/>
    <mergeCell ref="BI35:CU40"/>
    <mergeCell ref="CY35:CZ35"/>
    <mergeCell ref="AK36:AN36"/>
    <mergeCell ref="AO36:AR36"/>
    <mergeCell ref="AS36:AV36"/>
    <mergeCell ref="AW36:AZ36"/>
    <mergeCell ref="BA36:BD36"/>
    <mergeCell ref="CY36:CZ36"/>
    <mergeCell ref="C37:AI38"/>
    <mergeCell ref="CY37:CZ37"/>
    <mergeCell ref="AK38:AN38"/>
    <mergeCell ref="AO38:AR38"/>
    <mergeCell ref="AS38:AV38"/>
    <mergeCell ref="AW38:AZ38"/>
    <mergeCell ref="BA38:BD38"/>
    <mergeCell ref="CY38:CZ38"/>
    <mergeCell ref="C39:AI40"/>
    <mergeCell ref="CY39:CZ39"/>
    <mergeCell ref="AK40:AN40"/>
    <mergeCell ref="AO40:AR40"/>
    <mergeCell ref="AS40:AV40"/>
    <mergeCell ref="AW40:AZ40"/>
    <mergeCell ref="BA40:BD40"/>
    <mergeCell ref="C41:AI42"/>
    <mergeCell ref="BI41:CT42"/>
    <mergeCell ref="AK42:AN42"/>
    <mergeCell ref="AO42:AR42"/>
    <mergeCell ref="AS42:AV42"/>
    <mergeCell ref="AW42:AZ42"/>
    <mergeCell ref="BA42:BD42"/>
    <mergeCell ref="CU42:CX42"/>
    <mergeCell ref="CY42:DB42"/>
    <mergeCell ref="DC42:DF42"/>
    <mergeCell ref="DG42:DJ42"/>
    <mergeCell ref="DK42:DN42"/>
    <mergeCell ref="C43:AJ44"/>
    <mergeCell ref="BI43:CT44"/>
    <mergeCell ref="AK44:AN44"/>
    <mergeCell ref="AO44:AR44"/>
    <mergeCell ref="AS44:AV44"/>
    <mergeCell ref="AW44:AZ44"/>
    <mergeCell ref="BA44:BD44"/>
    <mergeCell ref="CU44:CX44"/>
    <mergeCell ref="CY44:DB44"/>
    <mergeCell ref="DC44:DF44"/>
    <mergeCell ref="DG44:DJ44"/>
    <mergeCell ref="DK44:DN44"/>
    <mergeCell ref="BI45:CT46"/>
    <mergeCell ref="C46:BF46"/>
    <mergeCell ref="CU46:CX46"/>
    <mergeCell ref="CY46:DB46"/>
    <mergeCell ref="DC46:DF46"/>
    <mergeCell ref="DG46:DJ46"/>
    <mergeCell ref="DK46:DN46"/>
    <mergeCell ref="BI47:DN49"/>
    <mergeCell ref="S48:V48"/>
    <mergeCell ref="X48:AM48"/>
    <mergeCell ref="AP48:AQ48"/>
    <mergeCell ref="C49:AN53"/>
    <mergeCell ref="AP49:AQ49"/>
    <mergeCell ref="AP50:AQ50"/>
    <mergeCell ref="BI50:DN50"/>
    <mergeCell ref="AP52:AQ52"/>
    <mergeCell ref="CA52:CD52"/>
    <mergeCell ref="CF52:CT52"/>
    <mergeCell ref="CY52:CZ52"/>
    <mergeCell ref="AP53:AQ53"/>
    <mergeCell ref="BI53:CX58"/>
    <mergeCell ref="CY53:CZ53"/>
    <mergeCell ref="C55:AJ56"/>
    <mergeCell ref="CY55:CZ55"/>
    <mergeCell ref="AK56:AN56"/>
    <mergeCell ref="AO56:AR56"/>
    <mergeCell ref="AS56:AV56"/>
    <mergeCell ref="AW56:AZ56"/>
    <mergeCell ref="BA56:BD56"/>
    <mergeCell ref="CY56:CZ56"/>
    <mergeCell ref="C57:AH58"/>
    <mergeCell ref="CY57:CZ57"/>
    <mergeCell ref="AK58:AN58"/>
    <mergeCell ref="AO58:AR58"/>
    <mergeCell ref="AS58:AV58"/>
    <mergeCell ref="AW58:AZ58"/>
    <mergeCell ref="BA58:BD58"/>
    <mergeCell ref="C59:AH60"/>
    <mergeCell ref="BI59:CT60"/>
    <mergeCell ref="AK60:AN60"/>
    <mergeCell ref="AO60:AR60"/>
    <mergeCell ref="AS60:AV60"/>
    <mergeCell ref="AW60:AZ60"/>
    <mergeCell ref="BA60:BD60"/>
    <mergeCell ref="CU60:CX60"/>
    <mergeCell ref="CY60:DB60"/>
    <mergeCell ref="DC60:DF60"/>
    <mergeCell ref="DG60:DJ60"/>
    <mergeCell ref="DK60:DN60"/>
    <mergeCell ref="C61:AH62"/>
    <mergeCell ref="BI61:CT62"/>
    <mergeCell ref="AK62:AN62"/>
    <mergeCell ref="AO62:AR62"/>
    <mergeCell ref="AS62:AV62"/>
    <mergeCell ref="AW62:AZ62"/>
    <mergeCell ref="BA62:BD62"/>
    <mergeCell ref="CU62:CX62"/>
    <mergeCell ref="CY62:DB62"/>
    <mergeCell ref="DC62:DF62"/>
    <mergeCell ref="DG62:DJ62"/>
    <mergeCell ref="DK62:DN62"/>
    <mergeCell ref="C63:AH64"/>
    <mergeCell ref="BI63:CT64"/>
    <mergeCell ref="AK64:AN64"/>
    <mergeCell ref="AO64:AR64"/>
    <mergeCell ref="AS64:AV64"/>
    <mergeCell ref="AW64:AZ64"/>
    <mergeCell ref="BA64:BD64"/>
    <mergeCell ref="CU64:CX64"/>
    <mergeCell ref="CY64:DB64"/>
    <mergeCell ref="DC64:DF64"/>
    <mergeCell ref="DG64:DJ64"/>
    <mergeCell ref="DK64:DN64"/>
    <mergeCell ref="C65:AH66"/>
    <mergeCell ref="BI65:CT66"/>
    <mergeCell ref="AK66:AN66"/>
    <mergeCell ref="AO66:AR66"/>
    <mergeCell ref="AS66:AV66"/>
    <mergeCell ref="AW66:AZ66"/>
    <mergeCell ref="BA66:BD66"/>
    <mergeCell ref="CU66:CX66"/>
    <mergeCell ref="CY66:DB66"/>
    <mergeCell ref="DC66:DF66"/>
    <mergeCell ref="DG66:DJ66"/>
    <mergeCell ref="DK66:DN66"/>
    <mergeCell ref="C67:AH68"/>
    <mergeCell ref="BI67:CT68"/>
    <mergeCell ref="AK68:AN68"/>
    <mergeCell ref="AO68:AR68"/>
    <mergeCell ref="AS68:AV68"/>
    <mergeCell ref="AW68:AZ68"/>
    <mergeCell ref="BA68:BD68"/>
    <mergeCell ref="CU68:CX68"/>
    <mergeCell ref="CY68:DB68"/>
    <mergeCell ref="DC68:DF68"/>
    <mergeCell ref="DG68:DJ68"/>
    <mergeCell ref="DK68:DN68"/>
    <mergeCell ref="C69:AH70"/>
    <mergeCell ref="BI69:CT70"/>
    <mergeCell ref="AK70:AN70"/>
    <mergeCell ref="AO70:AR70"/>
    <mergeCell ref="AS70:AV70"/>
    <mergeCell ref="AW70:AZ70"/>
    <mergeCell ref="BA70:BD70"/>
    <mergeCell ref="CU70:CX70"/>
    <mergeCell ref="CY70:DB70"/>
    <mergeCell ref="DC70:DF70"/>
    <mergeCell ref="DG70:DJ70"/>
    <mergeCell ref="DK70:DN70"/>
    <mergeCell ref="C71:AH72"/>
    <mergeCell ref="CF71:CZ71"/>
    <mergeCell ref="AK72:AN72"/>
    <mergeCell ref="AO72:AR72"/>
    <mergeCell ref="AS72:AV72"/>
    <mergeCell ref="AW72:AZ72"/>
    <mergeCell ref="BA72:BD72"/>
    <mergeCell ref="AI104:BI104"/>
  </mergeCells>
  <conditionalFormatting sqref="CB33 CE33 CH33 CQ33:CS33 CU33:CW33 CK33 CY33:DA33 CN33 CU42:DN42 CU44:DN44 CU46:DN46">
    <cfRule type="beginsWith" priority="2" operator="beginsWith" aboveAverage="0" equalAverage="0" bottom="0" percent="0" rank="0" text="NDA" dxfId="11">
      <formula>LEFT(CB33,LEN("NDA"))="NDA"</formula>
    </cfRule>
  </conditionalFormatting>
  <conditionalFormatting sqref="S26 S48 CA52">
    <cfRule type="cellIs" priority="3" operator="greaterThanOrEqual" aboveAverage="0" equalAverage="0" bottom="0" percent="0" rank="0" text="" dxfId="12">
      <formula>80</formula>
    </cfRule>
    <cfRule type="cellIs" priority="4" operator="between" aboveAverage="0" equalAverage="0" bottom="0" percent="0" rank="0" text="" dxfId="13">
      <formula>60</formula>
      <formula>79</formula>
    </cfRule>
    <cfRule type="cellIs" priority="5" operator="between" aboveAverage="0" equalAverage="0" bottom="0" percent="0" rank="0" text="" dxfId="14">
      <formula>40</formula>
      <formula>59</formula>
    </cfRule>
    <cfRule type="cellIs" priority="6" operator="between" aboveAverage="0" equalAverage="0" bottom="0" percent="0" rank="0" text="" dxfId="15">
      <formula>20</formula>
      <formula>39</formula>
    </cfRule>
    <cfRule type="cellIs" priority="7" operator="between" aboveAverage="0" equalAverage="0" bottom="0" percent="0" rank="0" text="" dxfId="16">
      <formula>0</formula>
      <formula>19</formula>
    </cfRule>
  </conditionalFormatting>
  <conditionalFormatting sqref="DR32:DR33 BY18:BY22">
    <cfRule type="cellIs" priority="8" operator="equal" aboveAverage="0" equalAverage="0" bottom="0" percent="0" rank="0" text="" dxfId="17">
      <formula>0</formula>
    </cfRule>
  </conditionalFormatting>
  <conditionalFormatting sqref="X26:AM26 CF52 X48:AM48">
    <cfRule type="beginsWith" priority="9" operator="beginsWith" aboveAverage="0" equalAverage="0" bottom="0" percent="0" rank="0" text="VERY STRONG" dxfId="18">
      <formula>LEFT(X26,LEN("VERY STRONG"))="VERY STRONG"</formula>
    </cfRule>
    <cfRule type="beginsWith" priority="10" operator="beginsWith" aboveAverage="0" equalAverage="0" bottom="0" percent="0" rank="0" text="STRONG" dxfId="19">
      <formula>LEFT(X26,LEN("STRONG"))="STRONG"</formula>
    </cfRule>
    <cfRule type="containsText" priority="11" operator="containsText" aboveAverage="0" equalAverage="0" bottom="0" percent="0" rank="0" text="NEUTRAL" dxfId="20">
      <formula>NOT(ISERROR(SEARCH("NEUTRAL",X26)))</formula>
    </cfRule>
    <cfRule type="beginsWith" priority="12" operator="beginsWith" aboveAverage="0" equalAverage="0" bottom="0" percent="0" rank="0" text="VERY WEAK" dxfId="21">
      <formula>LEFT(X26,LEN("VERY WEAK"))="VERY WEAK"</formula>
    </cfRule>
    <cfRule type="beginsWith" priority="13" operator="beginsWith" aboveAverage="0" equalAverage="0" bottom="0" percent="0" rank="0" text="WEAK" dxfId="22">
      <formula>LEFT(X26,LEN("WEAK"))="WEAK"</formula>
    </cfRule>
  </conditionalFormatting>
  <conditionalFormatting sqref="AK33:BD33">
    <cfRule type="expression" priority="14" aboveAverage="0" equalAverage="0" bottom="0" percent="0" rank="0" text="" dxfId="23">
      <formula>$AK34=""</formula>
    </cfRule>
    <cfRule type="cellIs" priority="15" operator="equal" aboveAverage="0" equalAverage="0" bottom="0" percent="0" rank="0" text="" dxfId="24">
      <formula>""""""</formula>
    </cfRule>
    <cfRule type="cellIs" priority="16" operator="lessThanOrEqual" aboveAverage="0" equalAverage="0" bottom="0" percent="0" rank="0" text="" dxfId="25">
      <formula>$AK34</formula>
    </cfRule>
    <cfRule type="cellIs" priority="17" operator="lessThanOrEqual" aboveAverage="0" equalAverage="0" bottom="0" percent="0" rank="0" text="" dxfId="26">
      <formula>$AK34+$AO34</formula>
    </cfRule>
    <cfRule type="cellIs" priority="18" operator="lessThanOrEqual" aboveAverage="0" equalAverage="0" bottom="0" percent="0" rank="0" text="" dxfId="27">
      <formula>$AK34+$AO34+$AS34</formula>
    </cfRule>
  </conditionalFormatting>
  <conditionalFormatting sqref="CU70:DJ70">
    <cfRule type="expression" priority="19" aboveAverage="0" equalAverage="0" bottom="0" percent="0" rank="0" text="" dxfId="28">
      <formula>$CU$70:$DJ$70=0</formula>
    </cfRule>
  </conditionalFormatting>
  <conditionalFormatting sqref="CU59:DN59">
    <cfRule type="cellIs" priority="20" operator="lessThanOrEqual" aboveAverage="0" equalAverage="0" bottom="0" percent="0" rank="0" text="" dxfId="29">
      <formula>$CU60</formula>
    </cfRule>
    <cfRule type="cellIs" priority="21" operator="lessThanOrEqual" aboveAverage="0" equalAverage="0" bottom="0" percent="0" rank="0" text="" dxfId="30">
      <formula>$CU60+$CY60</formula>
    </cfRule>
    <cfRule type="cellIs" priority="22" operator="lessThanOrEqual" aboveAverage="0" equalAverage="0" bottom="0" percent="0" rank="0" text="" dxfId="31">
      <formula>$CU60+$CY60+$DC60</formula>
    </cfRule>
  </conditionalFormatting>
  <conditionalFormatting sqref="CU68:DJ68">
    <cfRule type="expression" priority="23" aboveAverage="0" equalAverage="0" bottom="0" percent="0" rank="0" text="" dxfId="32">
      <formula>$CU$68:$DJ$68=0</formula>
    </cfRule>
  </conditionalFormatting>
  <conditionalFormatting sqref="CU66:DJ66">
    <cfRule type="expression" priority="24" aboveAverage="0" equalAverage="0" bottom="0" percent="0" rank="0" text="" dxfId="33">
      <formula>$CU$66:$DJ$66=0</formula>
    </cfRule>
  </conditionalFormatting>
  <conditionalFormatting sqref="CU64:DJ64">
    <cfRule type="expression" priority="25" aboveAverage="0" equalAverage="0" bottom="0" percent="0" rank="0" text="" dxfId="34">
      <formula>$CU$64:$DJ$64=0</formula>
    </cfRule>
  </conditionalFormatting>
  <conditionalFormatting sqref="CU62:DJ62">
    <cfRule type="expression" priority="26" aboveAverage="0" equalAverage="0" bottom="0" percent="0" rank="0" text="" dxfId="35">
      <formula>$CU$62:$DJ$62=0</formula>
    </cfRule>
  </conditionalFormatting>
  <conditionalFormatting sqref="CU59:DN60">
    <cfRule type="expression" priority="27" aboveAverage="0" equalAverage="0" bottom="0" percent="0" rank="0" text="" dxfId="36">
      <formula>SUM($CU$60:$DJ$60)=0</formula>
    </cfRule>
  </conditionalFormatting>
  <conditionalFormatting sqref="CD22:CW22">
    <cfRule type="cellIs" priority="28" operator="lessThanOrEqual" aboveAverage="0" equalAverage="0" bottom="0" percent="0" rank="0" text="" dxfId="37">
      <formula>$BY$22</formula>
    </cfRule>
  </conditionalFormatting>
  <conditionalFormatting sqref="CD21:CW21">
    <cfRule type="cellIs" priority="29" operator="lessThanOrEqual" aboveAverage="0" equalAverage="0" bottom="0" percent="0" rank="0" text="" dxfId="38">
      <formula>$BY$21</formula>
    </cfRule>
  </conditionalFormatting>
  <conditionalFormatting sqref="CD20:CW20">
    <cfRule type="cellIs" priority="30" operator="lessThanOrEqual" aboveAverage="0" equalAverage="0" bottom="0" percent="0" rank="0" text="" dxfId="39">
      <formula>$BY$20</formula>
    </cfRule>
  </conditionalFormatting>
  <conditionalFormatting sqref="CD19:CW19">
    <cfRule type="cellIs" priority="31" operator="lessThanOrEqual" aboveAverage="0" equalAverage="0" bottom="0" percent="0" rank="0" text="" dxfId="40">
      <formula>$BY$19</formula>
    </cfRule>
  </conditionalFormatting>
  <conditionalFormatting sqref="CD18:CW18">
    <cfRule type="cellIs" priority="32" operator="lessThanOrEqual" aboveAverage="0" equalAverage="0" bottom="0" percent="0" rank="0" text="" dxfId="41">
      <formula>$BY$18</formula>
    </cfRule>
  </conditionalFormatting>
  <conditionalFormatting sqref="AK33:BD33">
    <cfRule type="cellIs" priority="33" operator="lessThanOrEqual" aboveAverage="0" equalAverage="0" bottom="0" percent="0" rank="0" text="" dxfId="42">
      <formula>$AK34+$AO34+$AS34+$AW34</formula>
    </cfRule>
  </conditionalFormatting>
  <conditionalFormatting sqref="AK35:BD35">
    <cfRule type="expression" priority="34" aboveAverage="0" equalAverage="0" bottom="0" percent="0" rank="0" text="" dxfId="43">
      <formula>$AK36=""</formula>
    </cfRule>
    <cfRule type="cellIs" priority="35" operator="equal" aboveAverage="0" equalAverage="0" bottom="0" percent="0" rank="0" text="" dxfId="44">
      <formula>""""""</formula>
    </cfRule>
    <cfRule type="cellIs" priority="36" operator="lessThanOrEqual" aboveAverage="0" equalAverage="0" bottom="0" percent="0" rank="0" text="" dxfId="45">
      <formula>$AK36</formula>
    </cfRule>
    <cfRule type="cellIs" priority="37" operator="lessThanOrEqual" aboveAverage="0" equalAverage="0" bottom="0" percent="0" rank="0" text="" dxfId="46">
      <formula>$AK36+$AO36</formula>
    </cfRule>
    <cfRule type="cellIs" priority="38" operator="lessThanOrEqual" aboveAverage="0" equalAverage="0" bottom="0" percent="0" rank="0" text="" dxfId="47">
      <formula>$AK36+$AO36+$AS36</formula>
    </cfRule>
  </conditionalFormatting>
  <conditionalFormatting sqref="AK35:BD35">
    <cfRule type="cellIs" priority="39" operator="lessThanOrEqual" aboveAverage="0" equalAverage="0" bottom="0" percent="0" rank="0" text="" dxfId="48">
      <formula>$AK36+$AO36+$AS36+$AW36</formula>
    </cfRule>
  </conditionalFormatting>
  <conditionalFormatting sqref="AK37:BD37">
    <cfRule type="expression" priority="40" aboveAverage="0" equalAverage="0" bottom="0" percent="0" rank="0" text="" dxfId="49">
      <formula>$AK38=""</formula>
    </cfRule>
    <cfRule type="cellIs" priority="41" operator="equal" aboveAverage="0" equalAverage="0" bottom="0" percent="0" rank="0" text="" dxfId="50">
      <formula>""""""</formula>
    </cfRule>
    <cfRule type="cellIs" priority="42" operator="lessThanOrEqual" aboveAverage="0" equalAverage="0" bottom="0" percent="0" rank="0" text="" dxfId="51">
      <formula>$AK38</formula>
    </cfRule>
    <cfRule type="cellIs" priority="43" operator="lessThanOrEqual" aboveAverage="0" equalAverage="0" bottom="0" percent="0" rank="0" text="" dxfId="52">
      <formula>$AK38+$AO38</formula>
    </cfRule>
    <cfRule type="cellIs" priority="44" operator="lessThanOrEqual" aboveAverage="0" equalAverage="0" bottom="0" percent="0" rank="0" text="" dxfId="53">
      <formula>$AK38+$AO38+$AS38</formula>
    </cfRule>
  </conditionalFormatting>
  <conditionalFormatting sqref="AK37:BD37">
    <cfRule type="cellIs" priority="45" operator="lessThanOrEqual" aboveAverage="0" equalAverage="0" bottom="0" percent="0" rank="0" text="" dxfId="54">
      <formula>$AK38+$AO38+$AS38+$AW38</formula>
    </cfRule>
  </conditionalFormatting>
  <conditionalFormatting sqref="AK41:BD41">
    <cfRule type="expression" priority="46" aboveAverage="0" equalAverage="0" bottom="0" percent="0" rank="0" text="" dxfId="55">
      <formula>$AK42=""</formula>
    </cfRule>
    <cfRule type="cellIs" priority="47" operator="equal" aboveAverage="0" equalAverage="0" bottom="0" percent="0" rank="0" text="" dxfId="56">
      <formula>""""""</formula>
    </cfRule>
    <cfRule type="cellIs" priority="48" operator="lessThanOrEqual" aboveAverage="0" equalAverage="0" bottom="0" percent="0" rank="0" text="" dxfId="57">
      <formula>$AK42</formula>
    </cfRule>
    <cfRule type="cellIs" priority="49" operator="lessThanOrEqual" aboveAverage="0" equalAverage="0" bottom="0" percent="0" rank="0" text="" dxfId="58">
      <formula>$AK42+$AO42</formula>
    </cfRule>
    <cfRule type="cellIs" priority="50" operator="lessThanOrEqual" aboveAverage="0" equalAverage="0" bottom="0" percent="0" rank="0" text="" dxfId="59">
      <formula>$AK42+$AO42+$AS42</formula>
    </cfRule>
  </conditionalFormatting>
  <conditionalFormatting sqref="AK41:BD41">
    <cfRule type="cellIs" priority="51" operator="lessThanOrEqual" aboveAverage="0" equalAverage="0" bottom="0" percent="0" rank="0" text="" dxfId="60">
      <formula>$AK42+$AO42+$AS42+$AW42</formula>
    </cfRule>
  </conditionalFormatting>
  <conditionalFormatting sqref="AK43:BD43">
    <cfRule type="expression" priority="52" aboveAverage="0" equalAverage="0" bottom="0" percent="0" rank="0" text="" dxfId="61">
      <formula>$AK44=""</formula>
    </cfRule>
    <cfRule type="cellIs" priority="53" operator="equal" aboveAverage="0" equalAverage="0" bottom="0" percent="0" rank="0" text="" dxfId="62">
      <formula>""""""</formula>
    </cfRule>
    <cfRule type="cellIs" priority="54" operator="lessThanOrEqual" aboveAverage="0" equalAverage="0" bottom="0" percent="0" rank="0" text="" dxfId="63">
      <formula>$AK44</formula>
    </cfRule>
    <cfRule type="cellIs" priority="55" operator="lessThanOrEqual" aboveAverage="0" equalAverage="0" bottom="0" percent="0" rank="0" text="" dxfId="64">
      <formula>$AK44+$AO44</formula>
    </cfRule>
    <cfRule type="cellIs" priority="56" operator="lessThanOrEqual" aboveAverage="0" equalAverage="0" bottom="0" percent="0" rank="0" text="" dxfId="65">
      <formula>$AK44+$AO44+$AS44</formula>
    </cfRule>
  </conditionalFormatting>
  <conditionalFormatting sqref="AK43:BD43">
    <cfRule type="cellIs" priority="57" operator="lessThanOrEqual" aboveAverage="0" equalAverage="0" bottom="0" percent="0" rank="0" text="" dxfId="66">
      <formula>$AK44+$AO44+$AS44+$AW44</formula>
    </cfRule>
  </conditionalFormatting>
  <conditionalFormatting sqref="AK39:BD39">
    <cfRule type="expression" priority="58" aboveAverage="0" equalAverage="0" bottom="0" percent="0" rank="0" text="" dxfId="67">
      <formula>$AK40=""</formula>
    </cfRule>
    <cfRule type="cellIs" priority="59" operator="equal" aboveAverage="0" equalAverage="0" bottom="0" percent="0" rank="0" text="" dxfId="68">
      <formula>""""""</formula>
    </cfRule>
    <cfRule type="cellIs" priority="60" operator="lessThanOrEqual" aboveAverage="0" equalAverage="0" bottom="0" percent="0" rank="0" text="" dxfId="69">
      <formula>$AK40</formula>
    </cfRule>
    <cfRule type="cellIs" priority="61" operator="lessThanOrEqual" aboveAverage="0" equalAverage="0" bottom="0" percent="0" rank="0" text="" dxfId="70">
      <formula>$AK40+$AO40</formula>
    </cfRule>
    <cfRule type="cellIs" priority="62" operator="lessThanOrEqual" aboveAverage="0" equalAverage="0" bottom="0" percent="0" rank="0" text="" dxfId="71">
      <formula>$AK40+$AO40+$AS40</formula>
    </cfRule>
  </conditionalFormatting>
  <conditionalFormatting sqref="AK39:BD39">
    <cfRule type="cellIs" priority="63" operator="lessThanOrEqual" aboveAverage="0" equalAverage="0" bottom="0" percent="0" rank="0" text="" dxfId="72">
      <formula>$AK40+$AO40+$AS40+$AW40</formula>
    </cfRule>
  </conditionalFormatting>
  <conditionalFormatting sqref="AK55:BD55">
    <cfRule type="expression" priority="64" aboveAverage="0" equalAverage="0" bottom="0" percent="0" rank="0" text="" dxfId="73">
      <formula>$AK56=""</formula>
    </cfRule>
    <cfRule type="cellIs" priority="65" operator="equal" aboveAverage="0" equalAverage="0" bottom="0" percent="0" rank="0" text="" dxfId="74">
      <formula>""""""</formula>
    </cfRule>
    <cfRule type="cellIs" priority="66" operator="lessThanOrEqual" aboveAverage="0" equalAverage="0" bottom="0" percent="0" rank="0" text="" dxfId="75">
      <formula>$AK56</formula>
    </cfRule>
    <cfRule type="cellIs" priority="67" operator="lessThanOrEqual" aboveAverage="0" equalAverage="0" bottom="0" percent="0" rank="0" text="" dxfId="76">
      <formula>$AK56+$AO56</formula>
    </cfRule>
    <cfRule type="cellIs" priority="68" operator="lessThanOrEqual" aboveAverage="0" equalAverage="0" bottom="0" percent="0" rank="0" text="" dxfId="77">
      <formula>$AK56+$AO56+$AS56</formula>
    </cfRule>
  </conditionalFormatting>
  <conditionalFormatting sqref="AK55:BD55">
    <cfRule type="cellIs" priority="69" operator="lessThanOrEqual" aboveAverage="0" equalAverage="0" bottom="0" percent="0" rank="0" text="" dxfId="78">
      <formula>$AK56+$AO56+$AS56+$AW56</formula>
    </cfRule>
  </conditionalFormatting>
  <conditionalFormatting sqref="AK57:BD57">
    <cfRule type="expression" priority="70" aboveAverage="0" equalAverage="0" bottom="0" percent="0" rank="0" text="" dxfId="79">
      <formula>$AK58=""</formula>
    </cfRule>
    <cfRule type="cellIs" priority="71" operator="equal" aboveAverage="0" equalAverage="0" bottom="0" percent="0" rank="0" text="" dxfId="80">
      <formula>""""""</formula>
    </cfRule>
    <cfRule type="cellIs" priority="72" operator="lessThanOrEqual" aboveAverage="0" equalAverage="0" bottom="0" percent="0" rank="0" text="" dxfId="81">
      <formula>$AK58</formula>
    </cfRule>
    <cfRule type="cellIs" priority="73" operator="lessThanOrEqual" aboveAverage="0" equalAverage="0" bottom="0" percent="0" rank="0" text="" dxfId="82">
      <formula>$AK58+$AO58</formula>
    </cfRule>
    <cfRule type="cellIs" priority="74" operator="lessThanOrEqual" aboveAverage="0" equalAverage="0" bottom="0" percent="0" rank="0" text="" dxfId="83">
      <formula>$AK58+$AO58+$AS58</formula>
    </cfRule>
  </conditionalFormatting>
  <conditionalFormatting sqref="AK57:BD57">
    <cfRule type="cellIs" priority="75" operator="lessThanOrEqual" aboveAverage="0" equalAverage="0" bottom="0" percent="0" rank="0" text="" dxfId="84">
      <formula>$AK58+$AO58+$AS58+$AW58</formula>
    </cfRule>
  </conditionalFormatting>
  <conditionalFormatting sqref="AK59:BD59">
    <cfRule type="expression" priority="76" aboveAverage="0" equalAverage="0" bottom="0" percent="0" rank="0" text="" dxfId="85">
      <formula>$AK60=""</formula>
    </cfRule>
    <cfRule type="cellIs" priority="77" operator="equal" aboveAverage="0" equalAverage="0" bottom="0" percent="0" rank="0" text="" dxfId="86">
      <formula>""""""</formula>
    </cfRule>
    <cfRule type="cellIs" priority="78" operator="lessThanOrEqual" aboveAverage="0" equalAverage="0" bottom="0" percent="0" rank="0" text="" dxfId="87">
      <formula>$AK60</formula>
    </cfRule>
    <cfRule type="cellIs" priority="79" operator="lessThanOrEqual" aboveAverage="0" equalAverage="0" bottom="0" percent="0" rank="0" text="" dxfId="88">
      <formula>$AK60+$AO60</formula>
    </cfRule>
    <cfRule type="cellIs" priority="80" operator="lessThanOrEqual" aboveAverage="0" equalAverage="0" bottom="0" percent="0" rank="0" text="" dxfId="89">
      <formula>$AK60+$AO60+$AS60</formula>
    </cfRule>
  </conditionalFormatting>
  <conditionalFormatting sqref="AK59:BD59">
    <cfRule type="cellIs" priority="81" operator="lessThanOrEqual" aboveAverage="0" equalAverage="0" bottom="0" percent="0" rank="0" text="" dxfId="90">
      <formula>$AK60+$AO60+$AS60+$AW60</formula>
    </cfRule>
  </conditionalFormatting>
  <conditionalFormatting sqref="AK61:BD61">
    <cfRule type="expression" priority="82" aboveAverage="0" equalAverage="0" bottom="0" percent="0" rank="0" text="" dxfId="91">
      <formula>$AK62=""</formula>
    </cfRule>
    <cfRule type="cellIs" priority="83" operator="equal" aboveAverage="0" equalAverage="0" bottom="0" percent="0" rank="0" text="" dxfId="92">
      <formula>""""""</formula>
    </cfRule>
    <cfRule type="cellIs" priority="84" operator="lessThanOrEqual" aboveAverage="0" equalAverage="0" bottom="0" percent="0" rank="0" text="" dxfId="93">
      <formula>$AK62</formula>
    </cfRule>
    <cfRule type="cellIs" priority="85" operator="lessThanOrEqual" aboveAverage="0" equalAverage="0" bottom="0" percent="0" rank="0" text="" dxfId="94">
      <formula>$AK62+$AO62</formula>
    </cfRule>
    <cfRule type="cellIs" priority="86" operator="lessThanOrEqual" aboveAverage="0" equalAverage="0" bottom="0" percent="0" rank="0" text="" dxfId="95">
      <formula>$AK62+$AO62+$AS62</formula>
    </cfRule>
  </conditionalFormatting>
  <conditionalFormatting sqref="AK61:BD61">
    <cfRule type="cellIs" priority="87" operator="lessThanOrEqual" aboveAverage="0" equalAverage="0" bottom="0" percent="0" rank="0" text="" dxfId="96">
      <formula>$AK62+$AO62+$AS62+$AW62</formula>
    </cfRule>
  </conditionalFormatting>
  <conditionalFormatting sqref="AK63:BD63">
    <cfRule type="expression" priority="88" aboveAverage="0" equalAverage="0" bottom="0" percent="0" rank="0" text="" dxfId="97">
      <formula>$AK64=""</formula>
    </cfRule>
    <cfRule type="cellIs" priority="89" operator="equal" aboveAverage="0" equalAverage="0" bottom="0" percent="0" rank="0" text="" dxfId="98">
      <formula>""""""</formula>
    </cfRule>
    <cfRule type="cellIs" priority="90" operator="lessThanOrEqual" aboveAverage="0" equalAverage="0" bottom="0" percent="0" rank="0" text="" dxfId="99">
      <formula>$AK64</formula>
    </cfRule>
    <cfRule type="cellIs" priority="91" operator="lessThanOrEqual" aboveAverage="0" equalAverage="0" bottom="0" percent="0" rank="0" text="" dxfId="100">
      <formula>$AK64+$AO64</formula>
    </cfRule>
    <cfRule type="cellIs" priority="92" operator="lessThanOrEqual" aboveAverage="0" equalAverage="0" bottom="0" percent="0" rank="0" text="" dxfId="101">
      <formula>$AK64+$AO64+$AS64</formula>
    </cfRule>
  </conditionalFormatting>
  <conditionalFormatting sqref="AK63:BD63">
    <cfRule type="cellIs" priority="93" operator="lessThanOrEqual" aboveAverage="0" equalAverage="0" bottom="0" percent="0" rank="0" text="" dxfId="102">
      <formula>$AK64+$AO64+$AS64+$AW64</formula>
    </cfRule>
  </conditionalFormatting>
  <conditionalFormatting sqref="AK65:BD65">
    <cfRule type="expression" priority="94" aboveAverage="0" equalAverage="0" bottom="0" percent="0" rank="0" text="" dxfId="103">
      <formula>$AK66=""</formula>
    </cfRule>
    <cfRule type="cellIs" priority="95" operator="equal" aboveAverage="0" equalAverage="0" bottom="0" percent="0" rank="0" text="" dxfId="104">
      <formula>""""""</formula>
    </cfRule>
    <cfRule type="cellIs" priority="96" operator="lessThanOrEqual" aboveAverage="0" equalAverage="0" bottom="0" percent="0" rank="0" text="" dxfId="105">
      <formula>$AK66</formula>
    </cfRule>
    <cfRule type="cellIs" priority="97" operator="lessThanOrEqual" aboveAverage="0" equalAverage="0" bottom="0" percent="0" rank="0" text="" dxfId="106">
      <formula>$AK66+$AO66</formula>
    </cfRule>
    <cfRule type="cellIs" priority="98" operator="lessThanOrEqual" aboveAverage="0" equalAverage="0" bottom="0" percent="0" rank="0" text="" dxfId="107">
      <formula>$AK66+$AO66+$AS66</formula>
    </cfRule>
  </conditionalFormatting>
  <conditionalFormatting sqref="AK65:BD65">
    <cfRule type="cellIs" priority="99" operator="lessThanOrEqual" aboveAverage="0" equalAverage="0" bottom="0" percent="0" rank="0" text="" dxfId="108">
      <formula>$AK66+$AO66+$AS66+$AW66</formula>
    </cfRule>
  </conditionalFormatting>
  <conditionalFormatting sqref="AK67:BD67">
    <cfRule type="expression" priority="100" aboveAverage="0" equalAverage="0" bottom="0" percent="0" rank="0" text="" dxfId="109">
      <formula>$AK68=""</formula>
    </cfRule>
    <cfRule type="cellIs" priority="101" operator="equal" aboveAverage="0" equalAverage="0" bottom="0" percent="0" rank="0" text="" dxfId="110">
      <formula>""""""</formula>
    </cfRule>
    <cfRule type="cellIs" priority="102" operator="lessThanOrEqual" aboveAverage="0" equalAverage="0" bottom="0" percent="0" rank="0" text="" dxfId="111">
      <formula>$AK68</formula>
    </cfRule>
    <cfRule type="cellIs" priority="103" operator="lessThanOrEqual" aboveAverage="0" equalAverage="0" bottom="0" percent="0" rank="0" text="" dxfId="112">
      <formula>$AK68+$AO68</formula>
    </cfRule>
    <cfRule type="cellIs" priority="104" operator="lessThanOrEqual" aboveAverage="0" equalAverage="0" bottom="0" percent="0" rank="0" text="" dxfId="113">
      <formula>$AK68+$AO68+$AS68</formula>
    </cfRule>
  </conditionalFormatting>
  <conditionalFormatting sqref="AK67:BD67">
    <cfRule type="cellIs" priority="105" operator="lessThanOrEqual" aboveAverage="0" equalAverage="0" bottom="0" percent="0" rank="0" text="" dxfId="114">
      <formula>$AK68+$AO68+$AS68+$AW68</formula>
    </cfRule>
  </conditionalFormatting>
  <conditionalFormatting sqref="AK69:BD69">
    <cfRule type="expression" priority="106" aboveAverage="0" equalAverage="0" bottom="0" percent="0" rank="0" text="" dxfId="115">
      <formula>$AK70=""</formula>
    </cfRule>
    <cfRule type="cellIs" priority="107" operator="equal" aboveAverage="0" equalAverage="0" bottom="0" percent="0" rank="0" text="" dxfId="116">
      <formula>""""""</formula>
    </cfRule>
    <cfRule type="cellIs" priority="108" operator="lessThanOrEqual" aboveAverage="0" equalAverage="0" bottom="0" percent="0" rank="0" text="" dxfId="117">
      <formula>$AK70</formula>
    </cfRule>
    <cfRule type="cellIs" priority="109" operator="lessThanOrEqual" aboveAverage="0" equalAverage="0" bottom="0" percent="0" rank="0" text="" dxfId="118">
      <formula>$AK70+$AO70</formula>
    </cfRule>
    <cfRule type="cellIs" priority="110" operator="lessThanOrEqual" aboveAverage="0" equalAverage="0" bottom="0" percent="0" rank="0" text="" dxfId="119">
      <formula>$AK70+$AO70+$AS70</formula>
    </cfRule>
  </conditionalFormatting>
  <conditionalFormatting sqref="AK69:BD69">
    <cfRule type="cellIs" priority="111" operator="lessThanOrEqual" aboveAverage="0" equalAverage="0" bottom="0" percent="0" rank="0" text="" dxfId="120">
      <formula>$AK70+$AO70+$AS70+$AW70</formula>
    </cfRule>
  </conditionalFormatting>
  <conditionalFormatting sqref="AK71:BD71">
    <cfRule type="expression" priority="112" aboveAverage="0" equalAverage="0" bottom="0" percent="0" rank="0" text="" dxfId="121">
      <formula>$AK72=""</formula>
    </cfRule>
    <cfRule type="cellIs" priority="113" operator="equal" aboveAverage="0" equalAverage="0" bottom="0" percent="0" rank="0" text="" dxfId="122">
      <formula>""""""</formula>
    </cfRule>
    <cfRule type="cellIs" priority="114" operator="lessThanOrEqual" aboveAverage="0" equalAverage="0" bottom="0" percent="0" rank="0" text="" dxfId="123">
      <formula>$AK72</formula>
    </cfRule>
    <cfRule type="cellIs" priority="115" operator="lessThanOrEqual" aboveAverage="0" equalAverage="0" bottom="0" percent="0" rank="0" text="" dxfId="124">
      <formula>$AK72+$AO72</formula>
    </cfRule>
    <cfRule type="cellIs" priority="116" operator="lessThanOrEqual" aboveAverage="0" equalAverage="0" bottom="0" percent="0" rank="0" text="" dxfId="125">
      <formula>$AK72+$AO72+$AS72</formula>
    </cfRule>
  </conditionalFormatting>
  <conditionalFormatting sqref="AK71:BD71">
    <cfRule type="cellIs" priority="117" operator="lessThanOrEqual" aboveAverage="0" equalAverage="0" bottom="0" percent="0" rank="0" text="" dxfId="126">
      <formula>$AK72+$AO72+$AS72+$AW72</formula>
    </cfRule>
  </conditionalFormatting>
  <conditionalFormatting sqref="CU41:DN41 CU43:DN43 CU45:DN45">
    <cfRule type="cellIs" priority="118" operator="lessThanOrEqual" aboveAverage="0" equalAverage="0" bottom="0" percent="0" rank="0" text="" dxfId="127">
      <formula>$CU42</formula>
    </cfRule>
    <cfRule type="cellIs" priority="119" operator="lessThanOrEqual" aboveAverage="0" equalAverage="0" bottom="0" percent="0" rank="0" text="" dxfId="128">
      <formula>$CU42+$CY42</formula>
    </cfRule>
    <cfRule type="cellIs" priority="120" operator="lessThanOrEqual" aboveAverage="0" equalAverage="0" bottom="0" percent="0" rank="0" text="" dxfId="129">
      <formula>$CU42+$CY42+$DC42</formula>
    </cfRule>
  </conditionalFormatting>
  <conditionalFormatting sqref="DK62:DN62 CU61:DN61 CU63:DN63 CU65:DN65 CU67:DN67 CU69:DN69">
    <cfRule type="expression" priority="121" aboveAverage="0" equalAverage="0" bottom="0" percent="0" rank="0" text="" dxfId="130">
      <formula>SUM($CU$60:$DJ$60)=0</formula>
    </cfRule>
  </conditionalFormatting>
  <conditionalFormatting sqref="DK64:DN64">
    <cfRule type="expression" priority="122" aboveAverage="0" equalAverage="0" bottom="0" percent="0" rank="0" text="" dxfId="131">
      <formula>SUM($CU$60:$DJ$60)=0</formula>
    </cfRule>
  </conditionalFormatting>
  <conditionalFormatting sqref="DK66:DN66 DK68:DN68 DK70:DN70">
    <cfRule type="expression" priority="123" aboveAverage="0" equalAverage="0" bottom="0" percent="0" rank="0" text="" dxfId="132">
      <formula>SUM($CU$60:$DJ$60)=0</formula>
    </cfRule>
  </conditionalFormatting>
  <conditionalFormatting sqref="CU59:DN59">
    <cfRule type="cellIs" priority="124" operator="lessThanOrEqual" aboveAverage="0" equalAverage="0" bottom="0" percent="0" rank="0" text="" dxfId="133">
      <formula>$CU60+$CY60+$DC60+$DG60</formula>
    </cfRule>
  </conditionalFormatting>
  <conditionalFormatting sqref="CU61:DN61">
    <cfRule type="cellIs" priority="125" operator="lessThanOrEqual" aboveAverage="0" equalAverage="0" bottom="0" percent="0" rank="0" text="" dxfId="134">
      <formula>$CU62</formula>
    </cfRule>
    <cfRule type="cellIs" priority="126" operator="lessThanOrEqual" aboveAverage="0" equalAverage="0" bottom="0" percent="0" rank="0" text="" dxfId="135">
      <formula>$CU62+$CY62</formula>
    </cfRule>
    <cfRule type="cellIs" priority="127" operator="lessThanOrEqual" aboveAverage="0" equalAverage="0" bottom="0" percent="0" rank="0" text="" dxfId="136">
      <formula>$CU62+$CY62+$DC62</formula>
    </cfRule>
  </conditionalFormatting>
  <conditionalFormatting sqref="CU61:DN61">
    <cfRule type="cellIs" priority="128" operator="lessThanOrEqual" aboveAverage="0" equalAverage="0" bottom="0" percent="0" rank="0" text="" dxfId="137">
      <formula>$CU62+$CY62+$DC62+$DG62</formula>
    </cfRule>
  </conditionalFormatting>
  <conditionalFormatting sqref="CU63:DN63">
    <cfRule type="cellIs" priority="129" operator="lessThanOrEqual" aboveAverage="0" equalAverage="0" bottom="0" percent="0" rank="0" text="" dxfId="138">
      <formula>$CU64</formula>
    </cfRule>
    <cfRule type="cellIs" priority="130" operator="lessThanOrEqual" aboveAverage="0" equalAverage="0" bottom="0" percent="0" rank="0" text="" dxfId="139">
      <formula>$CU64+$CY64</formula>
    </cfRule>
    <cfRule type="cellIs" priority="131" operator="lessThanOrEqual" aboveAverage="0" equalAverage="0" bottom="0" percent="0" rank="0" text="" dxfId="140">
      <formula>$CU64+$CY64+$DC64</formula>
    </cfRule>
  </conditionalFormatting>
  <conditionalFormatting sqref="CU63:DN63">
    <cfRule type="cellIs" priority="132" operator="lessThanOrEqual" aboveAverage="0" equalAverage="0" bottom="0" percent="0" rank="0" text="" dxfId="141">
      <formula>$CU64+$CY64+$DC64+$DG64</formula>
    </cfRule>
  </conditionalFormatting>
  <conditionalFormatting sqref="CU65:DN65">
    <cfRule type="cellIs" priority="133" operator="lessThanOrEqual" aboveAverage="0" equalAverage="0" bottom="0" percent="0" rank="0" text="" dxfId="142">
      <formula>$CU66</formula>
    </cfRule>
    <cfRule type="cellIs" priority="134" operator="lessThanOrEqual" aboveAverage="0" equalAverage="0" bottom="0" percent="0" rank="0" text="" dxfId="143">
      <formula>$CU66+$CY66</formula>
    </cfRule>
    <cfRule type="cellIs" priority="135" operator="lessThanOrEqual" aboveAverage="0" equalAverage="0" bottom="0" percent="0" rank="0" text="" dxfId="144">
      <formula>$CU66+$CY66+$DC66</formula>
    </cfRule>
  </conditionalFormatting>
  <conditionalFormatting sqref="CU65:DN65">
    <cfRule type="cellIs" priority="136" operator="lessThanOrEqual" aboveAverage="0" equalAverage="0" bottom="0" percent="0" rank="0" text="" dxfId="145">
      <formula>$CU66+$CY66+$DC66+$DG66</formula>
    </cfRule>
  </conditionalFormatting>
  <conditionalFormatting sqref="CU67:DN67">
    <cfRule type="cellIs" priority="137" operator="lessThanOrEqual" aboveAverage="0" equalAverage="0" bottom="0" percent="0" rank="0" text="" dxfId="146">
      <formula>$CU68</formula>
    </cfRule>
    <cfRule type="cellIs" priority="138" operator="lessThanOrEqual" aboveAverage="0" equalAverage="0" bottom="0" percent="0" rank="0" text="" dxfId="147">
      <formula>$CU68+$CY68</formula>
    </cfRule>
    <cfRule type="cellIs" priority="139" operator="lessThanOrEqual" aboveAverage="0" equalAverage="0" bottom="0" percent="0" rank="0" text="" dxfId="148">
      <formula>$CU68+$CY68+$DC68</formula>
    </cfRule>
  </conditionalFormatting>
  <conditionalFormatting sqref="CU67:DN67">
    <cfRule type="cellIs" priority="140" operator="lessThanOrEqual" aboveAverage="0" equalAverage="0" bottom="0" percent="0" rank="0" text="" dxfId="149">
      <formula>$CU68+$CY68+$DC68+$DG68</formula>
    </cfRule>
  </conditionalFormatting>
  <conditionalFormatting sqref="CU69:DN69">
    <cfRule type="cellIs" priority="141" operator="lessThanOrEqual" aboveAverage="0" equalAverage="0" bottom="0" percent="0" rank="0" text="" dxfId="150">
      <formula>$CU70</formula>
    </cfRule>
    <cfRule type="cellIs" priority="142" operator="lessThanOrEqual" aboveAverage="0" equalAverage="0" bottom="0" percent="0" rank="0" text="" dxfId="151">
      <formula>$CU70+$CY70</formula>
    </cfRule>
    <cfRule type="cellIs" priority="143" operator="lessThanOrEqual" aboveAverage="0" equalAverage="0" bottom="0" percent="0" rank="0" text="" dxfId="152">
      <formula>$CU70+$CY70+$DC70</formula>
    </cfRule>
  </conditionalFormatting>
  <conditionalFormatting sqref="CU69:DN69">
    <cfRule type="cellIs" priority="144" operator="lessThanOrEqual" aboveAverage="0" equalAverage="0" bottom="0" percent="0" rank="0" text="" dxfId="153">
      <formula>$CU70+$CY70+$DC70+$DG70</formula>
    </cfRule>
  </conditionalFormatting>
  <conditionalFormatting sqref="BJ32:CW32">
    <cfRule type="expression" priority="145" aboveAverage="0" equalAverage="0" bottom="0" percent="0" rank="0" text="" dxfId="154">
      <formula>$BJ$33=""</formula>
    </cfRule>
    <cfRule type="cellIs" priority="146" operator="lessThanOrEqual" aboveAverage="0" equalAverage="0" bottom="0" percent="0" rank="0" text="" dxfId="155">
      <formula>$BJ$33</formula>
    </cfRule>
    <cfRule type="cellIs" priority="147" operator="lessThanOrEqual" aboveAverage="0" equalAverage="0" bottom="0" percent="0" rank="0" text="" dxfId="156">
      <formula>$BJ$33+$BM$33</formula>
    </cfRule>
    <cfRule type="cellIs" priority="148" operator="lessThanOrEqual" aboveAverage="0" equalAverage="0" bottom="0" percent="0" rank="0" text="" dxfId="157">
      <formula>$BJ$33+$BM$33+$BP$33</formula>
    </cfRule>
    <cfRule type="cellIs" priority="149" operator="lessThanOrEqual" aboveAverage="0" equalAverage="0" bottom="0" percent="0" rank="0" text="" dxfId="158">
      <formula>$BJ$33+$BM$33+$BP$33+$BS$33</formula>
    </cfRule>
    <cfRule type="cellIs" priority="150" operator="lessThanOrEqual" aboveAverage="0" equalAverage="0" bottom="0" percent="0" rank="0" text="" dxfId="159">
      <formula>$BJ$33+$BM$33+$BP$33+$BS$33+$BV$33</formula>
    </cfRule>
    <cfRule type="cellIs" priority="151" operator="lessThanOrEqual" aboveAverage="0" equalAverage="0" bottom="0" percent="0" rank="0" text="" dxfId="160">
      <formula>$BJ$33+$BM$33+$BP$33+$BS$33+$BV$33+$BY$33</formula>
    </cfRule>
    <cfRule type="cellIs" priority="152" operator="lessThanOrEqual" aboveAverage="0" equalAverage="0" bottom="0" percent="0" rank="0" text="" dxfId="161">
      <formula>$BJ$33+$BM$33+$BP$33+$BS$33+$BV$33+$BY$33+$CB$33</formula>
    </cfRule>
    <cfRule type="cellIs" priority="153" operator="lessThanOrEqual" aboveAverage="0" equalAverage="0" bottom="0" percent="0" rank="0" text="" dxfId="162">
      <formula>$BJ$33+$BM$33+$BP$33+$BS$33+$BV$33+$BY$33+$CB$33+$CE$33</formula>
    </cfRule>
    <cfRule type="cellIs" priority="154" operator="lessThanOrEqual" aboveAverage="0" equalAverage="0" bottom="0" percent="0" rank="0" text="" dxfId="163">
      <formula>$BJ$33+$BM$33+$BP$33+$BS$33+$BV$33+$BY$33+$CB$33+$CE$33+$CH$33</formula>
    </cfRule>
    <cfRule type="cellIs" priority="155" operator="lessThanOrEqual" aboveAverage="0" equalAverage="0" bottom="0" percent="0" rank="0" text="" dxfId="164">
      <formula>$BJ$33+$BM$33+$BP$33+$BS$33+$BV$33+$BY$33+$CB$33+$CE$33+$CH$33+$CK$33</formula>
    </cfRule>
  </conditionalFormatting>
  <conditionalFormatting sqref="CU45:DN45 CU41:DN41 CU43:DN43">
    <cfRule type="expression" priority="156" aboveAverage="0" equalAverage="0" bottom="0" percent="0" rank="0" text="" dxfId="165">
      <formula>$CU$46=""</formula>
    </cfRule>
    <cfRule type="cellIs" priority="157" operator="lessThanOrEqual" aboveAverage="0" equalAverage="0" bottom="0" percent="0" rank="0" text="" dxfId="166">
      <formula>$CU42+$CY42+$DC42+$DG42</formula>
    </cfRule>
  </conditionalFormatting>
  <conditionalFormatting sqref="CD18:CW22 BM33 BP33 BS33 BV33 BY33 CB33 CE33 CH33 CQ33:CS33 CK33 CN33 DD33 CU33:DA33 CU41:DO46 S26:V26 AK33:BF44 S48:AM48 AK55:BF72 CA52:CT52 BJ32:DD32 CU59:DO70 BJ33 X26:AM26">
    <cfRule type="expression" priority="158" aboveAverage="0" equalAverage="0" bottom="0" percent="0" rank="0" text="" dxfId="167">
      <formula>$CI$7="&lt; 30%"</formula>
    </cfRule>
  </conditionalFormatting>
  <conditionalFormatting sqref="S48:V48 CA52:CD52 S26:V26">
    <cfRule type="expression" priority="159" aboveAverage="0" equalAverage="0" bottom="0" percent="0" rank="0" text="" dxfId="168">
      <formula>$CI$7=""</formula>
    </cfRule>
  </conditionalFormatting>
  <dataValidations count="1">
    <dataValidation allowBlank="true" operator="between" showDropDown="false" showErrorMessage="true" showInputMessage="true" sqref="K2:BH2" type="list">
      <formula1>$C$104:$C$793</formula1>
      <formula2>0</formula2>
    </dataValidation>
  </dataValidations>
  <printOptions headings="false" gridLines="false" gridLinesSet="true" horizontalCentered="true" verticalCentered="false"/>
  <pageMargins left="0.25" right="0.25" top="0.290277777777778" bottom="0.490277777777778" header="0.511805555555555" footer="0.220138888888889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&amp;C&amp;12Prepared by CPS Accountability&amp;R&amp;12February 2013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J690"/>
  <sheetViews>
    <sheetView showFormulas="false" showGridLines="tru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L13" activeCellId="0" sqref="BL13"/>
    </sheetView>
  </sheetViews>
  <sheetFormatPr defaultColWidth="9.15625" defaultRowHeight="15" zeroHeight="false" outlineLevelRow="0" outlineLevelCol="0"/>
  <cols>
    <col collapsed="false" customWidth="true" hidden="false" outlineLevel="0" max="1" min="1" style="33" width="9"/>
    <col collapsed="false" customWidth="true" hidden="true" outlineLevel="0" max="2" min="2" style="242" width="11.14"/>
    <col collapsed="false" customWidth="true" hidden="true" outlineLevel="0" max="3" min="3" style="243" width="9.58"/>
    <col collapsed="false" customWidth="true" hidden="true" outlineLevel="0" max="4" min="4" style="33" width="6.42"/>
    <col collapsed="false" customWidth="true" hidden="true" outlineLevel="0" max="5" min="5" style="33" width="8.86"/>
    <col collapsed="false" customWidth="true" hidden="true" outlineLevel="0" max="6" min="6" style="33" width="11.86"/>
    <col collapsed="false" customWidth="true" hidden="false" outlineLevel="0" max="7" min="7" style="33" width="11.86"/>
    <col collapsed="false" customWidth="true" hidden="false" outlineLevel="0" max="8" min="8" style="243" width="3.42"/>
    <col collapsed="false" customWidth="true" hidden="true" outlineLevel="0" max="11" min="9" style="33" width="11.86"/>
    <col collapsed="false" customWidth="true" hidden="false" outlineLevel="0" max="12" min="12" style="33" width="11.86"/>
    <col collapsed="false" customWidth="true" hidden="true" outlineLevel="0" max="23" min="13" style="33" width="11.86"/>
    <col collapsed="false" customWidth="true" hidden="true" outlineLevel="0" max="27" min="24" style="33" width="5.01"/>
    <col collapsed="false" customWidth="true" hidden="true" outlineLevel="0" max="28" min="28" style="33" width="7.57"/>
    <col collapsed="false" customWidth="true" hidden="true" outlineLevel="0" max="36" min="29" style="33" width="5.01"/>
    <col collapsed="false" customWidth="true" hidden="true" outlineLevel="0" max="37" min="37" style="33" width="1.85"/>
    <col collapsed="false" customWidth="true" hidden="true" outlineLevel="0" max="40" min="38" style="33" width="5.01"/>
    <col collapsed="false" customWidth="true" hidden="true" outlineLevel="0" max="41" min="41" style="33" width="4.43"/>
    <col collapsed="false" customWidth="true" hidden="true" outlineLevel="0" max="43" min="42" style="33" width="5.01"/>
    <col collapsed="false" customWidth="true" hidden="false" outlineLevel="0" max="44" min="44" style="244" width="6.57"/>
    <col collapsed="false" customWidth="true" hidden="false" outlineLevel="0" max="47" min="45" style="33" width="7"/>
    <col collapsed="false" customWidth="true" hidden="false" outlineLevel="0" max="55" min="48" style="33" width="2.85"/>
    <col collapsed="false" customWidth="true" hidden="false" outlineLevel="0" max="56" min="56" style="245" width="2.85"/>
    <col collapsed="false" customWidth="true" hidden="false" outlineLevel="0" max="59" min="57" style="33" width="2.85"/>
    <col collapsed="false" customWidth="true" hidden="false" outlineLevel="0" max="60" min="60" style="33" width="3.14"/>
    <col collapsed="false" customWidth="true" hidden="false" outlineLevel="0" max="155" min="61" style="33" width="2.85"/>
    <col collapsed="false" customWidth="true" hidden="false" outlineLevel="0" max="156" min="156" style="33" width="6.71"/>
    <col collapsed="false" customWidth="true" hidden="false" outlineLevel="0" max="218" min="157" style="33" width="2.85"/>
    <col collapsed="false" customWidth="false" hidden="false" outlineLevel="0" max="1025" min="219" style="33" width="9.14"/>
  </cols>
  <sheetData>
    <row r="1" s="254" customFormat="true" ht="99" hidden="false" customHeight="true" outlineLevel="0" collapsed="false">
      <c r="A1" s="246" t="s">
        <v>1567</v>
      </c>
      <c r="B1" s="246" t="s">
        <v>1568</v>
      </c>
      <c r="C1" s="246" t="s">
        <v>1569</v>
      </c>
      <c r="D1" s="246" t="s">
        <v>1570</v>
      </c>
      <c r="E1" s="246" t="s">
        <v>1571</v>
      </c>
      <c r="F1" s="246" t="s">
        <v>1572</v>
      </c>
      <c r="G1" s="246" t="s">
        <v>1573</v>
      </c>
      <c r="H1" s="246" t="s">
        <v>1574</v>
      </c>
      <c r="I1" s="246" t="s">
        <v>1575</v>
      </c>
      <c r="J1" s="246" t="s">
        <v>1576</v>
      </c>
      <c r="K1" s="246" t="s">
        <v>1577</v>
      </c>
      <c r="L1" s="247" t="s">
        <v>1578</v>
      </c>
      <c r="M1" s="246" t="s">
        <v>1579</v>
      </c>
      <c r="N1" s="246" t="s">
        <v>1580</v>
      </c>
      <c r="O1" s="246" t="s">
        <v>1581</v>
      </c>
      <c r="P1" s="246" t="s">
        <v>1582</v>
      </c>
      <c r="Q1" s="246" t="s">
        <v>1583</v>
      </c>
      <c r="R1" s="246" t="s">
        <v>1584</v>
      </c>
      <c r="S1" s="246" t="s">
        <v>1585</v>
      </c>
      <c r="T1" s="246" t="s">
        <v>1586</v>
      </c>
      <c r="U1" s="246" t="s">
        <v>1587</v>
      </c>
      <c r="V1" s="246" t="s">
        <v>1588</v>
      </c>
      <c r="W1" s="246" t="s">
        <v>1589</v>
      </c>
      <c r="X1" s="246" t="s">
        <v>1590</v>
      </c>
      <c r="Y1" s="246" t="s">
        <v>1591</v>
      </c>
      <c r="Z1" s="246" t="s">
        <v>1592</v>
      </c>
      <c r="AA1" s="246" t="s">
        <v>1593</v>
      </c>
      <c r="AB1" s="246" t="s">
        <v>1594</v>
      </c>
      <c r="AC1" s="246" t="s">
        <v>1595</v>
      </c>
      <c r="AD1" s="246" t="s">
        <v>1596</v>
      </c>
      <c r="AE1" s="246" t="s">
        <v>1597</v>
      </c>
      <c r="AF1" s="246" t="s">
        <v>1598</v>
      </c>
      <c r="AG1" s="246" t="s">
        <v>1599</v>
      </c>
      <c r="AH1" s="246" t="s">
        <v>1600</v>
      </c>
      <c r="AI1" s="246" t="s">
        <v>1601</v>
      </c>
      <c r="AJ1" s="246" t="s">
        <v>1602</v>
      </c>
      <c r="AK1" s="246" t="s">
        <v>1603</v>
      </c>
      <c r="AL1" s="246" t="s">
        <v>1604</v>
      </c>
      <c r="AM1" s="246" t="s">
        <v>1605</v>
      </c>
      <c r="AN1" s="246" t="s">
        <v>1606</v>
      </c>
      <c r="AO1" s="246" t="s">
        <v>1607</v>
      </c>
      <c r="AP1" s="246" t="s">
        <v>1608</v>
      </c>
      <c r="AQ1" s="246" t="s">
        <v>1609</v>
      </c>
      <c r="AR1" s="246" t="s">
        <v>1610</v>
      </c>
      <c r="AS1" s="246" t="s">
        <v>1611</v>
      </c>
      <c r="AT1" s="246" t="s">
        <v>1612</v>
      </c>
      <c r="AU1" s="246" t="s">
        <v>1613</v>
      </c>
      <c r="AV1" s="246" t="s">
        <v>1614</v>
      </c>
      <c r="AW1" s="246" t="s">
        <v>1615</v>
      </c>
      <c r="AX1" s="246" t="s">
        <v>1616</v>
      </c>
      <c r="AY1" s="246" t="s">
        <v>1617</v>
      </c>
      <c r="AZ1" s="246" t="s">
        <v>1618</v>
      </c>
      <c r="BA1" s="246" t="s">
        <v>1619</v>
      </c>
      <c r="BB1" s="246" t="s">
        <v>1620</v>
      </c>
      <c r="BC1" s="246" t="s">
        <v>1621</v>
      </c>
      <c r="BD1" s="246" t="s">
        <v>1622</v>
      </c>
      <c r="BE1" s="246" t="s">
        <v>1623</v>
      </c>
      <c r="BF1" s="246" t="s">
        <v>1624</v>
      </c>
      <c r="BG1" s="246" t="s">
        <v>1625</v>
      </c>
      <c r="BH1" s="246" t="s">
        <v>1626</v>
      </c>
      <c r="BI1" s="248" t="s">
        <v>1627</v>
      </c>
      <c r="BJ1" s="248" t="s">
        <v>1628</v>
      </c>
      <c r="BK1" s="248" t="s">
        <v>1629</v>
      </c>
      <c r="BL1" s="248" t="s">
        <v>1630</v>
      </c>
      <c r="BM1" s="248" t="s">
        <v>1631</v>
      </c>
      <c r="BN1" s="248" t="s">
        <v>1632</v>
      </c>
      <c r="BO1" s="248" t="s">
        <v>1633</v>
      </c>
      <c r="BP1" s="248" t="s">
        <v>1634</v>
      </c>
      <c r="BQ1" s="248" t="s">
        <v>1635</v>
      </c>
      <c r="BR1" s="248" t="s">
        <v>1636</v>
      </c>
      <c r="BS1" s="248" t="s">
        <v>1637</v>
      </c>
      <c r="BT1" s="248" t="s">
        <v>1638</v>
      </c>
      <c r="BU1" s="248" t="s">
        <v>1639</v>
      </c>
      <c r="BV1" s="248" t="s">
        <v>1640</v>
      </c>
      <c r="BW1" s="248" t="s">
        <v>1641</v>
      </c>
      <c r="BX1" s="248" t="s">
        <v>1642</v>
      </c>
      <c r="BY1" s="248" t="s">
        <v>1643</v>
      </c>
      <c r="BZ1" s="248" t="s">
        <v>1644</v>
      </c>
      <c r="CA1" s="248" t="s">
        <v>1645</v>
      </c>
      <c r="CB1" s="248" t="s">
        <v>1646</v>
      </c>
      <c r="CC1" s="248" t="s">
        <v>1647</v>
      </c>
      <c r="CD1" s="248" t="s">
        <v>1648</v>
      </c>
      <c r="CE1" s="248" t="s">
        <v>1649</v>
      </c>
      <c r="CF1" s="248" t="s">
        <v>1650</v>
      </c>
      <c r="CG1" s="248" t="s">
        <v>1651</v>
      </c>
      <c r="CH1" s="248" t="s">
        <v>1652</v>
      </c>
      <c r="CI1" s="248" t="s">
        <v>1653</v>
      </c>
      <c r="CJ1" s="248" t="s">
        <v>1654</v>
      </c>
      <c r="CK1" s="248" t="s">
        <v>1655</v>
      </c>
      <c r="CL1" s="248" t="s">
        <v>1656</v>
      </c>
      <c r="CM1" s="249" t="s">
        <v>1657</v>
      </c>
      <c r="CN1" s="249" t="s">
        <v>1658</v>
      </c>
      <c r="CO1" s="249" t="s">
        <v>1659</v>
      </c>
      <c r="CP1" s="249" t="s">
        <v>1660</v>
      </c>
      <c r="CQ1" s="249" t="s">
        <v>1661</v>
      </c>
      <c r="CR1" s="249" t="s">
        <v>1662</v>
      </c>
      <c r="CS1" s="249" t="s">
        <v>1663</v>
      </c>
      <c r="CT1" s="249" t="s">
        <v>1664</v>
      </c>
      <c r="CU1" s="249" t="s">
        <v>1665</v>
      </c>
      <c r="CV1" s="249" t="s">
        <v>1666</v>
      </c>
      <c r="CW1" s="249" t="s">
        <v>1667</v>
      </c>
      <c r="CX1" s="249" t="s">
        <v>1668</v>
      </c>
      <c r="CY1" s="249" t="s">
        <v>1669</v>
      </c>
      <c r="CZ1" s="249" t="s">
        <v>1670</v>
      </c>
      <c r="DA1" s="249" t="s">
        <v>1671</v>
      </c>
      <c r="DB1" s="249" t="s">
        <v>1672</v>
      </c>
      <c r="DC1" s="249" t="s">
        <v>1673</v>
      </c>
      <c r="DD1" s="249" t="s">
        <v>1674</v>
      </c>
      <c r="DE1" s="249" t="s">
        <v>1675</v>
      </c>
      <c r="DF1" s="249" t="s">
        <v>1676</v>
      </c>
      <c r="DG1" s="249" t="s">
        <v>1677</v>
      </c>
      <c r="DH1" s="249" t="s">
        <v>1678</v>
      </c>
      <c r="DI1" s="249" t="s">
        <v>1679</v>
      </c>
      <c r="DJ1" s="249" t="s">
        <v>1680</v>
      </c>
      <c r="DK1" s="249" t="s">
        <v>1681</v>
      </c>
      <c r="DL1" s="249" t="s">
        <v>1682</v>
      </c>
      <c r="DM1" s="249" t="s">
        <v>1683</v>
      </c>
      <c r="DN1" s="249" t="s">
        <v>1684</v>
      </c>
      <c r="DO1" s="249" t="s">
        <v>1685</v>
      </c>
      <c r="DP1" s="249" t="s">
        <v>1686</v>
      </c>
      <c r="DQ1" s="249" t="s">
        <v>1687</v>
      </c>
      <c r="DR1" s="249" t="s">
        <v>1688</v>
      </c>
      <c r="DS1" s="249" t="s">
        <v>1689</v>
      </c>
      <c r="DT1" s="249" t="s">
        <v>1690</v>
      </c>
      <c r="DU1" s="249" t="s">
        <v>1691</v>
      </c>
      <c r="DV1" s="249" t="s">
        <v>1692</v>
      </c>
      <c r="DW1" s="249" t="s">
        <v>1693</v>
      </c>
      <c r="DX1" s="249" t="s">
        <v>1694</v>
      </c>
      <c r="DY1" s="249" t="s">
        <v>1695</v>
      </c>
      <c r="DZ1" s="249" t="s">
        <v>1696</v>
      </c>
      <c r="EA1" s="249" t="s">
        <v>1697</v>
      </c>
      <c r="EB1" s="249" t="s">
        <v>1698</v>
      </c>
      <c r="EC1" s="249" t="s">
        <v>1699</v>
      </c>
      <c r="ED1" s="249" t="s">
        <v>1700</v>
      </c>
      <c r="EE1" s="249" t="s">
        <v>1701</v>
      </c>
      <c r="EF1" s="250" t="s">
        <v>1702</v>
      </c>
      <c r="EG1" s="250" t="s">
        <v>1703</v>
      </c>
      <c r="EH1" s="250" t="s">
        <v>1704</v>
      </c>
      <c r="EI1" s="251" t="s">
        <v>1705</v>
      </c>
      <c r="EJ1" s="250" t="s">
        <v>1706</v>
      </c>
      <c r="EK1" s="250" t="s">
        <v>1707</v>
      </c>
      <c r="EL1" s="250" t="s">
        <v>1708</v>
      </c>
      <c r="EM1" s="251" t="s">
        <v>1709</v>
      </c>
      <c r="EN1" s="250" t="s">
        <v>1710</v>
      </c>
      <c r="EO1" s="250" t="s">
        <v>1711</v>
      </c>
      <c r="EP1" s="250" t="s">
        <v>1712</v>
      </c>
      <c r="EQ1" s="251" t="s">
        <v>1713</v>
      </c>
      <c r="ER1" s="250" t="s">
        <v>1714</v>
      </c>
      <c r="ES1" s="250" t="s">
        <v>1715</v>
      </c>
      <c r="ET1" s="250" t="s">
        <v>1716</v>
      </c>
      <c r="EU1" s="251" t="s">
        <v>1717</v>
      </c>
      <c r="EV1" s="250" t="s">
        <v>1718</v>
      </c>
      <c r="EW1" s="250" t="s">
        <v>1719</v>
      </c>
      <c r="EX1" s="250" t="s">
        <v>1720</v>
      </c>
      <c r="EY1" s="251" t="s">
        <v>1721</v>
      </c>
      <c r="EZ1" s="252" t="s">
        <v>1722</v>
      </c>
      <c r="FA1" s="252" t="s">
        <v>1723</v>
      </c>
      <c r="FB1" s="252" t="s">
        <v>1724</v>
      </c>
      <c r="FC1" s="252" t="s">
        <v>1725</v>
      </c>
      <c r="FD1" s="252" t="s">
        <v>1726</v>
      </c>
      <c r="FE1" s="252" t="s">
        <v>1727</v>
      </c>
      <c r="FF1" s="252" t="s">
        <v>1728</v>
      </c>
      <c r="FG1" s="252" t="s">
        <v>1729</v>
      </c>
      <c r="FH1" s="252" t="s">
        <v>1730</v>
      </c>
      <c r="FI1" s="252" t="s">
        <v>1731</v>
      </c>
      <c r="FJ1" s="252" t="s">
        <v>1732</v>
      </c>
      <c r="FK1" s="252" t="s">
        <v>1733</v>
      </c>
      <c r="FL1" s="251" t="s">
        <v>1734</v>
      </c>
      <c r="FM1" s="251" t="s">
        <v>1735</v>
      </c>
      <c r="FN1" s="251" t="s">
        <v>1736</v>
      </c>
      <c r="FO1" s="251" t="s">
        <v>1737</v>
      </c>
      <c r="FP1" s="251" t="s">
        <v>1738</v>
      </c>
      <c r="FQ1" s="251" t="s">
        <v>1739</v>
      </c>
      <c r="FR1" s="251" t="s">
        <v>1740</v>
      </c>
      <c r="FS1" s="251" t="s">
        <v>1741</v>
      </c>
      <c r="FT1" s="251" t="s">
        <v>1742</v>
      </c>
      <c r="FU1" s="251" t="s">
        <v>1743</v>
      </c>
      <c r="FV1" s="251" t="s">
        <v>1744</v>
      </c>
      <c r="FW1" s="251" t="s">
        <v>1745</v>
      </c>
      <c r="FX1" s="251" t="s">
        <v>1746</v>
      </c>
      <c r="FY1" s="251" t="s">
        <v>1747</v>
      </c>
      <c r="FZ1" s="251" t="s">
        <v>1748</v>
      </c>
      <c r="GA1" s="253" t="s">
        <v>1749</v>
      </c>
      <c r="GB1" s="253" t="s">
        <v>1750</v>
      </c>
      <c r="GC1" s="253" t="s">
        <v>1751</v>
      </c>
      <c r="GD1" s="253" t="s">
        <v>1752</v>
      </c>
      <c r="GE1" s="253" t="s">
        <v>1753</v>
      </c>
      <c r="GF1" s="253" t="s">
        <v>1754</v>
      </c>
      <c r="GG1" s="253" t="s">
        <v>1755</v>
      </c>
      <c r="GH1" s="253" t="s">
        <v>1756</v>
      </c>
      <c r="GI1" s="253" t="s">
        <v>1757</v>
      </c>
      <c r="GJ1" s="253" t="s">
        <v>1758</v>
      </c>
      <c r="GK1" s="253" t="s">
        <v>1759</v>
      </c>
      <c r="GL1" s="253" t="s">
        <v>1760</v>
      </c>
      <c r="GM1" s="253" t="s">
        <v>1761</v>
      </c>
      <c r="GN1" s="253" t="s">
        <v>1762</v>
      </c>
      <c r="GO1" s="253" t="s">
        <v>1763</v>
      </c>
      <c r="GP1" s="253" t="s">
        <v>1764</v>
      </c>
      <c r="GQ1" s="253" t="s">
        <v>1765</v>
      </c>
      <c r="GR1" s="253" t="s">
        <v>1766</v>
      </c>
      <c r="GS1" s="253" t="s">
        <v>1767</v>
      </c>
      <c r="GT1" s="253" t="s">
        <v>1768</v>
      </c>
      <c r="GU1" s="253" t="s">
        <v>1769</v>
      </c>
      <c r="GV1" s="253" t="s">
        <v>1770</v>
      </c>
      <c r="GW1" s="253" t="s">
        <v>1771</v>
      </c>
      <c r="GX1" s="253" t="s">
        <v>1772</v>
      </c>
      <c r="GY1" s="253" t="s">
        <v>1773</v>
      </c>
      <c r="GZ1" s="253" t="s">
        <v>1774</v>
      </c>
      <c r="HA1" s="253" t="s">
        <v>1775</v>
      </c>
      <c r="HB1" s="253" t="s">
        <v>1776</v>
      </c>
      <c r="HC1" s="253" t="s">
        <v>1777</v>
      </c>
      <c r="HD1" s="253" t="s">
        <v>1778</v>
      </c>
      <c r="HE1" s="253" t="s">
        <v>1779</v>
      </c>
      <c r="HF1" s="253" t="s">
        <v>1780</v>
      </c>
      <c r="HG1" s="253" t="s">
        <v>1781</v>
      </c>
      <c r="HH1" s="253" t="s">
        <v>1782</v>
      </c>
      <c r="HI1" s="253" t="s">
        <v>1783</v>
      </c>
      <c r="HJ1" s="253" t="s">
        <v>1784</v>
      </c>
    </row>
    <row r="2" customFormat="false" ht="15" hidden="false" customHeight="false" outlineLevel="0" collapsed="false">
      <c r="G2" s="240" t="s">
        <v>1565</v>
      </c>
      <c r="H2" s="243" t="s">
        <v>46</v>
      </c>
      <c r="AR2" s="244" t="n">
        <v>45</v>
      </c>
      <c r="AS2" s="33" t="s">
        <v>47</v>
      </c>
      <c r="AT2" s="33" t="s">
        <v>47</v>
      </c>
      <c r="AU2" s="33" t="s">
        <v>47</v>
      </c>
      <c r="AV2" s="33" t="n">
        <v>50</v>
      </c>
      <c r="AW2" s="33" t="n">
        <v>50</v>
      </c>
      <c r="AX2" s="33" t="n">
        <v>51</v>
      </c>
      <c r="AY2" s="33" t="n">
        <v>70275</v>
      </c>
      <c r="AZ2" s="33" t="n">
        <v>7134</v>
      </c>
      <c r="BA2" s="33" t="n">
        <v>2260</v>
      </c>
      <c r="BB2" s="33" t="n">
        <v>24478</v>
      </c>
      <c r="BC2" s="33" t="n">
        <v>31993</v>
      </c>
      <c r="BD2" s="245" t="n">
        <v>200</v>
      </c>
      <c r="BE2" s="33" t="n">
        <v>82</v>
      </c>
      <c r="BF2" s="33" t="n">
        <v>2156</v>
      </c>
      <c r="BG2" s="33" t="n">
        <v>1972</v>
      </c>
      <c r="BH2" s="33" t="n">
        <v>70275</v>
      </c>
      <c r="BI2" s="33" t="n">
        <v>0.01849</v>
      </c>
      <c r="BJ2" s="33" t="n">
        <v>0.01375</v>
      </c>
      <c r="BK2" s="33" t="n">
        <v>0.01396</v>
      </c>
      <c r="BL2" s="33" t="n">
        <v>0.01405</v>
      </c>
      <c r="BM2" s="33" t="n">
        <v>0.02524</v>
      </c>
      <c r="BN2" s="33" t="n">
        <v>0.06368</v>
      </c>
      <c r="BO2" s="33" t="n">
        <v>0.07406</v>
      </c>
      <c r="BP2" s="33" t="n">
        <v>0.05955</v>
      </c>
      <c r="BQ2" s="33" t="n">
        <v>0.06261</v>
      </c>
      <c r="BR2" s="33" t="n">
        <v>0.0469</v>
      </c>
      <c r="BS2" s="33" t="n">
        <v>0.09671</v>
      </c>
      <c r="BT2" s="33" t="n">
        <v>0.1481</v>
      </c>
      <c r="BU2" s="33" t="n">
        <v>0.31357</v>
      </c>
      <c r="BV2" s="33" t="n">
        <v>0.26424</v>
      </c>
      <c r="BW2" s="33" t="n">
        <v>0.31228</v>
      </c>
      <c r="BX2" s="33" t="n">
        <v>0.2235</v>
      </c>
      <c r="BY2" s="33" t="n">
        <v>0.33154</v>
      </c>
      <c r="BZ2" s="33" t="n">
        <v>0.30042</v>
      </c>
      <c r="CA2" s="33" t="n">
        <v>0.0141</v>
      </c>
      <c r="CB2" s="33" t="n">
        <v>0.01386</v>
      </c>
      <c r="CC2" s="33" t="n">
        <v>0.02167</v>
      </c>
      <c r="CD2" s="33" t="n">
        <v>0.01829</v>
      </c>
      <c r="CE2" s="33" t="n">
        <v>0.02204</v>
      </c>
      <c r="CF2" s="33" t="n">
        <v>0.03141</v>
      </c>
      <c r="CG2" s="33" t="n">
        <v>0.57978</v>
      </c>
      <c r="CH2" s="33" t="n">
        <v>0.6486</v>
      </c>
      <c r="CI2" s="33" t="n">
        <v>0.58948</v>
      </c>
      <c r="CJ2" s="33" t="n">
        <v>0.69725</v>
      </c>
      <c r="CK2" s="33" t="n">
        <v>0.52448</v>
      </c>
      <c r="CL2" s="33" t="n">
        <v>0.45638</v>
      </c>
      <c r="CM2" s="33" t="n">
        <v>0.00484</v>
      </c>
      <c r="CN2" s="33" t="n">
        <v>0.0063</v>
      </c>
      <c r="CO2" s="33" t="n">
        <v>0.00715</v>
      </c>
      <c r="CP2" s="33" t="n">
        <v>0.01057</v>
      </c>
      <c r="CQ2" s="33" t="n">
        <v>0.00656</v>
      </c>
      <c r="CR2" s="33" t="n">
        <v>0.01457</v>
      </c>
      <c r="CS2" s="33" t="n">
        <v>0.02403</v>
      </c>
      <c r="CT2" s="33" t="n">
        <v>0.0651</v>
      </c>
      <c r="CU2" s="33" t="n">
        <v>0.03588</v>
      </c>
      <c r="CV2" s="33" t="n">
        <v>0.02107</v>
      </c>
      <c r="CW2" s="33" t="n">
        <v>0.02597</v>
      </c>
      <c r="CX2" s="33" t="n">
        <v>0.03177</v>
      </c>
      <c r="CY2" s="33" t="n">
        <v>0.03629</v>
      </c>
      <c r="CZ2" s="33" t="n">
        <v>0.03042</v>
      </c>
      <c r="DA2" s="33" t="n">
        <v>0.06154</v>
      </c>
      <c r="DB2" s="33" t="n">
        <v>0.07026</v>
      </c>
      <c r="DC2" s="33" t="n">
        <v>0.09504</v>
      </c>
      <c r="DD2" s="33" t="n">
        <v>0.07938</v>
      </c>
      <c r="DE2" s="33" t="n">
        <v>0.15046</v>
      </c>
      <c r="DF2" s="33" t="n">
        <v>0.1787</v>
      </c>
      <c r="DG2" s="33" t="n">
        <v>0.20039</v>
      </c>
      <c r="DH2" s="33" t="n">
        <v>0.18335</v>
      </c>
      <c r="DI2" s="33" t="n">
        <v>0.19331</v>
      </c>
      <c r="DJ2" s="33" t="n">
        <v>0.26308</v>
      </c>
      <c r="DK2" s="33" t="n">
        <v>0.24123</v>
      </c>
      <c r="DL2" s="33" t="n">
        <v>0.2262</v>
      </c>
      <c r="DM2" s="33" t="n">
        <v>0.22548</v>
      </c>
      <c r="DN2" s="33" t="n">
        <v>0.01072</v>
      </c>
      <c r="DO2" s="33" t="n">
        <v>0.01016</v>
      </c>
      <c r="DP2" s="33" t="n">
        <v>0.01388</v>
      </c>
      <c r="DQ2" s="33" t="n">
        <v>0.01223</v>
      </c>
      <c r="DR2" s="33" t="n">
        <v>0.01332</v>
      </c>
      <c r="DS2" s="33" t="n">
        <v>0.01636</v>
      </c>
      <c r="DT2" s="33" t="n">
        <v>0.01465</v>
      </c>
      <c r="DU2" s="33" t="n">
        <v>0.01636</v>
      </c>
      <c r="DV2" s="33" t="n">
        <v>0.02274</v>
      </c>
      <c r="DW2" s="33" t="n">
        <v>0.8129</v>
      </c>
      <c r="DX2" s="33" t="n">
        <v>0.77886</v>
      </c>
      <c r="DY2" s="33" t="n">
        <v>0.7468</v>
      </c>
      <c r="DZ2" s="33" t="n">
        <v>0.75755</v>
      </c>
      <c r="EA2" s="33" t="n">
        <v>0.75639</v>
      </c>
      <c r="EB2" s="33" t="n">
        <v>0.64446</v>
      </c>
      <c r="EC2" s="33" t="n">
        <v>0.64984</v>
      </c>
      <c r="ED2" s="33" t="n">
        <v>0.59731</v>
      </c>
      <c r="EE2" s="33" t="n">
        <v>0.63651</v>
      </c>
      <c r="EF2" s="33" t="n">
        <v>0.42521</v>
      </c>
      <c r="EG2" s="33" t="n">
        <v>0.0239</v>
      </c>
      <c r="EH2" s="33" t="n">
        <v>0.01374</v>
      </c>
      <c r="EI2" s="33" t="n">
        <v>0.06502</v>
      </c>
      <c r="EJ2" s="33" t="n">
        <v>0.29905</v>
      </c>
      <c r="EK2" s="33" t="n">
        <v>0.06628</v>
      </c>
      <c r="EL2" s="33" t="n">
        <v>0.04286</v>
      </c>
      <c r="EM2" s="33" t="n">
        <v>0.12076</v>
      </c>
      <c r="EN2" s="33" t="n">
        <v>0.10761</v>
      </c>
      <c r="EO2" s="33" t="n">
        <v>0.29937</v>
      </c>
      <c r="EP2" s="33" t="n">
        <v>0.2745</v>
      </c>
      <c r="EQ2" s="33" t="n">
        <v>0.30496</v>
      </c>
      <c r="ER2" s="33" t="n">
        <v>0.04587</v>
      </c>
      <c r="ES2" s="33" t="n">
        <v>0.04133</v>
      </c>
      <c r="ET2" s="33" t="n">
        <v>0.06868</v>
      </c>
      <c r="EU2" s="33" t="n">
        <v>0.07567</v>
      </c>
      <c r="EV2" s="33" t="n">
        <v>0.12226</v>
      </c>
      <c r="EW2" s="33" t="n">
        <v>0.56912</v>
      </c>
      <c r="EX2" s="33" t="n">
        <v>0.60022</v>
      </c>
      <c r="EY2" s="33" t="n">
        <v>0.43359</v>
      </c>
      <c r="EZ2" s="33" t="n">
        <v>8.2</v>
      </c>
      <c r="FA2" s="33" t="n">
        <v>0.02127</v>
      </c>
      <c r="FB2" s="33" t="n">
        <v>0.01076</v>
      </c>
      <c r="FC2" s="33" t="n">
        <v>0.01764</v>
      </c>
      <c r="FD2" s="33" t="n">
        <v>0.02341</v>
      </c>
      <c r="FE2" s="33" t="n">
        <v>0.05899</v>
      </c>
      <c r="FF2" s="33" t="n">
        <v>0.05106</v>
      </c>
      <c r="FG2" s="33" t="n">
        <v>0.07797</v>
      </c>
      <c r="FH2" s="33" t="n">
        <v>0.14258</v>
      </c>
      <c r="FI2" s="33" t="n">
        <v>0.14987</v>
      </c>
      <c r="FJ2" s="33" t="n">
        <v>0.40365</v>
      </c>
      <c r="FK2" s="33" t="n">
        <v>0.04279</v>
      </c>
      <c r="FL2" s="33" t="n">
        <v>0.44386</v>
      </c>
      <c r="FM2" s="33" t="n">
        <v>0.559</v>
      </c>
      <c r="FN2" s="33" t="n">
        <v>0.24052</v>
      </c>
      <c r="FO2" s="33" t="n">
        <v>0.20329</v>
      </c>
      <c r="FP2" s="33" t="n">
        <v>0.13328</v>
      </c>
      <c r="FQ2" s="33" t="n">
        <v>0.23286</v>
      </c>
      <c r="FR2" s="33" t="n">
        <v>0.11533</v>
      </c>
      <c r="FS2" s="33" t="n">
        <v>0.07129</v>
      </c>
      <c r="FT2" s="33" t="n">
        <v>0.22931</v>
      </c>
      <c r="FU2" s="33" t="n">
        <v>0.10686</v>
      </c>
      <c r="FV2" s="33" t="n">
        <v>0.07799</v>
      </c>
      <c r="FW2" s="33" t="n">
        <v>0.20611</v>
      </c>
      <c r="FX2" s="33" t="n">
        <v>0.13066</v>
      </c>
      <c r="FY2" s="33" t="n">
        <v>0.15843</v>
      </c>
      <c r="FZ2" s="33" t="n">
        <v>0.09119</v>
      </c>
      <c r="GA2" s="33" t="n">
        <v>0.0135</v>
      </c>
      <c r="GB2" s="33" t="n">
        <v>0.02789</v>
      </c>
      <c r="GC2" s="33" t="n">
        <v>0.02886</v>
      </c>
      <c r="GD2" s="33" t="n">
        <v>0.04145</v>
      </c>
      <c r="GE2" s="33" t="n">
        <v>0.10867</v>
      </c>
      <c r="GF2" s="33" t="n">
        <v>0.01502</v>
      </c>
      <c r="GG2" s="33" t="n">
        <v>0.31913</v>
      </c>
      <c r="GH2" s="33" t="n">
        <v>0.28971</v>
      </c>
      <c r="GI2" s="33" t="n">
        <v>0.3056</v>
      </c>
      <c r="GJ2" s="33" t="n">
        <v>0.33723</v>
      </c>
      <c r="GK2" s="33" t="n">
        <v>0.37529</v>
      </c>
      <c r="GL2" s="33" t="n">
        <v>0.30609</v>
      </c>
      <c r="GM2" s="33" t="n">
        <v>0.58028</v>
      </c>
      <c r="GN2" s="33" t="n">
        <v>0.42389</v>
      </c>
      <c r="GO2" s="33" t="n">
        <v>0.45059</v>
      </c>
      <c r="GP2" s="33" t="n">
        <v>0.45643</v>
      </c>
      <c r="GQ2" s="33" t="n">
        <v>0.35806</v>
      </c>
      <c r="GR2" s="33" t="n">
        <v>0.58612</v>
      </c>
      <c r="GS2" s="33" t="n">
        <v>0.03605</v>
      </c>
      <c r="GT2" s="33" t="n">
        <v>0.17295</v>
      </c>
      <c r="GU2" s="33" t="n">
        <v>0.13444</v>
      </c>
      <c r="GV2" s="33" t="n">
        <v>0.08889</v>
      </c>
      <c r="GW2" s="33" t="n">
        <v>0.08157</v>
      </c>
      <c r="GX2" s="33" t="n">
        <v>0.03391</v>
      </c>
      <c r="GY2" s="33" t="n">
        <v>0.01636</v>
      </c>
      <c r="GZ2" s="33" t="n">
        <v>0.03575</v>
      </c>
      <c r="HA2" s="33" t="n">
        <v>0.03225</v>
      </c>
      <c r="HB2" s="33" t="n">
        <v>0.02491</v>
      </c>
      <c r="HC2" s="33" t="n">
        <v>0.02949</v>
      </c>
      <c r="HD2" s="33" t="n">
        <v>0.01733</v>
      </c>
      <c r="HE2" s="33" t="n">
        <v>0.03468</v>
      </c>
      <c r="HF2" s="33" t="n">
        <v>0.04981</v>
      </c>
      <c r="HG2" s="33" t="n">
        <v>0.04825</v>
      </c>
      <c r="HH2" s="33" t="n">
        <v>0.05108</v>
      </c>
      <c r="HI2" s="33" t="n">
        <v>0.04692</v>
      </c>
      <c r="HJ2" s="33" t="n">
        <v>0.04153</v>
      </c>
    </row>
    <row r="3" customFormat="false" ht="15" hidden="false" customHeight="false" outlineLevel="0" collapsed="false">
      <c r="G3" s="240" t="s">
        <v>1566</v>
      </c>
      <c r="H3" s="243" t="s">
        <v>49</v>
      </c>
      <c r="AR3" s="244" t="n">
        <v>21</v>
      </c>
      <c r="AS3" s="33" t="s">
        <v>47</v>
      </c>
      <c r="AT3" s="33" t="s">
        <v>47</v>
      </c>
      <c r="AU3" s="33" t="s">
        <v>47</v>
      </c>
      <c r="AV3" s="33" t="n">
        <v>53</v>
      </c>
      <c r="AW3" s="33" t="n">
        <v>54</v>
      </c>
      <c r="AX3" s="33" t="n">
        <v>54</v>
      </c>
      <c r="AY3" s="33" t="n">
        <v>11036</v>
      </c>
      <c r="AZ3" s="33" t="n">
        <v>657</v>
      </c>
      <c r="BA3" s="33" t="n">
        <v>331</v>
      </c>
      <c r="BB3" s="33" t="n">
        <v>4639</v>
      </c>
      <c r="BC3" s="33" t="n">
        <v>4792</v>
      </c>
      <c r="BD3" s="245" t="n">
        <v>25</v>
      </c>
      <c r="BE3" s="33" t="n">
        <v>11</v>
      </c>
      <c r="BF3" s="33" t="n">
        <v>258</v>
      </c>
      <c r="BG3" s="33" t="n">
        <v>323</v>
      </c>
      <c r="BH3" s="33" t="n">
        <v>11036</v>
      </c>
      <c r="BI3" s="33" t="n">
        <v>0.01885</v>
      </c>
      <c r="BJ3" s="33" t="n">
        <v>0.01642</v>
      </c>
      <c r="BK3" s="33" t="n">
        <v>0.01927</v>
      </c>
      <c r="BL3" s="33" t="n">
        <v>0.04015</v>
      </c>
      <c r="BM3" s="33" t="n">
        <v>0.04189</v>
      </c>
      <c r="BN3" s="33" t="n">
        <v>0.09125</v>
      </c>
      <c r="BO3" s="33" t="n">
        <v>0.08978</v>
      </c>
      <c r="BP3" s="33" t="n">
        <v>0.06957</v>
      </c>
      <c r="BQ3" s="33" t="n">
        <v>0.08628</v>
      </c>
      <c r="BR3" s="33" t="n">
        <v>0.09048</v>
      </c>
      <c r="BS3" s="33" t="n">
        <v>0.13763</v>
      </c>
      <c r="BT3" s="33" t="n">
        <v>0.19177</v>
      </c>
      <c r="BU3" s="33" t="n">
        <v>0.33992</v>
      </c>
      <c r="BV3" s="33" t="n">
        <v>0.2951</v>
      </c>
      <c r="BW3" s="33" t="n">
        <v>0.35609</v>
      </c>
      <c r="BX3" s="33" t="n">
        <v>0.28784</v>
      </c>
      <c r="BY3" s="33" t="n">
        <v>0.35752</v>
      </c>
      <c r="BZ3" s="33" t="n">
        <v>0.30923</v>
      </c>
      <c r="CA3" s="33" t="n">
        <v>0.01229</v>
      </c>
      <c r="CB3" s="33" t="n">
        <v>0.01417</v>
      </c>
      <c r="CC3" s="33" t="n">
        <v>0.02336</v>
      </c>
      <c r="CD3" s="33" t="n">
        <v>0.01937</v>
      </c>
      <c r="CE3" s="33" t="n">
        <v>0.02111</v>
      </c>
      <c r="CF3" s="33" t="n">
        <v>0.03014</v>
      </c>
      <c r="CG3" s="33" t="n">
        <v>0.53916</v>
      </c>
      <c r="CH3" s="33" t="n">
        <v>0.60473</v>
      </c>
      <c r="CI3" s="33" t="n">
        <v>0.515</v>
      </c>
      <c r="CJ3" s="33" t="n">
        <v>0.56216</v>
      </c>
      <c r="CK3" s="33" t="n">
        <v>0.44186</v>
      </c>
      <c r="CL3" s="33" t="n">
        <v>0.37761</v>
      </c>
      <c r="CM3" s="33" t="n">
        <v>0.00846</v>
      </c>
      <c r="CN3" s="33" t="n">
        <v>0.01095</v>
      </c>
      <c r="CO3" s="33" t="n">
        <v>0.01222</v>
      </c>
      <c r="CP3" s="33" t="n">
        <v>0.01801</v>
      </c>
      <c r="CQ3" s="33" t="n">
        <v>0.01223</v>
      </c>
      <c r="CR3" s="33" t="n">
        <v>0.01796</v>
      </c>
      <c r="CS3" s="33" t="n">
        <v>0.07548</v>
      </c>
      <c r="CT3" s="33" t="n">
        <v>0.12387</v>
      </c>
      <c r="CU3" s="33" t="n">
        <v>0.07924</v>
      </c>
      <c r="CV3" s="33" t="n">
        <v>0.03779</v>
      </c>
      <c r="CW3" s="33" t="n">
        <v>0.04748</v>
      </c>
      <c r="CX3" s="33" t="n">
        <v>0.05546</v>
      </c>
      <c r="CY3" s="33" t="n">
        <v>0.06696</v>
      </c>
      <c r="CZ3" s="33" t="n">
        <v>0.05002</v>
      </c>
      <c r="DA3" s="33" t="n">
        <v>0.08713</v>
      </c>
      <c r="DB3" s="33" t="n">
        <v>0.13758</v>
      </c>
      <c r="DC3" s="33" t="n">
        <v>0.14656</v>
      </c>
      <c r="DD3" s="33" t="n">
        <v>0.13189</v>
      </c>
      <c r="DE3" s="33" t="n">
        <v>0.25001</v>
      </c>
      <c r="DF3" s="33" t="n">
        <v>0.28666</v>
      </c>
      <c r="DG3" s="33" t="n">
        <v>0.30943</v>
      </c>
      <c r="DH3" s="33" t="n">
        <v>0.29011</v>
      </c>
      <c r="DI3" s="33" t="n">
        <v>0.31362</v>
      </c>
      <c r="DJ3" s="33" t="n">
        <v>0.34457</v>
      </c>
      <c r="DK3" s="33" t="n">
        <v>0.30948</v>
      </c>
      <c r="DL3" s="33" t="n">
        <v>0.27063</v>
      </c>
      <c r="DM3" s="33" t="n">
        <v>0.30025</v>
      </c>
      <c r="DN3" s="33" t="n">
        <v>0.01696</v>
      </c>
      <c r="DO3" s="33" t="n">
        <v>0.01567</v>
      </c>
      <c r="DP3" s="33" t="n">
        <v>0.01824</v>
      </c>
      <c r="DQ3" s="33" t="n">
        <v>0.01697</v>
      </c>
      <c r="DR3" s="33" t="n">
        <v>0.01969</v>
      </c>
      <c r="DS3" s="33" t="n">
        <v>0.02347</v>
      </c>
      <c r="DT3" s="33" t="n">
        <v>0.02007</v>
      </c>
      <c r="DU3" s="33" t="n">
        <v>0.02106</v>
      </c>
      <c r="DV3" s="33" t="n">
        <v>0.02958</v>
      </c>
      <c r="DW3" s="33" t="n">
        <v>0.68677</v>
      </c>
      <c r="DX3" s="33" t="n">
        <v>0.63923</v>
      </c>
      <c r="DY3" s="33" t="n">
        <v>0.60464</v>
      </c>
      <c r="DZ3" s="33" t="n">
        <v>0.60795</v>
      </c>
      <c r="EA3" s="33" t="n">
        <v>0.60444</v>
      </c>
      <c r="EB3" s="33" t="n">
        <v>0.52687</v>
      </c>
      <c r="EC3" s="33" t="n">
        <v>0.45738</v>
      </c>
      <c r="ED3" s="33" t="n">
        <v>0.43789</v>
      </c>
      <c r="EE3" s="33" t="n">
        <v>0.45905</v>
      </c>
      <c r="EF3" s="33" t="n">
        <v>0.45817</v>
      </c>
      <c r="EG3" s="33" t="n">
        <v>0.04449</v>
      </c>
      <c r="EH3" s="33" t="n">
        <v>0.02712</v>
      </c>
      <c r="EI3" s="33" t="n">
        <v>0.0566</v>
      </c>
      <c r="EJ3" s="33" t="n">
        <v>0.26568</v>
      </c>
      <c r="EK3" s="33" t="n">
        <v>0.12659</v>
      </c>
      <c r="EL3" s="33" t="n">
        <v>0.08902</v>
      </c>
      <c r="EM3" s="33" t="n">
        <v>0.12055</v>
      </c>
      <c r="EN3" s="33" t="n">
        <v>0.12127</v>
      </c>
      <c r="EO3" s="33" t="n">
        <v>0.36778</v>
      </c>
      <c r="EP3" s="33" t="n">
        <v>0.32952</v>
      </c>
      <c r="EQ3" s="33" t="n">
        <v>0.33082</v>
      </c>
      <c r="ER3" s="33" t="n">
        <v>0.04398</v>
      </c>
      <c r="ES3" s="33" t="n">
        <v>0.04016</v>
      </c>
      <c r="ET3" s="33" t="n">
        <v>0.07647</v>
      </c>
      <c r="EU3" s="33" t="n">
        <v>0.08455</v>
      </c>
      <c r="EV3" s="33" t="n">
        <v>0.11091</v>
      </c>
      <c r="EW3" s="33" t="n">
        <v>0.42099</v>
      </c>
      <c r="EX3" s="33" t="n">
        <v>0.47788</v>
      </c>
      <c r="EY3" s="33" t="n">
        <v>0.40746</v>
      </c>
      <c r="EZ3" s="255" t="n">
        <v>8</v>
      </c>
      <c r="FA3" s="33" t="n">
        <v>0.02278</v>
      </c>
      <c r="FB3" s="33" t="n">
        <v>0.01399</v>
      </c>
      <c r="FC3" s="33" t="n">
        <v>0.02214</v>
      </c>
      <c r="FD3" s="33" t="n">
        <v>0.03278</v>
      </c>
      <c r="FE3" s="33" t="n">
        <v>0.06725</v>
      </c>
      <c r="FF3" s="33" t="n">
        <v>0.06182</v>
      </c>
      <c r="FG3" s="33" t="n">
        <v>0.0942</v>
      </c>
      <c r="FH3" s="33" t="n">
        <v>0.1494</v>
      </c>
      <c r="FI3" s="33" t="n">
        <v>0.13973</v>
      </c>
      <c r="FJ3" s="33" t="n">
        <v>0.35943</v>
      </c>
      <c r="FK3" s="33" t="n">
        <v>0.03649</v>
      </c>
      <c r="FL3" s="33" t="n">
        <v>0.50088</v>
      </c>
      <c r="FM3" s="33" t="n">
        <v>0.4968</v>
      </c>
      <c r="FN3" s="33" t="n">
        <v>0.24777</v>
      </c>
      <c r="FO3" s="33" t="n">
        <v>0.16809</v>
      </c>
      <c r="FP3" s="33" t="n">
        <v>0.16131</v>
      </c>
      <c r="FQ3" s="33" t="n">
        <v>0.23002</v>
      </c>
      <c r="FR3" s="33" t="n">
        <v>0.11076</v>
      </c>
      <c r="FS3" s="33" t="n">
        <v>0.10466</v>
      </c>
      <c r="FT3" s="33" t="n">
        <v>0.23216</v>
      </c>
      <c r="FU3" s="33" t="n">
        <v>0.09303</v>
      </c>
      <c r="FV3" s="33" t="n">
        <v>0.10231</v>
      </c>
      <c r="FW3" s="33" t="n">
        <v>0.21294</v>
      </c>
      <c r="FX3" s="33" t="n">
        <v>0.12725</v>
      </c>
      <c r="FY3" s="33" t="n">
        <v>0.13491</v>
      </c>
      <c r="FZ3" s="33" t="n">
        <v>0.0771</v>
      </c>
      <c r="GA3" s="33" t="n">
        <v>0.01764</v>
      </c>
      <c r="GB3" s="33" t="n">
        <v>0.02746</v>
      </c>
      <c r="GC3" s="33" t="n">
        <v>0.02824</v>
      </c>
      <c r="GD3" s="33" t="n">
        <v>0.03794</v>
      </c>
      <c r="GE3" s="33" t="n">
        <v>0.11839</v>
      </c>
      <c r="GF3" s="33" t="n">
        <v>0.02747</v>
      </c>
      <c r="GG3" s="33" t="n">
        <v>0.3611</v>
      </c>
      <c r="GH3" s="33" t="n">
        <v>0.30999</v>
      </c>
      <c r="GI3" s="33" t="n">
        <v>0.30047</v>
      </c>
      <c r="GJ3" s="33" t="n">
        <v>0.31421</v>
      </c>
      <c r="GK3" s="33" t="n">
        <v>0.36261</v>
      </c>
      <c r="GL3" s="33" t="n">
        <v>0.3356</v>
      </c>
      <c r="GM3" s="33" t="n">
        <v>0.42999</v>
      </c>
      <c r="GN3" s="33" t="n">
        <v>0.41631</v>
      </c>
      <c r="GO3" s="33" t="n">
        <v>0.40248</v>
      </c>
      <c r="GP3" s="33" t="n">
        <v>0.40663</v>
      </c>
      <c r="GQ3" s="33" t="n">
        <v>0.30168</v>
      </c>
      <c r="GR3" s="33" t="n">
        <v>0.49795</v>
      </c>
      <c r="GS3" s="33" t="n">
        <v>0.13216</v>
      </c>
      <c r="GT3" s="33" t="n">
        <v>0.16378</v>
      </c>
      <c r="GU3" s="33" t="n">
        <v>0.16914</v>
      </c>
      <c r="GV3" s="33" t="n">
        <v>0.13913</v>
      </c>
      <c r="GW3" s="33" t="n">
        <v>0.14084</v>
      </c>
      <c r="GX3" s="33" t="n">
        <v>0.07031</v>
      </c>
      <c r="GY3" s="33" t="n">
        <v>0.02377</v>
      </c>
      <c r="GZ3" s="33" t="n">
        <v>0.03266</v>
      </c>
      <c r="HA3" s="33" t="n">
        <v>0.04723</v>
      </c>
      <c r="HB3" s="33" t="n">
        <v>0.04463</v>
      </c>
      <c r="HC3" s="33" t="n">
        <v>0.02493</v>
      </c>
      <c r="HD3" s="33" t="n">
        <v>0.02447</v>
      </c>
      <c r="HE3" s="33" t="n">
        <v>0.03533</v>
      </c>
      <c r="HF3" s="33" t="n">
        <v>0.04979</v>
      </c>
      <c r="HG3" s="33" t="n">
        <v>0.05243</v>
      </c>
      <c r="HH3" s="33" t="n">
        <v>0.05745</v>
      </c>
      <c r="HI3" s="33" t="n">
        <v>0.05156</v>
      </c>
      <c r="HJ3" s="33" t="n">
        <v>0.0442</v>
      </c>
    </row>
    <row r="4" customFormat="false" ht="15" hidden="false" customHeight="false" outlineLevel="0" collapsed="false">
      <c r="A4" s="33" t="n">
        <v>400009</v>
      </c>
      <c r="B4" s="242" t="s">
        <v>1785</v>
      </c>
      <c r="C4" s="243" t="s">
        <v>1786</v>
      </c>
      <c r="D4" s="33" t="n">
        <v>2025</v>
      </c>
      <c r="E4" s="33" t="n">
        <v>63011</v>
      </c>
      <c r="F4" s="33" t="s">
        <v>609</v>
      </c>
      <c r="G4" s="33" t="s">
        <v>610</v>
      </c>
      <c r="H4" s="243" t="s">
        <v>46</v>
      </c>
      <c r="I4" s="33" t="s">
        <v>1787</v>
      </c>
      <c r="J4" s="33" t="s">
        <v>1788</v>
      </c>
      <c r="K4" s="33" t="n">
        <v>610508</v>
      </c>
      <c r="L4" s="33" t="s">
        <v>1789</v>
      </c>
      <c r="N4" s="33" t="s">
        <v>1790</v>
      </c>
      <c r="O4" s="33" t="n">
        <v>54728</v>
      </c>
      <c r="P4" s="33" t="s">
        <v>1791</v>
      </c>
      <c r="Q4" s="33" t="s">
        <v>1792</v>
      </c>
      <c r="R4" s="33" t="s">
        <v>1793</v>
      </c>
      <c r="S4" s="33" t="n">
        <v>60632</v>
      </c>
      <c r="T4" s="33" t="n">
        <v>44</v>
      </c>
      <c r="U4" s="33" t="s">
        <v>1794</v>
      </c>
      <c r="V4" s="33" t="s">
        <v>1795</v>
      </c>
      <c r="W4" s="33" t="s">
        <v>1796</v>
      </c>
      <c r="X4" s="33" t="s">
        <v>1797</v>
      </c>
      <c r="Y4" s="33" t="s">
        <v>1798</v>
      </c>
      <c r="AA4" s="33" t="n">
        <v>2012</v>
      </c>
      <c r="AB4" s="33" t="n">
        <v>400009</v>
      </c>
      <c r="AD4" s="33" t="n">
        <v>2025</v>
      </c>
      <c r="AG4" s="33" t="s">
        <v>1799</v>
      </c>
      <c r="AH4" s="33" t="n">
        <v>5</v>
      </c>
      <c r="AI4" s="33" t="s">
        <v>1800</v>
      </c>
      <c r="AJ4" s="33" t="s">
        <v>1801</v>
      </c>
      <c r="AK4" s="33" t="s">
        <v>1802</v>
      </c>
      <c r="AL4" s="33" t="s">
        <v>112</v>
      </c>
      <c r="AM4" s="33" t="s">
        <v>71</v>
      </c>
      <c r="AN4" s="33" t="s">
        <v>112</v>
      </c>
      <c r="AO4" s="33" t="s">
        <v>1803</v>
      </c>
      <c r="AP4" s="33" t="s">
        <v>71</v>
      </c>
      <c r="AQ4" s="33" t="s">
        <v>1804</v>
      </c>
      <c r="AR4" s="244" t="s">
        <v>142</v>
      </c>
      <c r="AS4" s="33" t="s">
        <v>77</v>
      </c>
      <c r="AT4" s="33" t="s">
        <v>131</v>
      </c>
      <c r="AU4" s="33" t="s">
        <v>77</v>
      </c>
      <c r="AV4" s="33" t="n">
        <v>78</v>
      </c>
      <c r="AW4" s="33" t="n">
        <v>81</v>
      </c>
      <c r="AX4" s="33" t="n">
        <v>68</v>
      </c>
      <c r="AY4" s="33" t="n">
        <v>64</v>
      </c>
      <c r="AZ4" s="33" t="n">
        <v>13</v>
      </c>
      <c r="BA4" s="33" t="n">
        <v>0</v>
      </c>
      <c r="BB4" s="33" t="n">
        <v>0</v>
      </c>
      <c r="BC4" s="33" t="n">
        <v>47</v>
      </c>
      <c r="BD4" s="245" t="n">
        <v>0</v>
      </c>
      <c r="BE4" s="33" t="n">
        <v>0</v>
      </c>
      <c r="BF4" s="33" t="n">
        <v>4</v>
      </c>
      <c r="BG4" s="33" t="n">
        <v>0</v>
      </c>
      <c r="BH4" s="33" t="n">
        <v>64</v>
      </c>
      <c r="BI4" s="33" t="n">
        <v>0</v>
      </c>
      <c r="BJ4" s="33" t="n">
        <v>0</v>
      </c>
      <c r="BK4" s="33" t="n">
        <v>0</v>
      </c>
      <c r="BL4" s="33" t="n">
        <v>0</v>
      </c>
      <c r="BM4" s="33" t="n">
        <v>0.016</v>
      </c>
      <c r="BN4" s="33" t="n">
        <v>0.016</v>
      </c>
      <c r="BO4" s="33" t="n">
        <v>0.078</v>
      </c>
      <c r="BP4" s="33" t="n">
        <v>0.016</v>
      </c>
      <c r="BQ4" s="33" t="n">
        <v>0.031</v>
      </c>
      <c r="BR4" s="33" t="n">
        <v>0</v>
      </c>
      <c r="BS4" s="33" t="n">
        <v>0</v>
      </c>
      <c r="BT4" s="33" t="n">
        <v>0.047</v>
      </c>
      <c r="BU4" s="33" t="n">
        <v>0.375</v>
      </c>
      <c r="BV4" s="33" t="n">
        <v>0.25</v>
      </c>
      <c r="BW4" s="33" t="n">
        <v>0.203</v>
      </c>
      <c r="BX4" s="33" t="n">
        <v>0.109</v>
      </c>
      <c r="BY4" s="33" t="n">
        <v>0.234</v>
      </c>
      <c r="BZ4" s="33" t="n">
        <v>0.297</v>
      </c>
      <c r="CA4" s="33" t="n">
        <v>0.016</v>
      </c>
      <c r="CB4" s="33" t="n">
        <v>0</v>
      </c>
      <c r="CC4" s="33" t="n">
        <v>0</v>
      </c>
      <c r="CD4" s="33" t="n">
        <v>0</v>
      </c>
      <c r="CE4" s="33" t="n">
        <v>0.016</v>
      </c>
      <c r="CF4" s="33" t="n">
        <v>0.016</v>
      </c>
      <c r="CG4" s="33" t="n">
        <v>0.531</v>
      </c>
      <c r="CH4" s="33" t="n">
        <v>0.734</v>
      </c>
      <c r="CI4" s="33" t="n">
        <v>0.766</v>
      </c>
      <c r="CJ4" s="33" t="n">
        <v>0.891</v>
      </c>
      <c r="CK4" s="33" t="n">
        <v>0.734</v>
      </c>
      <c r="CL4" s="33" t="n">
        <v>0.625</v>
      </c>
      <c r="CM4" s="33" t="n">
        <v>0</v>
      </c>
      <c r="CN4" s="33" t="n">
        <v>0</v>
      </c>
      <c r="CO4" s="33" t="n">
        <v>0</v>
      </c>
      <c r="CP4" s="33" t="n">
        <v>0</v>
      </c>
      <c r="CQ4" s="33" t="n">
        <v>0</v>
      </c>
      <c r="CR4" s="33" t="n">
        <v>0.016</v>
      </c>
      <c r="CS4" s="33" t="n">
        <v>0</v>
      </c>
      <c r="CT4" s="33" t="n">
        <v>0.016</v>
      </c>
      <c r="CU4" s="33" t="n">
        <v>0</v>
      </c>
      <c r="CV4" s="33" t="n">
        <v>0</v>
      </c>
      <c r="CW4" s="33" t="n">
        <v>0.031</v>
      </c>
      <c r="CX4" s="33" t="n">
        <v>0.031</v>
      </c>
      <c r="CY4" s="33" t="n">
        <v>0.047</v>
      </c>
      <c r="CZ4" s="33" t="n">
        <v>0.031</v>
      </c>
      <c r="DA4" s="33" t="n">
        <v>0.031</v>
      </c>
      <c r="DB4" s="33" t="n">
        <v>0.047</v>
      </c>
      <c r="DC4" s="33" t="n">
        <v>0.047</v>
      </c>
      <c r="DD4" s="33" t="n">
        <v>0.047</v>
      </c>
      <c r="DE4" s="33" t="n">
        <v>0.078</v>
      </c>
      <c r="DF4" s="33" t="n">
        <v>0.078</v>
      </c>
      <c r="DG4" s="33" t="n">
        <v>0.141</v>
      </c>
      <c r="DH4" s="33" t="n">
        <v>0.063</v>
      </c>
      <c r="DI4" s="33" t="n">
        <v>0.156</v>
      </c>
      <c r="DJ4" s="33" t="n">
        <v>0.125</v>
      </c>
      <c r="DK4" s="33" t="n">
        <v>0.125</v>
      </c>
      <c r="DL4" s="33" t="n">
        <v>0.172</v>
      </c>
      <c r="DM4" s="33" t="n">
        <v>0.156</v>
      </c>
      <c r="DN4" s="33" t="n">
        <v>0</v>
      </c>
      <c r="DO4" s="33" t="n">
        <v>0</v>
      </c>
      <c r="DP4" s="33" t="n">
        <v>0</v>
      </c>
      <c r="DQ4" s="33" t="n">
        <v>0</v>
      </c>
      <c r="DR4" s="33" t="n">
        <v>0</v>
      </c>
      <c r="DS4" s="33" t="n">
        <v>0</v>
      </c>
      <c r="DT4" s="33" t="n">
        <v>0</v>
      </c>
      <c r="DU4" s="33" t="n">
        <v>0.016</v>
      </c>
      <c r="DV4" s="33" t="n">
        <v>0</v>
      </c>
      <c r="DW4" s="33" t="n">
        <v>0.922</v>
      </c>
      <c r="DX4" s="33" t="n">
        <v>0.891</v>
      </c>
      <c r="DY4" s="33" t="n">
        <v>0.828</v>
      </c>
      <c r="DZ4" s="33" t="n">
        <v>0.891</v>
      </c>
      <c r="EA4" s="33" t="n">
        <v>0.813</v>
      </c>
      <c r="EB4" s="33" t="n">
        <v>0.828</v>
      </c>
      <c r="EC4" s="33" t="n">
        <v>0.828</v>
      </c>
      <c r="ED4" s="33" t="n">
        <v>0.75</v>
      </c>
      <c r="EE4" s="33" t="n">
        <v>0.797</v>
      </c>
      <c r="EF4" s="33" t="n">
        <v>0.594</v>
      </c>
      <c r="EG4" s="33" t="n">
        <v>0</v>
      </c>
      <c r="EH4" s="33" t="n">
        <v>0</v>
      </c>
      <c r="EI4" s="33" t="n">
        <v>0.031</v>
      </c>
      <c r="EJ4" s="33" t="n">
        <v>0.297</v>
      </c>
      <c r="EK4" s="33" t="n">
        <v>0.047</v>
      </c>
      <c r="EL4" s="33" t="n">
        <v>0.031</v>
      </c>
      <c r="EM4" s="33" t="n">
        <v>0.063</v>
      </c>
      <c r="EN4" s="33" t="n">
        <v>0.047</v>
      </c>
      <c r="EO4" s="33" t="n">
        <v>0.328</v>
      </c>
      <c r="EP4" s="33" t="n">
        <v>0.266</v>
      </c>
      <c r="EQ4" s="33" t="n">
        <v>0.313</v>
      </c>
      <c r="ER4" s="33" t="n">
        <v>0.031</v>
      </c>
      <c r="ES4" s="33" t="n">
        <v>0.031</v>
      </c>
      <c r="ET4" s="33" t="n">
        <v>0.047</v>
      </c>
      <c r="EU4" s="33" t="n">
        <v>0.047</v>
      </c>
      <c r="EV4" s="33" t="n">
        <v>0.031</v>
      </c>
      <c r="EW4" s="33" t="n">
        <v>0.594</v>
      </c>
      <c r="EX4" s="33" t="n">
        <v>0.656</v>
      </c>
      <c r="EY4" s="33" t="n">
        <v>0.547</v>
      </c>
      <c r="EZ4" s="33" t="n">
        <v>9.38</v>
      </c>
      <c r="FA4" s="33" t="n">
        <v>0</v>
      </c>
      <c r="FB4" s="33" t="n">
        <v>0</v>
      </c>
      <c r="FC4" s="33" t="n">
        <v>0</v>
      </c>
      <c r="FD4" s="33" t="n">
        <v>0.016</v>
      </c>
      <c r="FE4" s="33" t="n">
        <v>0.016</v>
      </c>
      <c r="FF4" s="33" t="n">
        <v>0</v>
      </c>
      <c r="FG4" s="33" t="n">
        <v>0.016</v>
      </c>
      <c r="FH4" s="33" t="n">
        <v>0.172</v>
      </c>
      <c r="FI4" s="33" t="n">
        <v>0.031</v>
      </c>
      <c r="FJ4" s="33" t="n">
        <v>0.703</v>
      </c>
      <c r="FK4" s="33" t="n">
        <v>0.047</v>
      </c>
      <c r="FL4" s="33" t="n">
        <v>0.438</v>
      </c>
      <c r="FM4" s="33" t="n">
        <v>0.625</v>
      </c>
      <c r="FN4" s="33" t="n">
        <v>0.188</v>
      </c>
      <c r="FO4" s="33" t="n">
        <v>0.156</v>
      </c>
      <c r="FP4" s="33" t="n">
        <v>0.125</v>
      </c>
      <c r="FQ4" s="33" t="n">
        <v>0.188</v>
      </c>
      <c r="FR4" s="33" t="n">
        <v>0.219</v>
      </c>
      <c r="FS4" s="33" t="n">
        <v>0.047</v>
      </c>
      <c r="FT4" s="33" t="n">
        <v>0.313</v>
      </c>
      <c r="FU4" s="33" t="n">
        <v>0.094</v>
      </c>
      <c r="FV4" s="33" t="n">
        <v>0.063</v>
      </c>
      <c r="FW4" s="33" t="n">
        <v>0.234</v>
      </c>
      <c r="FX4" s="33" t="n">
        <v>0.094</v>
      </c>
      <c r="FY4" s="33" t="n">
        <v>0.141</v>
      </c>
      <c r="FZ4" s="33" t="n">
        <v>0.078</v>
      </c>
      <c r="GA4" s="33" t="n">
        <v>0</v>
      </c>
      <c r="GB4" s="33" t="n">
        <v>0.063</v>
      </c>
      <c r="GC4" s="33" t="n">
        <v>0.078</v>
      </c>
      <c r="GD4" s="33" t="n">
        <v>0.156</v>
      </c>
      <c r="GE4" s="33" t="n">
        <v>0.016</v>
      </c>
      <c r="GF4" s="33" t="n">
        <v>0</v>
      </c>
      <c r="GG4" s="33" t="n">
        <v>0.266</v>
      </c>
      <c r="GH4" s="33" t="n">
        <v>0.281</v>
      </c>
      <c r="GI4" s="33" t="n">
        <v>0.313</v>
      </c>
      <c r="GJ4" s="33" t="n">
        <v>0.375</v>
      </c>
      <c r="GK4" s="33" t="n">
        <v>0.063</v>
      </c>
      <c r="GL4" s="33" t="n">
        <v>0.234</v>
      </c>
      <c r="GM4" s="33" t="n">
        <v>0.703</v>
      </c>
      <c r="GN4" s="33" t="n">
        <v>0.266</v>
      </c>
      <c r="GO4" s="33" t="n">
        <v>0.234</v>
      </c>
      <c r="GP4" s="33" t="n">
        <v>0.25</v>
      </c>
      <c r="GQ4" s="33" t="n">
        <v>0.891</v>
      </c>
      <c r="GR4" s="33" t="n">
        <v>0.734</v>
      </c>
      <c r="GS4" s="33" t="n">
        <v>0</v>
      </c>
      <c r="GT4" s="33" t="n">
        <v>0.094</v>
      </c>
      <c r="GU4" s="33" t="n">
        <v>0.094</v>
      </c>
      <c r="GV4" s="33" t="n">
        <v>0.031</v>
      </c>
      <c r="GW4" s="33" t="n">
        <v>0</v>
      </c>
      <c r="GX4" s="33" t="n">
        <v>0</v>
      </c>
      <c r="GY4" s="33" t="n">
        <v>0.016</v>
      </c>
      <c r="GZ4" s="33" t="n">
        <v>0.234</v>
      </c>
      <c r="HA4" s="33" t="n">
        <v>0.25</v>
      </c>
      <c r="HB4" s="33" t="n">
        <v>0.156</v>
      </c>
      <c r="HC4" s="33" t="n">
        <v>0.016</v>
      </c>
      <c r="HD4" s="33" t="n">
        <v>0.016</v>
      </c>
      <c r="HE4" s="33" t="n">
        <v>0.016</v>
      </c>
      <c r="HF4" s="33" t="n">
        <v>0.063</v>
      </c>
      <c r="HG4" s="33" t="n">
        <v>0.031</v>
      </c>
      <c r="HH4" s="33" t="n">
        <v>0.031</v>
      </c>
      <c r="HI4" s="33" t="n">
        <v>0.016</v>
      </c>
      <c r="HJ4" s="33" t="n">
        <v>0.016</v>
      </c>
    </row>
    <row r="5" customFormat="false" ht="15" hidden="false" customHeight="false" outlineLevel="0" collapsed="false">
      <c r="A5" s="33" t="n">
        <v>400010</v>
      </c>
      <c r="B5" s="242" t="s">
        <v>1785</v>
      </c>
      <c r="C5" s="243" t="s">
        <v>1786</v>
      </c>
      <c r="D5" s="33" t="n">
        <v>7950</v>
      </c>
      <c r="E5" s="33" t="n">
        <v>66291</v>
      </c>
      <c r="F5" s="33" t="s">
        <v>50</v>
      </c>
      <c r="G5" s="33" t="s">
        <v>51</v>
      </c>
      <c r="H5" s="243" t="s">
        <v>49</v>
      </c>
      <c r="I5" s="33" t="s">
        <v>1787</v>
      </c>
      <c r="J5" s="33" t="s">
        <v>1788</v>
      </c>
      <c r="K5" s="33" t="n">
        <v>610359</v>
      </c>
      <c r="L5" s="33" t="s">
        <v>1789</v>
      </c>
      <c r="N5" s="33" t="s">
        <v>1790</v>
      </c>
      <c r="O5" s="33" t="n">
        <v>51670</v>
      </c>
      <c r="P5" s="33" t="s">
        <v>1791</v>
      </c>
      <c r="Q5" s="33" t="s">
        <v>1805</v>
      </c>
      <c r="R5" s="33" t="s">
        <v>1806</v>
      </c>
      <c r="S5" s="33" t="n">
        <v>60609</v>
      </c>
      <c r="T5" s="33" t="n">
        <v>42</v>
      </c>
      <c r="U5" s="33" t="s">
        <v>1805</v>
      </c>
      <c r="V5" s="33" t="s">
        <v>1807</v>
      </c>
      <c r="W5" s="33" t="s">
        <v>1808</v>
      </c>
      <c r="X5" s="33" t="s">
        <v>1809</v>
      </c>
      <c r="Y5" s="33" t="s">
        <v>1810</v>
      </c>
      <c r="Z5" s="33" t="s">
        <v>1811</v>
      </c>
      <c r="AA5" s="33" t="n">
        <v>2012</v>
      </c>
      <c r="AB5" s="33" t="n">
        <v>400010</v>
      </c>
      <c r="AD5" s="33" t="n">
        <v>7950</v>
      </c>
      <c r="AG5" s="33" t="s">
        <v>1812</v>
      </c>
      <c r="AI5" s="33" t="s">
        <v>1813</v>
      </c>
      <c r="AJ5" s="33" t="s">
        <v>1801</v>
      </c>
      <c r="AK5" s="33" t="s">
        <v>1802</v>
      </c>
      <c r="AL5" s="33" t="s">
        <v>52</v>
      </c>
      <c r="AM5" s="33" t="s">
        <v>53</v>
      </c>
      <c r="AN5" s="33" t="s">
        <v>52</v>
      </c>
      <c r="AO5" s="33" t="s">
        <v>1803</v>
      </c>
      <c r="AP5" s="33" t="s">
        <v>53</v>
      </c>
      <c r="AQ5" s="33" t="s">
        <v>1804</v>
      </c>
      <c r="AR5" s="244" t="s">
        <v>54</v>
      </c>
    </row>
    <row r="6" customFormat="false" ht="15" hidden="false" customHeight="false" outlineLevel="0" collapsed="false">
      <c r="A6" s="33" t="n">
        <v>400011</v>
      </c>
      <c r="B6" s="242" t="s">
        <v>1785</v>
      </c>
      <c r="C6" s="243" t="s">
        <v>1786</v>
      </c>
      <c r="D6" s="33" t="n">
        <v>4730</v>
      </c>
      <c r="E6" s="33" t="n">
        <v>66151</v>
      </c>
      <c r="F6" s="33" t="s">
        <v>869</v>
      </c>
      <c r="G6" s="33" t="s">
        <v>870</v>
      </c>
      <c r="H6" s="243" t="s">
        <v>46</v>
      </c>
      <c r="I6" s="33" t="s">
        <v>1787</v>
      </c>
      <c r="J6" s="33" t="s">
        <v>1788</v>
      </c>
      <c r="K6" s="33" t="n">
        <v>610064</v>
      </c>
      <c r="L6" s="33" t="s">
        <v>1789</v>
      </c>
      <c r="N6" s="33" t="s">
        <v>1790</v>
      </c>
      <c r="O6" s="33" t="n">
        <v>51656</v>
      </c>
      <c r="P6" s="33" t="s">
        <v>1791</v>
      </c>
      <c r="Q6" s="33" t="s">
        <v>1814</v>
      </c>
      <c r="R6" s="33" t="s">
        <v>1815</v>
      </c>
      <c r="S6" s="33" t="n">
        <v>60612</v>
      </c>
      <c r="T6" s="33" t="n">
        <v>38</v>
      </c>
      <c r="U6" s="33" t="s">
        <v>1816</v>
      </c>
      <c r="V6" s="33" t="s">
        <v>1817</v>
      </c>
      <c r="W6" s="33" t="s">
        <v>1818</v>
      </c>
      <c r="X6" s="33" t="s">
        <v>1819</v>
      </c>
      <c r="Y6" s="33" t="s">
        <v>1820</v>
      </c>
      <c r="Z6" s="33" t="s">
        <v>1821</v>
      </c>
      <c r="AA6" s="33" t="n">
        <v>2012</v>
      </c>
      <c r="AB6" s="33" t="n">
        <v>400011</v>
      </c>
      <c r="AG6" s="33" t="s">
        <v>1822</v>
      </c>
      <c r="AI6" s="33" t="s">
        <v>1823</v>
      </c>
      <c r="AJ6" s="33" t="s">
        <v>1801</v>
      </c>
      <c r="AK6" s="33" t="s">
        <v>1802</v>
      </c>
      <c r="AL6" s="33" t="s">
        <v>178</v>
      </c>
      <c r="AM6" s="33" t="s">
        <v>108</v>
      </c>
      <c r="AR6" s="244" t="s">
        <v>54</v>
      </c>
    </row>
    <row r="7" customFormat="false" ht="15" hidden="false" customHeight="false" outlineLevel="0" collapsed="false">
      <c r="A7" s="33" t="n">
        <v>400012</v>
      </c>
      <c r="B7" s="242" t="s">
        <v>1785</v>
      </c>
      <c r="C7" s="243" t="s">
        <v>1786</v>
      </c>
      <c r="D7" s="33" t="n">
        <v>2035</v>
      </c>
      <c r="E7" s="33" t="n">
        <v>66551</v>
      </c>
      <c r="F7" s="33" t="s">
        <v>90</v>
      </c>
      <c r="G7" s="33" t="s">
        <v>91</v>
      </c>
      <c r="H7" s="243" t="s">
        <v>49</v>
      </c>
      <c r="I7" s="33" t="s">
        <v>1787</v>
      </c>
      <c r="J7" s="33" t="s">
        <v>1788</v>
      </c>
      <c r="K7" s="33" t="n">
        <v>610509</v>
      </c>
      <c r="L7" s="33" t="s">
        <v>1789</v>
      </c>
      <c r="N7" s="33" t="s">
        <v>1790</v>
      </c>
      <c r="O7" s="33" t="n">
        <v>51381</v>
      </c>
      <c r="P7" s="33" t="s">
        <v>1791</v>
      </c>
      <c r="Q7" s="33" t="s">
        <v>1824</v>
      </c>
      <c r="R7" s="33" t="s">
        <v>1825</v>
      </c>
      <c r="S7" s="33" t="n">
        <v>60621</v>
      </c>
      <c r="T7" s="33" t="n">
        <v>45</v>
      </c>
      <c r="U7" s="33" t="s">
        <v>1826</v>
      </c>
      <c r="V7" s="33" t="s">
        <v>1827</v>
      </c>
      <c r="W7" s="33" t="s">
        <v>1828</v>
      </c>
      <c r="X7" s="33" t="s">
        <v>1829</v>
      </c>
      <c r="Y7" s="33" t="s">
        <v>1830</v>
      </c>
      <c r="Z7" s="33" t="s">
        <v>1831</v>
      </c>
      <c r="AA7" s="33" t="n">
        <v>2012</v>
      </c>
      <c r="AB7" s="33" t="n">
        <v>400012</v>
      </c>
      <c r="AD7" s="33" t="n">
        <v>2035</v>
      </c>
      <c r="AG7" s="33" t="s">
        <v>1832</v>
      </c>
      <c r="AH7" s="33" t="n">
        <v>5</v>
      </c>
      <c r="AI7" s="33" t="s">
        <v>1833</v>
      </c>
      <c r="AJ7" s="33" t="s">
        <v>1801</v>
      </c>
      <c r="AK7" s="33" t="s">
        <v>1802</v>
      </c>
      <c r="AL7" s="33" t="s">
        <v>70</v>
      </c>
      <c r="AM7" s="33" t="s">
        <v>71</v>
      </c>
      <c r="AN7" s="33" t="s">
        <v>70</v>
      </c>
      <c r="AO7" s="33" t="s">
        <v>1803</v>
      </c>
      <c r="AP7" s="33" t="s">
        <v>71</v>
      </c>
      <c r="AQ7" s="33" t="s">
        <v>1804</v>
      </c>
      <c r="AR7" s="244" t="s">
        <v>54</v>
      </c>
    </row>
    <row r="8" customFormat="false" ht="15" hidden="false" customHeight="false" outlineLevel="0" collapsed="false">
      <c r="A8" s="33" t="n">
        <v>400013</v>
      </c>
      <c r="B8" s="242" t="s">
        <v>1785</v>
      </c>
      <c r="C8" s="243" t="s">
        <v>1786</v>
      </c>
      <c r="D8" s="33" t="n">
        <v>7803</v>
      </c>
      <c r="E8" s="33" t="n">
        <v>66254</v>
      </c>
      <c r="F8" s="33" t="s">
        <v>119</v>
      </c>
      <c r="G8" s="33" t="s">
        <v>120</v>
      </c>
      <c r="H8" s="243" t="s">
        <v>49</v>
      </c>
      <c r="I8" s="33" t="s">
        <v>1787</v>
      </c>
      <c r="J8" s="33" t="s">
        <v>1788</v>
      </c>
      <c r="K8" s="33" t="n">
        <v>610343</v>
      </c>
      <c r="L8" s="33" t="s">
        <v>1789</v>
      </c>
      <c r="N8" s="33" t="s">
        <v>1790</v>
      </c>
      <c r="O8" s="33" t="n">
        <v>54700</v>
      </c>
      <c r="P8" s="33" t="s">
        <v>1791</v>
      </c>
      <c r="Q8" s="33" t="s">
        <v>1834</v>
      </c>
      <c r="R8" s="33" t="s">
        <v>1835</v>
      </c>
      <c r="S8" s="33" t="n">
        <v>60618</v>
      </c>
      <c r="T8" s="33" t="n">
        <v>29</v>
      </c>
      <c r="U8" s="33" t="s">
        <v>1836</v>
      </c>
      <c r="V8" s="33" t="s">
        <v>1837</v>
      </c>
      <c r="W8" s="33" t="s">
        <v>1838</v>
      </c>
      <c r="X8" s="33" t="s">
        <v>1839</v>
      </c>
      <c r="Y8" s="33" t="s">
        <v>1840</v>
      </c>
      <c r="AA8" s="33" t="n">
        <v>2012</v>
      </c>
      <c r="AB8" s="33" t="n">
        <v>400013</v>
      </c>
      <c r="AG8" s="33" t="s">
        <v>1841</v>
      </c>
      <c r="AI8" s="33" t="s">
        <v>1842</v>
      </c>
      <c r="AJ8" s="33" t="s">
        <v>1801</v>
      </c>
      <c r="AK8" s="33" t="s">
        <v>1802</v>
      </c>
      <c r="AL8" s="33" t="s">
        <v>83</v>
      </c>
      <c r="AM8" s="33" t="s">
        <v>65</v>
      </c>
      <c r="AR8" s="244" t="s">
        <v>54</v>
      </c>
    </row>
    <row r="9" customFormat="false" ht="15" hidden="false" customHeight="false" outlineLevel="0" collapsed="false">
      <c r="A9" s="33" t="n">
        <v>400015</v>
      </c>
      <c r="B9" s="242" t="s">
        <v>1785</v>
      </c>
      <c r="C9" s="243" t="s">
        <v>1786</v>
      </c>
      <c r="D9" s="33" t="n">
        <v>7800</v>
      </c>
      <c r="E9" s="33" t="n">
        <v>66251</v>
      </c>
      <c r="F9" s="33" t="s">
        <v>116</v>
      </c>
      <c r="G9" s="33" t="s">
        <v>117</v>
      </c>
      <c r="H9" s="243" t="s">
        <v>49</v>
      </c>
      <c r="I9" s="33" t="s">
        <v>1787</v>
      </c>
      <c r="J9" s="33" t="s">
        <v>1788</v>
      </c>
      <c r="K9" s="33" t="n">
        <v>610343</v>
      </c>
      <c r="L9" s="33" t="s">
        <v>1789</v>
      </c>
      <c r="N9" s="33" t="s">
        <v>1790</v>
      </c>
      <c r="O9" s="33" t="n">
        <v>51122</v>
      </c>
      <c r="P9" s="33" t="s">
        <v>1791</v>
      </c>
      <c r="Q9" s="33" t="s">
        <v>1843</v>
      </c>
      <c r="R9" s="33" t="s">
        <v>1844</v>
      </c>
      <c r="S9" s="33" t="n">
        <v>60647</v>
      </c>
      <c r="T9" s="33" t="n">
        <v>34</v>
      </c>
      <c r="U9" s="33" t="s">
        <v>1836</v>
      </c>
      <c r="V9" s="33" t="s">
        <v>1837</v>
      </c>
      <c r="W9" s="33" t="s">
        <v>1838</v>
      </c>
      <c r="X9" s="33" t="s">
        <v>1845</v>
      </c>
      <c r="Y9" s="33" t="s">
        <v>1846</v>
      </c>
      <c r="Z9" s="33" t="s">
        <v>1847</v>
      </c>
      <c r="AA9" s="33" t="n">
        <v>2012</v>
      </c>
      <c r="AB9" s="33" t="n">
        <v>400015</v>
      </c>
      <c r="AG9" s="33" t="s">
        <v>1848</v>
      </c>
      <c r="AI9" s="33" t="s">
        <v>1849</v>
      </c>
      <c r="AJ9" s="33" t="s">
        <v>1801</v>
      </c>
      <c r="AK9" s="33" t="s">
        <v>1802</v>
      </c>
      <c r="AL9" s="33" t="s">
        <v>118</v>
      </c>
      <c r="AM9" s="33" t="s">
        <v>108</v>
      </c>
      <c r="AR9" s="244" t="s">
        <v>54</v>
      </c>
    </row>
    <row r="10" customFormat="false" ht="15" hidden="false" customHeight="false" outlineLevel="0" collapsed="false">
      <c r="A10" s="33" t="n">
        <v>400017</v>
      </c>
      <c r="B10" s="242" t="s">
        <v>1785</v>
      </c>
      <c r="C10" s="243" t="s">
        <v>1786</v>
      </c>
      <c r="D10" s="33" t="n">
        <v>3500</v>
      </c>
      <c r="E10" s="33" t="n">
        <v>66351</v>
      </c>
      <c r="F10" s="33" t="s">
        <v>121</v>
      </c>
      <c r="G10" s="33" t="s">
        <v>122</v>
      </c>
      <c r="H10" s="243" t="s">
        <v>1850</v>
      </c>
      <c r="I10" s="33" t="s">
        <v>1787</v>
      </c>
      <c r="J10" s="33" t="s">
        <v>1788</v>
      </c>
      <c r="K10" s="33" t="n">
        <v>610343</v>
      </c>
      <c r="L10" s="33" t="s">
        <v>1789</v>
      </c>
      <c r="N10" s="33" t="s">
        <v>1790</v>
      </c>
      <c r="O10" s="33" t="n">
        <v>51696</v>
      </c>
      <c r="P10" s="33" t="s">
        <v>1791</v>
      </c>
      <c r="Q10" s="33" t="s">
        <v>1851</v>
      </c>
      <c r="R10" s="33" t="s">
        <v>1852</v>
      </c>
      <c r="S10" s="33" t="n">
        <v>60625</v>
      </c>
      <c r="T10" s="33" t="n">
        <v>31</v>
      </c>
      <c r="U10" s="33" t="s">
        <v>1836</v>
      </c>
      <c r="V10" s="33" t="s">
        <v>1837</v>
      </c>
      <c r="W10" s="33" t="s">
        <v>1838</v>
      </c>
      <c r="X10" s="33" t="s">
        <v>1839</v>
      </c>
      <c r="Y10" s="33" t="s">
        <v>74</v>
      </c>
      <c r="AA10" s="33" t="n">
        <v>2012</v>
      </c>
      <c r="AB10" s="33" t="n">
        <v>400017</v>
      </c>
      <c r="AG10" s="33" t="s">
        <v>1853</v>
      </c>
      <c r="AI10" s="33" t="s">
        <v>1854</v>
      </c>
      <c r="AJ10" s="33" t="s">
        <v>1801</v>
      </c>
      <c r="AK10" s="33" t="s">
        <v>1802</v>
      </c>
      <c r="AL10" s="33" t="s">
        <v>75</v>
      </c>
      <c r="AM10" s="33" t="s">
        <v>65</v>
      </c>
      <c r="AR10" s="244" t="s">
        <v>54</v>
      </c>
    </row>
    <row r="11" customFormat="false" ht="15" hidden="false" customHeight="false" outlineLevel="0" collapsed="false">
      <c r="A11" s="33" t="n">
        <v>400018</v>
      </c>
      <c r="B11" s="242" t="s">
        <v>1785</v>
      </c>
      <c r="C11" s="243" t="s">
        <v>1786</v>
      </c>
      <c r="D11" s="33" t="n">
        <v>7020</v>
      </c>
      <c r="E11" s="33" t="n">
        <v>66411</v>
      </c>
      <c r="F11" s="33" t="s">
        <v>128</v>
      </c>
      <c r="G11" s="33" t="s">
        <v>129</v>
      </c>
      <c r="H11" s="243" t="s">
        <v>49</v>
      </c>
      <c r="I11" s="33" t="s">
        <v>1855</v>
      </c>
      <c r="J11" s="33" t="s">
        <v>1788</v>
      </c>
      <c r="K11" s="33" t="n">
        <v>610434</v>
      </c>
      <c r="L11" s="33" t="s">
        <v>118</v>
      </c>
      <c r="N11" s="33" t="s">
        <v>1790</v>
      </c>
      <c r="O11" s="33" t="n">
        <v>51675</v>
      </c>
      <c r="P11" s="33" t="s">
        <v>1791</v>
      </c>
      <c r="Q11" s="33" t="s">
        <v>1856</v>
      </c>
      <c r="R11" s="33" t="s">
        <v>1857</v>
      </c>
      <c r="S11" s="33" t="n">
        <v>60644</v>
      </c>
      <c r="T11" s="33" t="n">
        <v>36</v>
      </c>
      <c r="U11" s="33" t="s">
        <v>1858</v>
      </c>
      <c r="V11" s="33" t="s">
        <v>1859</v>
      </c>
      <c r="W11" s="33" t="s">
        <v>1860</v>
      </c>
      <c r="X11" s="33" t="s">
        <v>1861</v>
      </c>
      <c r="Y11" s="33" t="s">
        <v>1862</v>
      </c>
      <c r="Z11" s="33" t="s">
        <v>1821</v>
      </c>
      <c r="AA11" s="33" t="n">
        <v>2012</v>
      </c>
      <c r="AB11" s="33" t="n">
        <v>400018</v>
      </c>
      <c r="AD11" s="33" t="n">
        <v>7020</v>
      </c>
      <c r="AI11" s="33" t="s">
        <v>1842</v>
      </c>
      <c r="AJ11" s="33" t="s">
        <v>1801</v>
      </c>
      <c r="AK11" s="33" t="s">
        <v>1802</v>
      </c>
      <c r="AL11" s="33" t="s">
        <v>118</v>
      </c>
      <c r="AM11" s="33" t="s">
        <v>108</v>
      </c>
      <c r="AN11" s="33" t="s">
        <v>118</v>
      </c>
      <c r="AO11" s="33" t="s">
        <v>118</v>
      </c>
      <c r="AP11" s="33" t="s">
        <v>108</v>
      </c>
      <c r="AQ11" s="33" t="s">
        <v>1804</v>
      </c>
      <c r="AR11" s="244" t="s">
        <v>130</v>
      </c>
      <c r="AS11" s="33" t="s">
        <v>131</v>
      </c>
      <c r="AT11" s="33" t="s">
        <v>131</v>
      </c>
      <c r="AU11" s="33" t="s">
        <v>131</v>
      </c>
      <c r="AV11" s="33" t="n">
        <v>89</v>
      </c>
      <c r="AW11" s="33" t="n">
        <v>80</v>
      </c>
      <c r="AX11" s="33" t="n">
        <v>90</v>
      </c>
      <c r="AY11" s="33" t="n">
        <v>73</v>
      </c>
      <c r="AZ11" s="33" t="n">
        <v>0</v>
      </c>
      <c r="BA11" s="33" t="n">
        <v>0</v>
      </c>
      <c r="BB11" s="33" t="n">
        <v>68</v>
      </c>
      <c r="BC11" s="33" t="n">
        <v>0</v>
      </c>
      <c r="BD11" s="245" t="n">
        <v>0</v>
      </c>
      <c r="BE11" s="33" t="n">
        <v>0</v>
      </c>
      <c r="BF11" s="33" t="n">
        <v>2</v>
      </c>
      <c r="BG11" s="33" t="n">
        <v>3</v>
      </c>
      <c r="BH11" s="33" t="n">
        <v>73</v>
      </c>
      <c r="BI11" s="33" t="n">
        <v>0.027</v>
      </c>
      <c r="BJ11" s="33" t="n">
        <v>0.014</v>
      </c>
      <c r="BK11" s="33" t="n">
        <v>0.014</v>
      </c>
      <c r="BL11" s="33" t="n">
        <v>0.014</v>
      </c>
      <c r="BM11" s="33" t="n">
        <v>0.014</v>
      </c>
      <c r="BN11" s="33" t="n">
        <v>0.055</v>
      </c>
      <c r="BO11" s="33" t="n">
        <v>0.014</v>
      </c>
      <c r="BP11" s="33" t="n">
        <v>0.014</v>
      </c>
      <c r="BQ11" s="33" t="n">
        <v>0.027</v>
      </c>
      <c r="BR11" s="33" t="n">
        <v>0.027</v>
      </c>
      <c r="BS11" s="33" t="n">
        <v>0.082</v>
      </c>
      <c r="BT11" s="33" t="n">
        <v>0.068</v>
      </c>
      <c r="BU11" s="33" t="n">
        <v>0.164</v>
      </c>
      <c r="BV11" s="33" t="n">
        <v>0.123</v>
      </c>
      <c r="BW11" s="33" t="n">
        <v>0.219</v>
      </c>
      <c r="BX11" s="33" t="n">
        <v>0.137</v>
      </c>
      <c r="BY11" s="33" t="n">
        <v>0.178</v>
      </c>
      <c r="BZ11" s="33" t="n">
        <v>0.164</v>
      </c>
      <c r="CA11" s="33" t="n">
        <v>0.027</v>
      </c>
      <c r="CB11" s="33" t="n">
        <v>0.014</v>
      </c>
      <c r="CC11" s="33" t="n">
        <v>0.014</v>
      </c>
      <c r="CD11" s="33" t="n">
        <v>0.027</v>
      </c>
      <c r="CE11" s="33" t="n">
        <v>0.014</v>
      </c>
      <c r="CF11" s="33" t="n">
        <v>0.027</v>
      </c>
      <c r="CG11" s="33" t="n">
        <v>0.767</v>
      </c>
      <c r="CH11" s="33" t="n">
        <v>0.836</v>
      </c>
      <c r="CI11" s="33" t="n">
        <v>0.726</v>
      </c>
      <c r="CJ11" s="33" t="n">
        <v>0.795</v>
      </c>
      <c r="CK11" s="33" t="n">
        <v>0.712</v>
      </c>
      <c r="CL11" s="33" t="n">
        <v>0.685</v>
      </c>
      <c r="CM11" s="33" t="n">
        <v>0.014</v>
      </c>
      <c r="CN11" s="33" t="n">
        <v>0.014</v>
      </c>
      <c r="CO11" s="33" t="n">
        <v>0.014</v>
      </c>
      <c r="CP11" s="33" t="n">
        <v>0.014</v>
      </c>
      <c r="CQ11" s="33" t="n">
        <v>0.014</v>
      </c>
      <c r="CR11" s="33" t="n">
        <v>0.014</v>
      </c>
      <c r="CS11" s="33" t="n">
        <v>0.068</v>
      </c>
      <c r="CT11" s="33" t="n">
        <v>0.11</v>
      </c>
      <c r="CU11" s="33" t="n">
        <v>0.055</v>
      </c>
      <c r="CV11" s="33" t="n">
        <v>0.014</v>
      </c>
      <c r="CW11" s="33" t="n">
        <v>0</v>
      </c>
      <c r="CX11" s="33" t="n">
        <v>0</v>
      </c>
      <c r="CY11" s="33" t="n">
        <v>0.027</v>
      </c>
      <c r="CZ11" s="33" t="n">
        <v>0.014</v>
      </c>
      <c r="DA11" s="33" t="n">
        <v>0.055</v>
      </c>
      <c r="DB11" s="33" t="n">
        <v>0.068</v>
      </c>
      <c r="DC11" s="33" t="n">
        <v>0.164</v>
      </c>
      <c r="DD11" s="33" t="n">
        <v>0.082</v>
      </c>
      <c r="DE11" s="33" t="n">
        <v>0.137</v>
      </c>
      <c r="DF11" s="33" t="n">
        <v>0.151</v>
      </c>
      <c r="DG11" s="33" t="n">
        <v>0.164</v>
      </c>
      <c r="DH11" s="33" t="n">
        <v>0.164</v>
      </c>
      <c r="DI11" s="33" t="n">
        <v>0.164</v>
      </c>
      <c r="DJ11" s="33" t="n">
        <v>0.205</v>
      </c>
      <c r="DK11" s="33" t="n">
        <v>0.192</v>
      </c>
      <c r="DL11" s="33" t="n">
        <v>0.137</v>
      </c>
      <c r="DM11" s="33" t="n">
        <v>0.151</v>
      </c>
      <c r="DN11" s="33" t="n">
        <v>0</v>
      </c>
      <c r="DO11" s="33" t="n">
        <v>0.014</v>
      </c>
      <c r="DP11" s="33" t="n">
        <v>0.014</v>
      </c>
      <c r="DQ11" s="33" t="n">
        <v>0.014</v>
      </c>
      <c r="DR11" s="33" t="n">
        <v>0.014</v>
      </c>
      <c r="DS11" s="33" t="n">
        <v>0.027</v>
      </c>
      <c r="DT11" s="33" t="n">
        <v>0</v>
      </c>
      <c r="DU11" s="33" t="n">
        <v>0.014</v>
      </c>
      <c r="DV11" s="33" t="n">
        <v>0.027</v>
      </c>
      <c r="DW11" s="33" t="n">
        <v>0.836</v>
      </c>
      <c r="DX11" s="33" t="n">
        <v>0.822</v>
      </c>
      <c r="DY11" s="33" t="n">
        <v>0.808</v>
      </c>
      <c r="DZ11" s="33" t="n">
        <v>0.781</v>
      </c>
      <c r="EA11" s="33" t="n">
        <v>0.795</v>
      </c>
      <c r="EB11" s="33" t="n">
        <v>0.699</v>
      </c>
      <c r="EC11" s="33" t="n">
        <v>0.671</v>
      </c>
      <c r="ED11" s="33" t="n">
        <v>0.575</v>
      </c>
      <c r="EE11" s="33" t="n">
        <v>0.685</v>
      </c>
      <c r="EF11" s="33" t="n">
        <v>0.658</v>
      </c>
      <c r="EG11" s="33" t="n">
        <v>0.014</v>
      </c>
      <c r="EH11" s="33" t="n">
        <v>0</v>
      </c>
      <c r="EI11" s="33" t="n">
        <v>0.014</v>
      </c>
      <c r="EJ11" s="33" t="n">
        <v>0.11</v>
      </c>
      <c r="EK11" s="33" t="n">
        <v>0.096</v>
      </c>
      <c r="EL11" s="33" t="n">
        <v>0.096</v>
      </c>
      <c r="EM11" s="33" t="n">
        <v>0.055</v>
      </c>
      <c r="EN11" s="33" t="n">
        <v>0.11</v>
      </c>
      <c r="EO11" s="33" t="n">
        <v>0.205</v>
      </c>
      <c r="EP11" s="33" t="n">
        <v>0.151</v>
      </c>
      <c r="EQ11" s="33" t="n">
        <v>0.192</v>
      </c>
      <c r="ER11" s="33" t="n">
        <v>0.041</v>
      </c>
      <c r="ES11" s="33" t="n">
        <v>0.041</v>
      </c>
      <c r="ET11" s="33" t="n">
        <v>0.055</v>
      </c>
      <c r="EU11" s="33" t="n">
        <v>0.082</v>
      </c>
      <c r="EV11" s="33" t="n">
        <v>0.082</v>
      </c>
      <c r="EW11" s="33" t="n">
        <v>0.644</v>
      </c>
      <c r="EX11" s="33" t="n">
        <v>0.699</v>
      </c>
      <c r="EY11" s="33" t="n">
        <v>0.658</v>
      </c>
      <c r="EZ11" s="33" t="n">
        <v>8.75</v>
      </c>
      <c r="FA11" s="33" t="n">
        <v>0.014</v>
      </c>
      <c r="FB11" s="33" t="n">
        <v>0.014</v>
      </c>
      <c r="FC11" s="33" t="n">
        <v>0.014</v>
      </c>
      <c r="FD11" s="33" t="n">
        <v>0.014</v>
      </c>
      <c r="FE11" s="33" t="n">
        <v>0.068</v>
      </c>
      <c r="FF11" s="33" t="n">
        <v>0.014</v>
      </c>
      <c r="FG11" s="33" t="n">
        <v>0.014</v>
      </c>
      <c r="FH11" s="33" t="n">
        <v>0.137</v>
      </c>
      <c r="FI11" s="33" t="n">
        <v>0.096</v>
      </c>
      <c r="FJ11" s="33" t="n">
        <v>0.589</v>
      </c>
      <c r="FK11" s="33" t="n">
        <v>0.027</v>
      </c>
      <c r="FL11" s="33" t="n">
        <v>0.425</v>
      </c>
      <c r="FM11" s="33" t="n">
        <v>0.438</v>
      </c>
      <c r="FN11" s="33" t="n">
        <v>0.274</v>
      </c>
      <c r="FO11" s="33" t="n">
        <v>0.219</v>
      </c>
      <c r="FP11" s="33" t="n">
        <v>0.233</v>
      </c>
      <c r="FQ11" s="33" t="n">
        <v>0.247</v>
      </c>
      <c r="FR11" s="33" t="n">
        <v>0.11</v>
      </c>
      <c r="FS11" s="33" t="n">
        <v>0.137</v>
      </c>
      <c r="FT11" s="33" t="n">
        <v>0.178</v>
      </c>
      <c r="FU11" s="33" t="n">
        <v>0.164</v>
      </c>
      <c r="FV11" s="33" t="n">
        <v>0.11</v>
      </c>
      <c r="FW11" s="33" t="n">
        <v>0.247</v>
      </c>
      <c r="FX11" s="33" t="n">
        <v>0.082</v>
      </c>
      <c r="FY11" s="33" t="n">
        <v>0.082</v>
      </c>
      <c r="FZ11" s="33" t="n">
        <v>0.055</v>
      </c>
      <c r="GA11" s="33" t="n">
        <v>0.027</v>
      </c>
      <c r="GB11" s="33" t="n">
        <v>0.027</v>
      </c>
      <c r="GC11" s="33" t="n">
        <v>0.027</v>
      </c>
      <c r="GD11" s="33" t="n">
        <v>0.014</v>
      </c>
      <c r="GE11" s="33" t="n">
        <v>0.027</v>
      </c>
      <c r="GF11" s="33" t="n">
        <v>0.014</v>
      </c>
      <c r="GG11" s="33" t="n">
        <v>0.192</v>
      </c>
      <c r="GH11" s="33" t="n">
        <v>0.082</v>
      </c>
      <c r="GI11" s="33" t="n">
        <v>0.11</v>
      </c>
      <c r="GJ11" s="33" t="n">
        <v>0.082</v>
      </c>
      <c r="GK11" s="33" t="n">
        <v>0.151</v>
      </c>
      <c r="GL11" s="33" t="n">
        <v>0.123</v>
      </c>
      <c r="GM11" s="33" t="n">
        <v>0.603</v>
      </c>
      <c r="GN11" s="33" t="n">
        <v>0.616</v>
      </c>
      <c r="GO11" s="33" t="n">
        <v>0.356</v>
      </c>
      <c r="GP11" s="33" t="n">
        <v>0.521</v>
      </c>
      <c r="GQ11" s="33" t="n">
        <v>0.616</v>
      </c>
      <c r="GR11" s="33" t="n">
        <v>0.712</v>
      </c>
      <c r="GS11" s="33" t="n">
        <v>0.123</v>
      </c>
      <c r="GT11" s="33" t="n">
        <v>0.192</v>
      </c>
      <c r="GU11" s="33" t="n">
        <v>0.397</v>
      </c>
      <c r="GV11" s="33" t="n">
        <v>0.274</v>
      </c>
      <c r="GW11" s="33" t="n">
        <v>0.123</v>
      </c>
      <c r="GX11" s="33" t="n">
        <v>0.068</v>
      </c>
      <c r="GY11" s="33" t="n">
        <v>0.014</v>
      </c>
      <c r="GZ11" s="33" t="n">
        <v>0.027</v>
      </c>
      <c r="HA11" s="33" t="n">
        <v>0.041</v>
      </c>
      <c r="HB11" s="33" t="n">
        <v>0.027</v>
      </c>
      <c r="HC11" s="33" t="n">
        <v>0.027</v>
      </c>
      <c r="HD11" s="33" t="n">
        <v>0.041</v>
      </c>
      <c r="HE11" s="33" t="n">
        <v>0.041</v>
      </c>
      <c r="HF11" s="33" t="n">
        <v>0.055</v>
      </c>
      <c r="HG11" s="33" t="n">
        <v>0.068</v>
      </c>
      <c r="HH11" s="33" t="n">
        <v>0.082</v>
      </c>
      <c r="HI11" s="33" t="n">
        <v>0.055</v>
      </c>
      <c r="HJ11" s="33" t="n">
        <v>0.041</v>
      </c>
    </row>
    <row r="12" customFormat="false" ht="15" hidden="false" customHeight="false" outlineLevel="0" collapsed="false">
      <c r="A12" s="33" t="n">
        <v>400019</v>
      </c>
      <c r="B12" s="242" t="s">
        <v>1785</v>
      </c>
      <c r="C12" s="243" t="s">
        <v>1786</v>
      </c>
      <c r="D12" s="33" t="n">
        <v>3990</v>
      </c>
      <c r="E12" s="33" t="n">
        <v>66421</v>
      </c>
      <c r="F12" s="33" t="s">
        <v>224</v>
      </c>
      <c r="G12" s="33" t="s">
        <v>225</v>
      </c>
      <c r="H12" s="243" t="s">
        <v>46</v>
      </c>
      <c r="I12" s="33" t="s">
        <v>1787</v>
      </c>
      <c r="J12" s="33" t="s">
        <v>1788</v>
      </c>
      <c r="K12" s="33" t="n">
        <v>610430</v>
      </c>
      <c r="L12" s="33" t="s">
        <v>1789</v>
      </c>
      <c r="N12" s="33" t="s">
        <v>1790</v>
      </c>
      <c r="O12" s="33" t="n">
        <v>51685</v>
      </c>
      <c r="P12" s="33" t="s">
        <v>1791</v>
      </c>
      <c r="Q12" s="33" t="s">
        <v>1863</v>
      </c>
      <c r="R12" s="33" t="s">
        <v>1864</v>
      </c>
      <c r="S12" s="33" t="n">
        <v>60609</v>
      </c>
      <c r="T12" s="33" t="n">
        <v>42</v>
      </c>
      <c r="U12" s="33" t="s">
        <v>1865</v>
      </c>
      <c r="V12" s="33" t="s">
        <v>1866</v>
      </c>
      <c r="W12" s="33" t="s">
        <v>1867</v>
      </c>
      <c r="X12" s="33" t="s">
        <v>1868</v>
      </c>
      <c r="Y12" s="33" t="s">
        <v>1869</v>
      </c>
      <c r="Z12" s="33" t="s">
        <v>1811</v>
      </c>
      <c r="AA12" s="33" t="n">
        <v>2012</v>
      </c>
      <c r="AB12" s="33" t="n">
        <v>400019</v>
      </c>
      <c r="AD12" s="33" t="n">
        <v>3990</v>
      </c>
      <c r="AG12" s="33" t="s">
        <v>1870</v>
      </c>
      <c r="AI12" s="33" t="s">
        <v>1823</v>
      </c>
      <c r="AJ12" s="33" t="s">
        <v>1801</v>
      </c>
      <c r="AK12" s="33" t="s">
        <v>1802</v>
      </c>
      <c r="AL12" s="33" t="s">
        <v>99</v>
      </c>
      <c r="AM12" s="33" t="s">
        <v>53</v>
      </c>
      <c r="AN12" s="33" t="s">
        <v>99</v>
      </c>
      <c r="AO12" s="33" t="s">
        <v>1803</v>
      </c>
      <c r="AP12" s="33" t="s">
        <v>53</v>
      </c>
      <c r="AQ12" s="33" t="s">
        <v>1804</v>
      </c>
      <c r="AR12" s="244" t="s">
        <v>54</v>
      </c>
    </row>
    <row r="13" customFormat="false" ht="15" hidden="false" customHeight="false" outlineLevel="0" collapsed="false">
      <c r="A13" s="33" t="n">
        <v>400020</v>
      </c>
      <c r="B13" s="242" t="s">
        <v>1785</v>
      </c>
      <c r="C13" s="243" t="s">
        <v>1786</v>
      </c>
      <c r="D13" s="33" t="n">
        <v>4370</v>
      </c>
      <c r="E13" s="33" t="n">
        <v>66431</v>
      </c>
      <c r="F13" s="33" t="s">
        <v>301</v>
      </c>
      <c r="G13" s="33" t="s">
        <v>302</v>
      </c>
      <c r="H13" s="243" t="s">
        <v>46</v>
      </c>
      <c r="I13" s="33" t="s">
        <v>1787</v>
      </c>
      <c r="J13" s="33" t="s">
        <v>1788</v>
      </c>
      <c r="K13" s="33" t="n">
        <v>610431</v>
      </c>
      <c r="L13" s="33" t="s">
        <v>1789</v>
      </c>
      <c r="N13" s="33" t="s">
        <v>1790</v>
      </c>
      <c r="O13" s="33" t="n">
        <v>51206</v>
      </c>
      <c r="P13" s="33" t="s">
        <v>1791</v>
      </c>
      <c r="Q13" s="33" t="s">
        <v>1871</v>
      </c>
      <c r="R13" s="33" t="s">
        <v>1872</v>
      </c>
      <c r="S13" s="33" t="n">
        <v>60623</v>
      </c>
      <c r="T13" s="33" t="n">
        <v>37</v>
      </c>
      <c r="U13" s="33" t="s">
        <v>1873</v>
      </c>
      <c r="V13" s="33" t="s">
        <v>1874</v>
      </c>
      <c r="W13" s="33" t="s">
        <v>1875</v>
      </c>
      <c r="X13" s="33" t="s">
        <v>1876</v>
      </c>
      <c r="Y13" s="33" t="s">
        <v>1877</v>
      </c>
      <c r="AA13" s="33" t="n">
        <v>2012</v>
      </c>
      <c r="AB13" s="33" t="n">
        <v>400020</v>
      </c>
      <c r="AD13" s="33" t="n">
        <v>4370</v>
      </c>
      <c r="AG13" s="33" t="s">
        <v>1878</v>
      </c>
      <c r="AI13" s="33" t="s">
        <v>1800</v>
      </c>
      <c r="AJ13" s="33" t="s">
        <v>1801</v>
      </c>
      <c r="AK13" s="33" t="s">
        <v>1802</v>
      </c>
      <c r="AL13" s="33" t="s">
        <v>107</v>
      </c>
      <c r="AM13" s="33" t="s">
        <v>108</v>
      </c>
      <c r="AN13" s="33" t="s">
        <v>107</v>
      </c>
      <c r="AO13" s="33" t="s">
        <v>1803</v>
      </c>
      <c r="AP13" s="33" t="s">
        <v>108</v>
      </c>
      <c r="AQ13" s="33" t="s">
        <v>1804</v>
      </c>
      <c r="AR13" s="244" t="s">
        <v>303</v>
      </c>
      <c r="AS13" s="33" t="s">
        <v>67</v>
      </c>
      <c r="AT13" s="33" t="s">
        <v>67</v>
      </c>
      <c r="AU13" s="33" t="s">
        <v>67</v>
      </c>
      <c r="AV13" s="33" t="n">
        <v>28</v>
      </c>
      <c r="AW13" s="33" t="n">
        <v>26</v>
      </c>
      <c r="AX13" s="33" t="n">
        <v>26</v>
      </c>
      <c r="AY13" s="33" t="n">
        <v>192</v>
      </c>
      <c r="AZ13" s="33" t="n">
        <v>0</v>
      </c>
      <c r="BA13" s="33" t="n">
        <v>0</v>
      </c>
      <c r="BB13" s="33" t="n">
        <v>186</v>
      </c>
      <c r="BC13" s="33" t="n">
        <v>0</v>
      </c>
      <c r="BD13" s="245" t="n">
        <v>0</v>
      </c>
      <c r="BE13" s="33" t="n">
        <v>1</v>
      </c>
      <c r="BF13" s="33" t="n">
        <v>1</v>
      </c>
      <c r="BG13" s="33" t="n">
        <v>4</v>
      </c>
      <c r="BH13" s="33" t="n">
        <v>192</v>
      </c>
      <c r="BI13" s="33" t="n">
        <v>0.026</v>
      </c>
      <c r="BJ13" s="33" t="n">
        <v>0.042</v>
      </c>
      <c r="BK13" s="33" t="n">
        <v>0.042</v>
      </c>
      <c r="BL13" s="33" t="n">
        <v>0.01</v>
      </c>
      <c r="BM13" s="33" t="n">
        <v>0.063</v>
      </c>
      <c r="BN13" s="33" t="n">
        <v>0.156</v>
      </c>
      <c r="BO13" s="33" t="n">
        <v>0.104</v>
      </c>
      <c r="BP13" s="33" t="n">
        <v>0.125</v>
      </c>
      <c r="BQ13" s="33" t="n">
        <v>0.12</v>
      </c>
      <c r="BR13" s="33" t="n">
        <v>0.094</v>
      </c>
      <c r="BS13" s="33" t="n">
        <v>0.141</v>
      </c>
      <c r="BT13" s="33" t="n">
        <v>0.219</v>
      </c>
      <c r="BU13" s="33" t="n">
        <v>0.234</v>
      </c>
      <c r="BV13" s="33" t="n">
        <v>0.281</v>
      </c>
      <c r="BW13" s="33" t="n">
        <v>0.385</v>
      </c>
      <c r="BX13" s="33" t="n">
        <v>0.234</v>
      </c>
      <c r="BY13" s="33" t="n">
        <v>0.401</v>
      </c>
      <c r="BZ13" s="33" t="n">
        <v>0.292</v>
      </c>
      <c r="CA13" s="33" t="n">
        <v>0.01</v>
      </c>
      <c r="CB13" s="33" t="n">
        <v>0.005</v>
      </c>
      <c r="CC13" s="33" t="n">
        <v>0.01</v>
      </c>
      <c r="CD13" s="33" t="n">
        <v>0</v>
      </c>
      <c r="CE13" s="33" t="n">
        <v>0.031</v>
      </c>
      <c r="CF13" s="33" t="n">
        <v>0.031</v>
      </c>
      <c r="CG13" s="33" t="n">
        <v>0.625</v>
      </c>
      <c r="CH13" s="33" t="n">
        <v>0.547</v>
      </c>
      <c r="CI13" s="33" t="n">
        <v>0.443</v>
      </c>
      <c r="CJ13" s="33" t="n">
        <v>0.661</v>
      </c>
      <c r="CK13" s="33" t="n">
        <v>0.365</v>
      </c>
      <c r="CL13" s="33" t="n">
        <v>0.302</v>
      </c>
      <c r="CM13" s="33" t="n">
        <v>0.005</v>
      </c>
      <c r="CN13" s="33" t="n">
        <v>0.021</v>
      </c>
      <c r="CO13" s="33" t="n">
        <v>0.021</v>
      </c>
      <c r="CP13" s="33" t="n">
        <v>0.042</v>
      </c>
      <c r="CQ13" s="33" t="n">
        <v>0.026</v>
      </c>
      <c r="CR13" s="33" t="n">
        <v>0.047</v>
      </c>
      <c r="CS13" s="33" t="n">
        <v>0.063</v>
      </c>
      <c r="CT13" s="33" t="n">
        <v>0.089</v>
      </c>
      <c r="CU13" s="33" t="n">
        <v>0.073</v>
      </c>
      <c r="CV13" s="33" t="n">
        <v>0.068</v>
      </c>
      <c r="CW13" s="33" t="n">
        <v>0.052</v>
      </c>
      <c r="CX13" s="33" t="n">
        <v>0.068</v>
      </c>
      <c r="CY13" s="33" t="n">
        <v>0.068</v>
      </c>
      <c r="CZ13" s="33" t="n">
        <v>0.042</v>
      </c>
      <c r="DA13" s="33" t="n">
        <v>0.109</v>
      </c>
      <c r="DB13" s="33" t="n">
        <v>0.109</v>
      </c>
      <c r="DC13" s="33" t="n">
        <v>0.12</v>
      </c>
      <c r="DD13" s="33" t="n">
        <v>0.115</v>
      </c>
      <c r="DE13" s="33" t="n">
        <v>0.151</v>
      </c>
      <c r="DF13" s="33" t="n">
        <v>0.193</v>
      </c>
      <c r="DG13" s="33" t="n">
        <v>0.25</v>
      </c>
      <c r="DH13" s="33" t="n">
        <v>0.193</v>
      </c>
      <c r="DI13" s="33" t="n">
        <v>0.229</v>
      </c>
      <c r="DJ13" s="33" t="n">
        <v>0.365</v>
      </c>
      <c r="DK13" s="33" t="n">
        <v>0.281</v>
      </c>
      <c r="DL13" s="33" t="n">
        <v>0.208</v>
      </c>
      <c r="DM13" s="33" t="n">
        <v>0.26</v>
      </c>
      <c r="DN13" s="33" t="n">
        <v>0.005</v>
      </c>
      <c r="DO13" s="33" t="n">
        <v>0.005</v>
      </c>
      <c r="DP13" s="33" t="n">
        <v>0.005</v>
      </c>
      <c r="DQ13" s="33" t="n">
        <v>0</v>
      </c>
      <c r="DR13" s="33" t="n">
        <v>0.01</v>
      </c>
      <c r="DS13" s="33" t="n">
        <v>0.01</v>
      </c>
      <c r="DT13" s="33" t="n">
        <v>0.01</v>
      </c>
      <c r="DU13" s="33" t="n">
        <v>0</v>
      </c>
      <c r="DV13" s="33" t="n">
        <v>0.021</v>
      </c>
      <c r="DW13" s="33" t="n">
        <v>0.771</v>
      </c>
      <c r="DX13" s="33" t="n">
        <v>0.729</v>
      </c>
      <c r="DY13" s="33" t="n">
        <v>0.656</v>
      </c>
      <c r="DZ13" s="33" t="n">
        <v>0.698</v>
      </c>
      <c r="EA13" s="33" t="n">
        <v>0.693</v>
      </c>
      <c r="EB13" s="33" t="n">
        <v>0.469</v>
      </c>
      <c r="EC13" s="33" t="n">
        <v>0.536</v>
      </c>
      <c r="ED13" s="33" t="n">
        <v>0.583</v>
      </c>
      <c r="EE13" s="33" t="n">
        <v>0.531</v>
      </c>
      <c r="EF13" s="33" t="n">
        <v>0.339</v>
      </c>
      <c r="EG13" s="33" t="n">
        <v>0.031</v>
      </c>
      <c r="EH13" s="33" t="n">
        <v>0.026</v>
      </c>
      <c r="EI13" s="33" t="n">
        <v>0.141</v>
      </c>
      <c r="EJ13" s="33" t="n">
        <v>0.354</v>
      </c>
      <c r="EK13" s="33" t="n">
        <v>0.099</v>
      </c>
      <c r="EL13" s="33" t="n">
        <v>0.068</v>
      </c>
      <c r="EM13" s="33" t="n">
        <v>0.172</v>
      </c>
      <c r="EN13" s="33" t="n">
        <v>0.146</v>
      </c>
      <c r="EO13" s="33" t="n">
        <v>0.401</v>
      </c>
      <c r="EP13" s="33" t="n">
        <v>0.438</v>
      </c>
      <c r="EQ13" s="33" t="n">
        <v>0.276</v>
      </c>
      <c r="ER13" s="33" t="n">
        <v>0.005</v>
      </c>
      <c r="ES13" s="33" t="n">
        <v>0.026</v>
      </c>
      <c r="ET13" s="33" t="n">
        <v>0.021</v>
      </c>
      <c r="EU13" s="33" t="n">
        <v>0.068</v>
      </c>
      <c r="EV13" s="33" t="n">
        <v>0.156</v>
      </c>
      <c r="EW13" s="33" t="n">
        <v>0.443</v>
      </c>
      <c r="EX13" s="33" t="n">
        <v>0.448</v>
      </c>
      <c r="EY13" s="33" t="n">
        <v>0.344</v>
      </c>
      <c r="EZ13" s="33" t="n">
        <v>6.92</v>
      </c>
      <c r="FA13" s="33" t="n">
        <v>0.104</v>
      </c>
      <c r="FB13" s="33" t="n">
        <v>0.016</v>
      </c>
      <c r="FC13" s="33" t="n">
        <v>0.021</v>
      </c>
      <c r="FD13" s="33" t="n">
        <v>0.021</v>
      </c>
      <c r="FE13" s="33" t="n">
        <v>0.109</v>
      </c>
      <c r="FF13" s="33" t="n">
        <v>0.073</v>
      </c>
      <c r="FG13" s="33" t="n">
        <v>0.146</v>
      </c>
      <c r="FH13" s="33" t="n">
        <v>0.156</v>
      </c>
      <c r="FI13" s="33" t="n">
        <v>0.125</v>
      </c>
      <c r="FJ13" s="33" t="n">
        <v>0.219</v>
      </c>
      <c r="FK13" s="33" t="n">
        <v>0.01</v>
      </c>
      <c r="FL13" s="33" t="n">
        <v>0.568</v>
      </c>
      <c r="FM13" s="33" t="n">
        <v>0.599</v>
      </c>
      <c r="FN13" s="33" t="n">
        <v>0.208</v>
      </c>
      <c r="FO13" s="33" t="n">
        <v>0.141</v>
      </c>
      <c r="FP13" s="33" t="n">
        <v>0.161</v>
      </c>
      <c r="FQ13" s="33" t="n">
        <v>0.234</v>
      </c>
      <c r="FR13" s="33" t="n">
        <v>0.104</v>
      </c>
      <c r="FS13" s="33" t="n">
        <v>0.031</v>
      </c>
      <c r="FT13" s="33" t="n">
        <v>0.26</v>
      </c>
      <c r="FU13" s="33" t="n">
        <v>0.12</v>
      </c>
      <c r="FV13" s="33" t="n">
        <v>0.12</v>
      </c>
      <c r="FW13" s="33" t="n">
        <v>0.26</v>
      </c>
      <c r="FX13" s="33" t="n">
        <v>0.068</v>
      </c>
      <c r="FY13" s="33" t="n">
        <v>0.089</v>
      </c>
      <c r="FZ13" s="33" t="n">
        <v>0.036</v>
      </c>
      <c r="GA13" s="33" t="n">
        <v>0.036</v>
      </c>
      <c r="GB13" s="33" t="n">
        <v>0.052</v>
      </c>
      <c r="GC13" s="33" t="n">
        <v>0.047</v>
      </c>
      <c r="GD13" s="33" t="n">
        <v>0.042</v>
      </c>
      <c r="GE13" s="33" t="n">
        <v>0.193</v>
      </c>
      <c r="GF13" s="33" t="n">
        <v>0.047</v>
      </c>
      <c r="GG13" s="33" t="n">
        <v>0.396</v>
      </c>
      <c r="GH13" s="33" t="n">
        <v>0.307</v>
      </c>
      <c r="GI13" s="33" t="n">
        <v>0.292</v>
      </c>
      <c r="GJ13" s="33" t="n">
        <v>0.354</v>
      </c>
      <c r="GK13" s="33" t="n">
        <v>0.411</v>
      </c>
      <c r="GL13" s="33" t="n">
        <v>0.453</v>
      </c>
      <c r="GM13" s="33" t="n">
        <v>0.484</v>
      </c>
      <c r="GN13" s="33" t="n">
        <v>0.307</v>
      </c>
      <c r="GO13" s="33" t="n">
        <v>0.391</v>
      </c>
      <c r="GP13" s="33" t="n">
        <v>0.406</v>
      </c>
      <c r="GQ13" s="33" t="n">
        <v>0.234</v>
      </c>
      <c r="GR13" s="33" t="n">
        <v>0.422</v>
      </c>
      <c r="GS13" s="33" t="n">
        <v>0.063</v>
      </c>
      <c r="GT13" s="33" t="n">
        <v>0.255</v>
      </c>
      <c r="GU13" s="33" t="n">
        <v>0.25</v>
      </c>
      <c r="GV13" s="33" t="n">
        <v>0.188</v>
      </c>
      <c r="GW13" s="33" t="n">
        <v>0.151</v>
      </c>
      <c r="GX13" s="33" t="n">
        <v>0.057</v>
      </c>
      <c r="GY13" s="33" t="n">
        <v>0.01</v>
      </c>
      <c r="GZ13" s="33" t="n">
        <v>0.057</v>
      </c>
      <c r="HA13" s="33" t="n">
        <v>0.005</v>
      </c>
      <c r="HB13" s="33" t="n">
        <v>0</v>
      </c>
      <c r="HC13" s="33" t="n">
        <v>0</v>
      </c>
      <c r="HD13" s="33" t="n">
        <v>0.005</v>
      </c>
      <c r="HE13" s="33" t="n">
        <v>0.01</v>
      </c>
      <c r="HF13" s="33" t="n">
        <v>0.021</v>
      </c>
      <c r="HG13" s="33" t="n">
        <v>0.016</v>
      </c>
      <c r="HH13" s="33" t="n">
        <v>0.01</v>
      </c>
      <c r="HI13" s="33" t="n">
        <v>0.01</v>
      </c>
      <c r="HJ13" s="33" t="n">
        <v>0.016</v>
      </c>
    </row>
    <row r="14" customFormat="false" ht="15" hidden="false" customHeight="false" outlineLevel="0" collapsed="false">
      <c r="A14" s="33" t="n">
        <v>400021</v>
      </c>
      <c r="B14" s="242" t="s">
        <v>1785</v>
      </c>
      <c r="C14" s="243" t="s">
        <v>1786</v>
      </c>
      <c r="D14" s="33" t="n">
        <v>4371</v>
      </c>
      <c r="E14" s="33" t="n">
        <v>66432</v>
      </c>
      <c r="F14" s="33" t="s">
        <v>299</v>
      </c>
      <c r="G14" s="33" t="s">
        <v>300</v>
      </c>
      <c r="H14" s="243" t="s">
        <v>46</v>
      </c>
      <c r="I14" s="33" t="s">
        <v>1787</v>
      </c>
      <c r="J14" s="33" t="s">
        <v>1788</v>
      </c>
      <c r="K14" s="33" t="n">
        <v>610507</v>
      </c>
      <c r="L14" s="33" t="s">
        <v>1789</v>
      </c>
      <c r="N14" s="33" t="s">
        <v>1790</v>
      </c>
      <c r="O14" s="33" t="n">
        <v>54688</v>
      </c>
      <c r="P14" s="33" t="s">
        <v>1791</v>
      </c>
      <c r="Q14" s="33" t="s">
        <v>1879</v>
      </c>
      <c r="R14" s="33" t="s">
        <v>1880</v>
      </c>
      <c r="S14" s="33" t="n">
        <v>60644</v>
      </c>
      <c r="T14" s="33" t="n">
        <v>36</v>
      </c>
      <c r="U14" s="33" t="s">
        <v>1881</v>
      </c>
      <c r="V14" s="33" t="s">
        <v>1882</v>
      </c>
      <c r="W14" s="33" t="s">
        <v>1883</v>
      </c>
      <c r="X14" s="33" t="s">
        <v>1884</v>
      </c>
      <c r="Y14" s="33" t="s">
        <v>1862</v>
      </c>
      <c r="AA14" s="33" t="n">
        <v>2012</v>
      </c>
      <c r="AB14" s="33" t="n">
        <v>400021</v>
      </c>
      <c r="AD14" s="33" t="n">
        <v>4371</v>
      </c>
      <c r="AG14" s="33" t="s">
        <v>1885</v>
      </c>
      <c r="AI14" s="33" t="s">
        <v>1823</v>
      </c>
      <c r="AJ14" s="33" t="s">
        <v>1801</v>
      </c>
      <c r="AK14" s="33" t="s">
        <v>1802</v>
      </c>
      <c r="AL14" s="33" t="s">
        <v>107</v>
      </c>
      <c r="AM14" s="33" t="s">
        <v>108</v>
      </c>
      <c r="AN14" s="33" t="s">
        <v>107</v>
      </c>
      <c r="AO14" s="33" t="s">
        <v>1803</v>
      </c>
      <c r="AP14" s="33" t="s">
        <v>108</v>
      </c>
      <c r="AQ14" s="33" t="s">
        <v>1804</v>
      </c>
      <c r="AR14" s="244" t="s">
        <v>54</v>
      </c>
    </row>
    <row r="15" customFormat="false" ht="15" hidden="false" customHeight="false" outlineLevel="0" collapsed="false">
      <c r="A15" s="33" t="n">
        <v>400022</v>
      </c>
      <c r="B15" s="242" t="s">
        <v>1785</v>
      </c>
      <c r="C15" s="243" t="s">
        <v>1786</v>
      </c>
      <c r="D15" s="33" t="n">
        <v>8047</v>
      </c>
      <c r="E15" s="33" t="n">
        <v>63051</v>
      </c>
      <c r="F15" s="33" t="s">
        <v>321</v>
      </c>
      <c r="G15" s="33" t="s">
        <v>322</v>
      </c>
      <c r="H15" s="243" t="s">
        <v>49</v>
      </c>
      <c r="I15" s="33" t="s">
        <v>1886</v>
      </c>
      <c r="J15" s="33" t="s">
        <v>1788</v>
      </c>
      <c r="K15" s="33" t="n">
        <v>610512</v>
      </c>
      <c r="L15" s="33" t="s">
        <v>1789</v>
      </c>
      <c r="N15" s="33" t="s">
        <v>1790</v>
      </c>
      <c r="O15" s="33" t="n">
        <v>52300</v>
      </c>
      <c r="P15" s="33" t="s">
        <v>1791</v>
      </c>
      <c r="Q15" s="33" t="s">
        <v>1887</v>
      </c>
      <c r="R15" s="33" t="s">
        <v>1888</v>
      </c>
      <c r="S15" s="33" t="n">
        <v>60616</v>
      </c>
      <c r="T15" s="33" t="n">
        <v>40</v>
      </c>
      <c r="U15" s="33" t="s">
        <v>1889</v>
      </c>
      <c r="V15" s="33" t="s">
        <v>1890</v>
      </c>
      <c r="W15" s="33" t="s">
        <v>1891</v>
      </c>
      <c r="X15" s="33" t="s">
        <v>1892</v>
      </c>
      <c r="Y15" s="33" t="s">
        <v>1893</v>
      </c>
      <c r="Z15" s="33" t="s">
        <v>1894</v>
      </c>
      <c r="AA15" s="33" t="n">
        <v>2012</v>
      </c>
      <c r="AB15" s="33" t="n">
        <v>400022</v>
      </c>
      <c r="AD15" s="33" t="n">
        <v>8047</v>
      </c>
      <c r="AG15" s="33" t="s">
        <v>1895</v>
      </c>
      <c r="AI15" s="33" t="s">
        <v>1842</v>
      </c>
      <c r="AJ15" s="33" t="s">
        <v>1801</v>
      </c>
      <c r="AK15" s="33" t="s">
        <v>1802</v>
      </c>
      <c r="AL15" s="33" t="s">
        <v>52</v>
      </c>
      <c r="AM15" s="33" t="s">
        <v>53</v>
      </c>
      <c r="AN15" s="33" t="s">
        <v>52</v>
      </c>
      <c r="AO15" s="33" t="s">
        <v>1803</v>
      </c>
      <c r="AP15" s="33" t="s">
        <v>53</v>
      </c>
      <c r="AQ15" s="33" t="s">
        <v>1804</v>
      </c>
      <c r="AR15" s="244" t="s">
        <v>54</v>
      </c>
    </row>
    <row r="16" customFormat="false" ht="15" hidden="false" customHeight="false" outlineLevel="0" collapsed="false">
      <c r="A16" s="33" t="n">
        <v>400023</v>
      </c>
      <c r="B16" s="242" t="s">
        <v>1785</v>
      </c>
      <c r="C16" s="243" t="s">
        <v>1786</v>
      </c>
      <c r="D16" s="33" t="n">
        <v>6580</v>
      </c>
      <c r="E16" s="33" t="n">
        <v>66371</v>
      </c>
      <c r="F16" s="33" t="s">
        <v>348</v>
      </c>
      <c r="G16" s="33" t="s">
        <v>349</v>
      </c>
      <c r="H16" s="243" t="s">
        <v>46</v>
      </c>
      <c r="I16" s="33" t="s">
        <v>1787</v>
      </c>
      <c r="J16" s="33" t="s">
        <v>1788</v>
      </c>
      <c r="K16" s="33" t="n">
        <v>610080</v>
      </c>
      <c r="L16" s="33" t="s">
        <v>1789</v>
      </c>
      <c r="N16" s="33" t="s">
        <v>1790</v>
      </c>
      <c r="O16" s="33" t="n">
        <v>51695</v>
      </c>
      <c r="P16" s="33" t="s">
        <v>1791</v>
      </c>
      <c r="Q16" s="33" t="s">
        <v>1896</v>
      </c>
      <c r="R16" s="33" t="s">
        <v>1897</v>
      </c>
      <c r="S16" s="33" t="n">
        <v>60619</v>
      </c>
      <c r="T16" s="33" t="n">
        <v>47</v>
      </c>
      <c r="U16" s="33" t="s">
        <v>1898</v>
      </c>
      <c r="V16" s="33" t="s">
        <v>1899</v>
      </c>
      <c r="W16" s="33" t="s">
        <v>1900</v>
      </c>
      <c r="X16" s="33" t="s">
        <v>1901</v>
      </c>
      <c r="Y16" s="33" t="s">
        <v>135</v>
      </c>
      <c r="AA16" s="33" t="n">
        <v>2012</v>
      </c>
      <c r="AB16" s="33" t="n">
        <v>400023</v>
      </c>
      <c r="AG16" s="33" t="s">
        <v>1902</v>
      </c>
      <c r="AI16" s="33" t="s">
        <v>1903</v>
      </c>
      <c r="AJ16" s="33" t="s">
        <v>1801</v>
      </c>
      <c r="AK16" s="33" t="s">
        <v>1802</v>
      </c>
      <c r="AL16" s="33" t="s">
        <v>115</v>
      </c>
      <c r="AM16" s="33" t="s">
        <v>53</v>
      </c>
      <c r="AR16" s="244" t="s">
        <v>54</v>
      </c>
    </row>
    <row r="17" customFormat="false" ht="15" hidden="false" customHeight="false" outlineLevel="0" collapsed="false">
      <c r="A17" s="33" t="n">
        <v>400024</v>
      </c>
      <c r="B17" s="242" t="s">
        <v>1785</v>
      </c>
      <c r="C17" s="243" t="s">
        <v>1786</v>
      </c>
      <c r="D17" s="33" t="n">
        <v>7130</v>
      </c>
      <c r="E17" s="33" t="n">
        <v>66231</v>
      </c>
      <c r="F17" s="33" t="s">
        <v>350</v>
      </c>
      <c r="G17" s="33" t="s">
        <v>351</v>
      </c>
      <c r="H17" s="243" t="s">
        <v>46</v>
      </c>
      <c r="I17" s="33" t="s">
        <v>1787</v>
      </c>
      <c r="J17" s="33" t="s">
        <v>1788</v>
      </c>
      <c r="K17" s="33" t="n">
        <v>610080</v>
      </c>
      <c r="L17" s="33" t="s">
        <v>1789</v>
      </c>
      <c r="N17" s="33" t="s">
        <v>1790</v>
      </c>
      <c r="O17" s="33" t="n">
        <v>51664</v>
      </c>
      <c r="P17" s="33" t="s">
        <v>1791</v>
      </c>
      <c r="Q17" s="33" t="s">
        <v>1904</v>
      </c>
      <c r="R17" s="33" t="s">
        <v>1905</v>
      </c>
      <c r="S17" s="33" t="n">
        <v>60609</v>
      </c>
      <c r="T17" s="33" t="n">
        <v>43</v>
      </c>
      <c r="U17" s="33" t="s">
        <v>1898</v>
      </c>
      <c r="V17" s="33" t="s">
        <v>1899</v>
      </c>
      <c r="W17" s="33" t="s">
        <v>1906</v>
      </c>
      <c r="X17" s="33" t="s">
        <v>1907</v>
      </c>
      <c r="Y17" s="33" t="s">
        <v>1908</v>
      </c>
      <c r="Z17" s="33" t="s">
        <v>1909</v>
      </c>
      <c r="AA17" s="33" t="n">
        <v>2012</v>
      </c>
      <c r="AB17" s="33" t="n">
        <v>400024</v>
      </c>
      <c r="AD17" s="33" t="n">
        <v>7130</v>
      </c>
      <c r="AG17" s="33" t="s">
        <v>1910</v>
      </c>
      <c r="AI17" s="33" t="s">
        <v>1823</v>
      </c>
      <c r="AJ17" s="33" t="s">
        <v>1801</v>
      </c>
      <c r="AK17" s="33" t="s">
        <v>1802</v>
      </c>
      <c r="AL17" s="33" t="s">
        <v>102</v>
      </c>
      <c r="AM17" s="33" t="s">
        <v>71</v>
      </c>
      <c r="AN17" s="33" t="s">
        <v>102</v>
      </c>
      <c r="AO17" s="33" t="s">
        <v>1803</v>
      </c>
      <c r="AP17" s="33" t="s">
        <v>71</v>
      </c>
      <c r="AQ17" s="33" t="s">
        <v>1804</v>
      </c>
      <c r="AR17" s="244" t="s">
        <v>54</v>
      </c>
    </row>
    <row r="18" customFormat="false" ht="15" hidden="false" customHeight="false" outlineLevel="0" collapsed="false">
      <c r="A18" s="33" t="n">
        <v>400025</v>
      </c>
      <c r="B18" s="242" t="s">
        <v>1785</v>
      </c>
      <c r="C18" s="243" t="s">
        <v>1786</v>
      </c>
      <c r="D18" s="33" t="n">
        <v>4910</v>
      </c>
      <c r="E18" s="33" t="n">
        <v>66071</v>
      </c>
      <c r="F18" s="33" t="s">
        <v>352</v>
      </c>
      <c r="G18" s="33" t="s">
        <v>353</v>
      </c>
      <c r="H18" s="243" t="s">
        <v>46</v>
      </c>
      <c r="I18" s="33" t="s">
        <v>1787</v>
      </c>
      <c r="J18" s="33" t="s">
        <v>1788</v>
      </c>
      <c r="K18" s="33" t="n">
        <v>610080</v>
      </c>
      <c r="L18" s="33" t="s">
        <v>1789</v>
      </c>
      <c r="N18" s="33" t="s">
        <v>1790</v>
      </c>
      <c r="O18" s="33" t="n">
        <v>51657</v>
      </c>
      <c r="P18" s="33" t="s">
        <v>1791</v>
      </c>
      <c r="Q18" s="33" t="s">
        <v>1898</v>
      </c>
      <c r="R18" s="33" t="s">
        <v>1911</v>
      </c>
      <c r="S18" s="33" t="n">
        <v>60647</v>
      </c>
      <c r="T18" s="33" t="n">
        <v>35</v>
      </c>
      <c r="U18" s="33" t="s">
        <v>1898</v>
      </c>
      <c r="V18" s="33" t="s">
        <v>1899</v>
      </c>
      <c r="W18" s="33" t="s">
        <v>1912</v>
      </c>
      <c r="X18" s="33" t="s">
        <v>1913</v>
      </c>
      <c r="Y18" s="33" t="s">
        <v>1914</v>
      </c>
      <c r="Z18" s="33" t="s">
        <v>1915</v>
      </c>
      <c r="AA18" s="33" t="n">
        <v>2012</v>
      </c>
      <c r="AB18" s="33" t="n">
        <v>400025</v>
      </c>
      <c r="AD18" s="33" t="n">
        <v>4910</v>
      </c>
      <c r="AG18" s="33" t="s">
        <v>1916</v>
      </c>
      <c r="AI18" s="33" t="s">
        <v>1823</v>
      </c>
      <c r="AJ18" s="33" t="s">
        <v>1801</v>
      </c>
      <c r="AK18" s="33" t="s">
        <v>1802</v>
      </c>
      <c r="AL18" s="33" t="s">
        <v>80</v>
      </c>
      <c r="AM18" s="33" t="s">
        <v>65</v>
      </c>
      <c r="AN18" s="33" t="s">
        <v>80</v>
      </c>
      <c r="AO18" s="33" t="s">
        <v>1803</v>
      </c>
      <c r="AP18" s="33" t="s">
        <v>65</v>
      </c>
      <c r="AQ18" s="33" t="s">
        <v>1804</v>
      </c>
      <c r="AR18" s="244" t="s">
        <v>354</v>
      </c>
      <c r="AS18" s="33" t="s">
        <v>77</v>
      </c>
      <c r="AT18" s="33" t="s">
        <v>77</v>
      </c>
      <c r="AU18" s="33" t="s">
        <v>47</v>
      </c>
      <c r="AV18" s="33" t="n">
        <v>71</v>
      </c>
      <c r="AW18" s="33" t="n">
        <v>62</v>
      </c>
      <c r="AX18" s="33" t="n">
        <v>47</v>
      </c>
      <c r="AY18" s="33" t="n">
        <v>296</v>
      </c>
      <c r="AZ18" s="33" t="n">
        <v>15</v>
      </c>
      <c r="BA18" s="33" t="n">
        <v>4</v>
      </c>
      <c r="BB18" s="33" t="n">
        <v>37</v>
      </c>
      <c r="BC18" s="33" t="n">
        <v>207</v>
      </c>
      <c r="BD18" s="245" t="n">
        <v>2</v>
      </c>
      <c r="BE18" s="33" t="n">
        <v>2</v>
      </c>
      <c r="BF18" s="33" t="n">
        <v>20</v>
      </c>
      <c r="BG18" s="33" t="n">
        <v>9</v>
      </c>
      <c r="BH18" s="33" t="n">
        <v>296</v>
      </c>
      <c r="BI18" s="33" t="n">
        <v>0.003</v>
      </c>
      <c r="BJ18" s="33" t="n">
        <v>0.01</v>
      </c>
      <c r="BK18" s="33" t="n">
        <v>0.003</v>
      </c>
      <c r="BL18" s="33" t="n">
        <v>0.003</v>
      </c>
      <c r="BM18" s="33" t="n">
        <v>0.003</v>
      </c>
      <c r="BN18" s="33" t="n">
        <v>0.01</v>
      </c>
      <c r="BO18" s="33" t="n">
        <v>0.037</v>
      </c>
      <c r="BP18" s="33" t="n">
        <v>0.054</v>
      </c>
      <c r="BQ18" s="33" t="n">
        <v>0.03</v>
      </c>
      <c r="BR18" s="33" t="n">
        <v>0.007</v>
      </c>
      <c r="BS18" s="33" t="n">
        <v>0.061</v>
      </c>
      <c r="BT18" s="33" t="n">
        <v>0.105</v>
      </c>
      <c r="BU18" s="33" t="n">
        <v>0.284</v>
      </c>
      <c r="BV18" s="33" t="n">
        <v>0.24</v>
      </c>
      <c r="BW18" s="33" t="n">
        <v>0.267</v>
      </c>
      <c r="BX18" s="33" t="n">
        <v>0.105</v>
      </c>
      <c r="BY18" s="33" t="n">
        <v>0.291</v>
      </c>
      <c r="BZ18" s="33" t="n">
        <v>0.27</v>
      </c>
      <c r="CA18" s="33" t="n">
        <v>0.003</v>
      </c>
      <c r="CB18" s="33" t="n">
        <v>0</v>
      </c>
      <c r="CC18" s="33" t="n">
        <v>0.007</v>
      </c>
      <c r="CD18" s="33" t="n">
        <v>0</v>
      </c>
      <c r="CE18" s="33" t="n">
        <v>0.02</v>
      </c>
      <c r="CF18" s="33" t="n">
        <v>0.007</v>
      </c>
      <c r="CG18" s="33" t="n">
        <v>0.672</v>
      </c>
      <c r="CH18" s="33" t="n">
        <v>0.696</v>
      </c>
      <c r="CI18" s="33" t="n">
        <v>0.693</v>
      </c>
      <c r="CJ18" s="33" t="n">
        <v>0.885</v>
      </c>
      <c r="CK18" s="33" t="n">
        <v>0.625</v>
      </c>
      <c r="CL18" s="33" t="n">
        <v>0.608</v>
      </c>
      <c r="CM18" s="33" t="n">
        <v>0</v>
      </c>
      <c r="CN18" s="33" t="n">
        <v>0.007</v>
      </c>
      <c r="CO18" s="33" t="n">
        <v>0.007</v>
      </c>
      <c r="CP18" s="33" t="n">
        <v>0.007</v>
      </c>
      <c r="CQ18" s="33" t="n">
        <v>0.007</v>
      </c>
      <c r="CR18" s="33" t="n">
        <v>0.01</v>
      </c>
      <c r="CS18" s="33" t="n">
        <v>0.034</v>
      </c>
      <c r="CT18" s="33" t="n">
        <v>0.047</v>
      </c>
      <c r="CU18" s="33" t="n">
        <v>0.034</v>
      </c>
      <c r="CV18" s="33" t="n">
        <v>0.014</v>
      </c>
      <c r="CW18" s="33" t="n">
        <v>0.014</v>
      </c>
      <c r="CX18" s="33" t="n">
        <v>0.017</v>
      </c>
      <c r="CY18" s="33" t="n">
        <v>0.03</v>
      </c>
      <c r="CZ18" s="33" t="n">
        <v>0.02</v>
      </c>
      <c r="DA18" s="33" t="n">
        <v>0.054</v>
      </c>
      <c r="DB18" s="33" t="n">
        <v>0.054</v>
      </c>
      <c r="DC18" s="33" t="n">
        <v>0.091</v>
      </c>
      <c r="DD18" s="33" t="n">
        <v>0.047</v>
      </c>
      <c r="DE18" s="33" t="n">
        <v>0.098</v>
      </c>
      <c r="DF18" s="33" t="n">
        <v>0.132</v>
      </c>
      <c r="DG18" s="33" t="n">
        <v>0.169</v>
      </c>
      <c r="DH18" s="33" t="n">
        <v>0.122</v>
      </c>
      <c r="DI18" s="33" t="n">
        <v>0.139</v>
      </c>
      <c r="DJ18" s="33" t="n">
        <v>0.284</v>
      </c>
      <c r="DK18" s="33" t="n">
        <v>0.155</v>
      </c>
      <c r="DL18" s="33" t="n">
        <v>0.166</v>
      </c>
      <c r="DM18" s="33" t="n">
        <v>0.199</v>
      </c>
      <c r="DN18" s="33" t="n">
        <v>0.003</v>
      </c>
      <c r="DO18" s="33" t="n">
        <v>0.003</v>
      </c>
      <c r="DP18" s="33" t="n">
        <v>0.003</v>
      </c>
      <c r="DQ18" s="33" t="n">
        <v>0</v>
      </c>
      <c r="DR18" s="33" t="n">
        <v>0.003</v>
      </c>
      <c r="DS18" s="33" t="n">
        <v>0.007</v>
      </c>
      <c r="DT18" s="33" t="n">
        <v>0</v>
      </c>
      <c r="DU18" s="33" t="n">
        <v>0</v>
      </c>
      <c r="DV18" s="33" t="n">
        <v>0</v>
      </c>
      <c r="DW18" s="33" t="n">
        <v>0.885</v>
      </c>
      <c r="DX18" s="33" t="n">
        <v>0.845</v>
      </c>
      <c r="DY18" s="33" t="n">
        <v>0.804</v>
      </c>
      <c r="DZ18" s="33" t="n">
        <v>0.841</v>
      </c>
      <c r="EA18" s="33" t="n">
        <v>0.831</v>
      </c>
      <c r="EB18" s="33" t="n">
        <v>0.645</v>
      </c>
      <c r="EC18" s="33" t="n">
        <v>0.757</v>
      </c>
      <c r="ED18" s="33" t="n">
        <v>0.696</v>
      </c>
      <c r="EE18" s="33" t="n">
        <v>0.72</v>
      </c>
      <c r="EF18" s="33" t="n">
        <v>0.473</v>
      </c>
      <c r="EG18" s="33" t="n">
        <v>0.024</v>
      </c>
      <c r="EH18" s="33" t="n">
        <v>0.017</v>
      </c>
      <c r="EI18" s="33" t="n">
        <v>0.095</v>
      </c>
      <c r="EJ18" s="33" t="n">
        <v>0.378</v>
      </c>
      <c r="EK18" s="33" t="n">
        <v>0.02</v>
      </c>
      <c r="EL18" s="33" t="n">
        <v>0.024</v>
      </c>
      <c r="EM18" s="33" t="n">
        <v>0.159</v>
      </c>
      <c r="EN18" s="33" t="n">
        <v>0.051</v>
      </c>
      <c r="EO18" s="33" t="n">
        <v>0.216</v>
      </c>
      <c r="EP18" s="33" t="n">
        <v>0.22</v>
      </c>
      <c r="EQ18" s="33" t="n">
        <v>0.284</v>
      </c>
      <c r="ER18" s="33" t="n">
        <v>0.014</v>
      </c>
      <c r="ES18" s="33" t="n">
        <v>0.027</v>
      </c>
      <c r="ET18" s="33" t="n">
        <v>0.051</v>
      </c>
      <c r="EU18" s="33" t="n">
        <v>0.061</v>
      </c>
      <c r="EV18" s="33" t="n">
        <v>0.084</v>
      </c>
      <c r="EW18" s="33" t="n">
        <v>0.713</v>
      </c>
      <c r="EX18" s="33" t="n">
        <v>0.689</v>
      </c>
      <c r="EY18" s="33" t="n">
        <v>0.402</v>
      </c>
      <c r="EZ18" s="33" t="n">
        <v>9.21</v>
      </c>
      <c r="FA18" s="33" t="n">
        <v>0.003</v>
      </c>
      <c r="FB18" s="33" t="n">
        <v>0</v>
      </c>
      <c r="FC18" s="33" t="n">
        <v>0.003</v>
      </c>
      <c r="FD18" s="33" t="n">
        <v>0.01</v>
      </c>
      <c r="FE18" s="33" t="n">
        <v>0.03</v>
      </c>
      <c r="FF18" s="33" t="n">
        <v>0.017</v>
      </c>
      <c r="FG18" s="33" t="n">
        <v>0.024</v>
      </c>
      <c r="FH18" s="33" t="n">
        <v>0.111</v>
      </c>
      <c r="FI18" s="33" t="n">
        <v>0.155</v>
      </c>
      <c r="FJ18" s="33" t="n">
        <v>0.642</v>
      </c>
      <c r="FK18" s="33" t="n">
        <v>0.003</v>
      </c>
      <c r="FL18" s="33" t="n">
        <v>0.429</v>
      </c>
      <c r="FM18" s="33" t="n">
        <v>0.581</v>
      </c>
      <c r="FN18" s="33" t="n">
        <v>0.139</v>
      </c>
      <c r="FO18" s="33" t="n">
        <v>0.24</v>
      </c>
      <c r="FP18" s="33" t="n">
        <v>0.172</v>
      </c>
      <c r="FQ18" s="33" t="n">
        <v>0.247</v>
      </c>
      <c r="FR18" s="33" t="n">
        <v>0.159</v>
      </c>
      <c r="FS18" s="33" t="n">
        <v>0.081</v>
      </c>
      <c r="FT18" s="33" t="n">
        <v>0.304</v>
      </c>
      <c r="FU18" s="33" t="n">
        <v>0.078</v>
      </c>
      <c r="FV18" s="33" t="n">
        <v>0.057</v>
      </c>
      <c r="FW18" s="33" t="n">
        <v>0.284</v>
      </c>
      <c r="FX18" s="33" t="n">
        <v>0.095</v>
      </c>
      <c r="FY18" s="33" t="n">
        <v>0.108</v>
      </c>
      <c r="FZ18" s="33" t="n">
        <v>0.027</v>
      </c>
      <c r="GA18" s="33" t="n">
        <v>0.017</v>
      </c>
      <c r="GB18" s="33" t="n">
        <v>0.044</v>
      </c>
      <c r="GC18" s="33" t="n">
        <v>0.027</v>
      </c>
      <c r="GD18" s="33" t="n">
        <v>0.027</v>
      </c>
      <c r="GE18" s="33" t="n">
        <v>0.081</v>
      </c>
      <c r="GF18" s="33" t="n">
        <v>0.027</v>
      </c>
      <c r="GG18" s="33" t="n">
        <v>0.382</v>
      </c>
      <c r="GH18" s="33" t="n">
        <v>0.331</v>
      </c>
      <c r="GI18" s="33" t="n">
        <v>0.365</v>
      </c>
      <c r="GJ18" s="33" t="n">
        <v>0.426</v>
      </c>
      <c r="GK18" s="33" t="n">
        <v>0.436</v>
      </c>
      <c r="GL18" s="33" t="n">
        <v>0.365</v>
      </c>
      <c r="GM18" s="33" t="n">
        <v>0.578</v>
      </c>
      <c r="GN18" s="33" t="n">
        <v>0.324</v>
      </c>
      <c r="GO18" s="33" t="n">
        <v>0.399</v>
      </c>
      <c r="GP18" s="33" t="n">
        <v>0.517</v>
      </c>
      <c r="GQ18" s="33" t="n">
        <v>0.405</v>
      </c>
      <c r="GR18" s="33" t="n">
        <v>0.581</v>
      </c>
      <c r="GS18" s="33" t="n">
        <v>0.007</v>
      </c>
      <c r="GT18" s="33" t="n">
        <v>0.24</v>
      </c>
      <c r="GU18" s="33" t="n">
        <v>0.182</v>
      </c>
      <c r="GV18" s="33" t="n">
        <v>0.01</v>
      </c>
      <c r="GW18" s="33" t="n">
        <v>0.051</v>
      </c>
      <c r="GX18" s="33" t="n">
        <v>0.007</v>
      </c>
      <c r="GY18" s="33" t="n">
        <v>0.007</v>
      </c>
      <c r="GZ18" s="33" t="n">
        <v>0.047</v>
      </c>
      <c r="HA18" s="33" t="n">
        <v>0.007</v>
      </c>
      <c r="HB18" s="33" t="n">
        <v>0.007</v>
      </c>
      <c r="HC18" s="33" t="n">
        <v>0.014</v>
      </c>
      <c r="HD18" s="33" t="n">
        <v>0.007</v>
      </c>
      <c r="HE18" s="33" t="n">
        <v>0.01</v>
      </c>
      <c r="HF18" s="33" t="n">
        <v>0.014</v>
      </c>
      <c r="HG18" s="33" t="n">
        <v>0.02</v>
      </c>
      <c r="HH18" s="33" t="n">
        <v>0.014</v>
      </c>
      <c r="HI18" s="33" t="n">
        <v>0.014</v>
      </c>
      <c r="HJ18" s="33" t="n">
        <v>0.014</v>
      </c>
    </row>
    <row r="19" customFormat="false" ht="15" hidden="false" customHeight="false" outlineLevel="0" collapsed="false">
      <c r="A19" s="33" t="n">
        <v>400026</v>
      </c>
      <c r="B19" s="242" t="s">
        <v>1785</v>
      </c>
      <c r="C19" s="243" t="s">
        <v>1786</v>
      </c>
      <c r="D19" s="33" t="n">
        <v>4914</v>
      </c>
      <c r="E19" s="33" t="n">
        <v>66075</v>
      </c>
      <c r="F19" s="33" t="s">
        <v>363</v>
      </c>
      <c r="G19" s="33" t="s">
        <v>364</v>
      </c>
      <c r="H19" s="243" t="s">
        <v>46</v>
      </c>
      <c r="I19" s="33" t="s">
        <v>1787</v>
      </c>
      <c r="J19" s="33" t="s">
        <v>1788</v>
      </c>
      <c r="K19" s="33" t="n">
        <v>610080</v>
      </c>
      <c r="L19" s="33" t="s">
        <v>1789</v>
      </c>
      <c r="N19" s="33" t="s">
        <v>1790</v>
      </c>
      <c r="O19" s="33" t="n">
        <v>54227</v>
      </c>
      <c r="P19" s="33" t="s">
        <v>1791</v>
      </c>
      <c r="Q19" s="33" t="s">
        <v>1917</v>
      </c>
      <c r="R19" s="33" t="s">
        <v>1918</v>
      </c>
      <c r="S19" s="33" t="n">
        <v>60643</v>
      </c>
      <c r="T19" s="33" t="n">
        <v>49</v>
      </c>
      <c r="U19" s="33" t="s">
        <v>1898</v>
      </c>
      <c r="V19" s="33" t="s">
        <v>1899</v>
      </c>
      <c r="W19" s="33" t="s">
        <v>1919</v>
      </c>
      <c r="X19" s="33" t="s">
        <v>1920</v>
      </c>
      <c r="Y19" s="33" t="s">
        <v>1921</v>
      </c>
      <c r="AA19" s="33" t="n">
        <v>2012</v>
      </c>
      <c r="AB19" s="33" t="n">
        <v>400026</v>
      </c>
      <c r="AD19" s="33" t="n">
        <v>4914</v>
      </c>
      <c r="AG19" s="33" t="s">
        <v>1922</v>
      </c>
      <c r="AH19" s="33" t="n">
        <v>6</v>
      </c>
      <c r="AI19" s="33" t="s">
        <v>1823</v>
      </c>
      <c r="AJ19" s="33" t="s">
        <v>1801</v>
      </c>
      <c r="AK19" s="33" t="s">
        <v>1802</v>
      </c>
      <c r="AL19" s="33" t="s">
        <v>155</v>
      </c>
      <c r="AM19" s="33" t="s">
        <v>60</v>
      </c>
      <c r="AN19" s="33" t="s">
        <v>155</v>
      </c>
      <c r="AO19" s="33" t="s">
        <v>1803</v>
      </c>
      <c r="AP19" s="33" t="s">
        <v>60</v>
      </c>
      <c r="AQ19" s="33" t="s">
        <v>1804</v>
      </c>
      <c r="AR19" s="244" t="s">
        <v>54</v>
      </c>
    </row>
    <row r="20" customFormat="false" ht="15" hidden="false" customHeight="false" outlineLevel="0" collapsed="false">
      <c r="A20" s="33" t="n">
        <v>400027</v>
      </c>
      <c r="B20" s="242" t="s">
        <v>1785</v>
      </c>
      <c r="C20" s="243" t="s">
        <v>1786</v>
      </c>
      <c r="D20" s="33" t="n">
        <v>4913</v>
      </c>
      <c r="E20" s="33" t="n">
        <v>66074</v>
      </c>
      <c r="F20" s="33" t="s">
        <v>357</v>
      </c>
      <c r="G20" s="33" t="s">
        <v>358</v>
      </c>
      <c r="H20" s="243" t="s">
        <v>46</v>
      </c>
      <c r="I20" s="33" t="s">
        <v>1787</v>
      </c>
      <c r="J20" s="33" t="s">
        <v>1788</v>
      </c>
      <c r="K20" s="33" t="n">
        <v>610080</v>
      </c>
      <c r="L20" s="33" t="s">
        <v>1789</v>
      </c>
      <c r="N20" s="33" t="s">
        <v>1790</v>
      </c>
      <c r="O20" s="33" t="n">
        <v>54701</v>
      </c>
      <c r="P20" s="33" t="s">
        <v>1791</v>
      </c>
      <c r="Q20" s="33" t="s">
        <v>1923</v>
      </c>
      <c r="R20" s="33" t="s">
        <v>1924</v>
      </c>
      <c r="S20" s="33" t="n">
        <v>60618</v>
      </c>
      <c r="T20" s="33" t="n">
        <v>31</v>
      </c>
      <c r="U20" s="33" t="s">
        <v>1898</v>
      </c>
      <c r="V20" s="33" t="s">
        <v>1899</v>
      </c>
      <c r="W20" s="33" t="s">
        <v>1925</v>
      </c>
      <c r="X20" s="33" t="s">
        <v>1926</v>
      </c>
      <c r="Y20" s="33" t="s">
        <v>1927</v>
      </c>
      <c r="AA20" s="33" t="n">
        <v>2012</v>
      </c>
      <c r="AB20" s="33" t="n">
        <v>400027</v>
      </c>
      <c r="AD20" s="33" t="n">
        <v>4913</v>
      </c>
      <c r="AG20" s="33" t="s">
        <v>1928</v>
      </c>
      <c r="AI20" s="33" t="s">
        <v>1929</v>
      </c>
      <c r="AJ20" s="33" t="s">
        <v>1801</v>
      </c>
      <c r="AK20" s="33" t="s">
        <v>1802</v>
      </c>
      <c r="AL20" s="33" t="s">
        <v>75</v>
      </c>
      <c r="AM20" s="33" t="s">
        <v>65</v>
      </c>
      <c r="AN20" s="33" t="s">
        <v>75</v>
      </c>
      <c r="AO20" s="33" t="s">
        <v>1803</v>
      </c>
      <c r="AP20" s="33" t="s">
        <v>65</v>
      </c>
      <c r="AQ20" s="33" t="s">
        <v>1804</v>
      </c>
      <c r="AR20" s="244" t="s">
        <v>359</v>
      </c>
      <c r="AS20" s="33" t="s">
        <v>131</v>
      </c>
      <c r="AT20" s="33" t="s">
        <v>131</v>
      </c>
      <c r="AU20" s="33" t="s">
        <v>77</v>
      </c>
      <c r="AV20" s="33" t="n">
        <v>85</v>
      </c>
      <c r="AW20" s="33" t="n">
        <v>86</v>
      </c>
      <c r="AX20" s="33" t="n">
        <v>66</v>
      </c>
      <c r="AY20" s="33" t="n">
        <v>257</v>
      </c>
      <c r="AZ20" s="33" t="n">
        <v>45</v>
      </c>
      <c r="BA20" s="33" t="n">
        <v>8</v>
      </c>
      <c r="BB20" s="33" t="n">
        <v>21</v>
      </c>
      <c r="BC20" s="33" t="n">
        <v>162</v>
      </c>
      <c r="BD20" s="245" t="n">
        <v>0</v>
      </c>
      <c r="BE20" s="33" t="n">
        <v>1</v>
      </c>
      <c r="BF20" s="33" t="n">
        <v>14</v>
      </c>
      <c r="BG20" s="33" t="n">
        <v>6</v>
      </c>
      <c r="BH20" s="33" t="n">
        <v>257</v>
      </c>
      <c r="BI20" s="33" t="n">
        <v>0</v>
      </c>
      <c r="BJ20" s="33" t="n">
        <v>0</v>
      </c>
      <c r="BK20" s="33" t="n">
        <v>0</v>
      </c>
      <c r="BL20" s="33" t="n">
        <v>0</v>
      </c>
      <c r="BM20" s="33" t="n">
        <v>0</v>
      </c>
      <c r="BN20" s="33" t="n">
        <v>0.008</v>
      </c>
      <c r="BO20" s="33" t="n">
        <v>0.012</v>
      </c>
      <c r="BP20" s="33" t="n">
        <v>0.008</v>
      </c>
      <c r="BQ20" s="33" t="n">
        <v>0.004</v>
      </c>
      <c r="BR20" s="33" t="n">
        <v>0</v>
      </c>
      <c r="BS20" s="33" t="n">
        <v>0.019</v>
      </c>
      <c r="BT20" s="33" t="n">
        <v>0.039</v>
      </c>
      <c r="BU20" s="33" t="n">
        <v>0.276</v>
      </c>
      <c r="BV20" s="33" t="n">
        <v>0.195</v>
      </c>
      <c r="BW20" s="33" t="n">
        <v>0.152</v>
      </c>
      <c r="BX20" s="33" t="n">
        <v>0.113</v>
      </c>
      <c r="BY20" s="33" t="n">
        <v>0.319</v>
      </c>
      <c r="BZ20" s="33" t="n">
        <v>0.288</v>
      </c>
      <c r="CA20" s="33" t="n">
        <v>0.004</v>
      </c>
      <c r="CB20" s="33" t="n">
        <v>0.008</v>
      </c>
      <c r="CC20" s="33" t="n">
        <v>0.008</v>
      </c>
      <c r="CD20" s="33" t="n">
        <v>0.004</v>
      </c>
      <c r="CE20" s="33" t="n">
        <v>0.008</v>
      </c>
      <c r="CF20" s="33" t="n">
        <v>0.008</v>
      </c>
      <c r="CG20" s="33" t="n">
        <v>0.708</v>
      </c>
      <c r="CH20" s="33" t="n">
        <v>0.79</v>
      </c>
      <c r="CI20" s="33" t="n">
        <v>0.837</v>
      </c>
      <c r="CJ20" s="33" t="n">
        <v>0.883</v>
      </c>
      <c r="CK20" s="33" t="n">
        <v>0.654</v>
      </c>
      <c r="CL20" s="33" t="n">
        <v>0.658</v>
      </c>
      <c r="CM20" s="33" t="n">
        <v>0</v>
      </c>
      <c r="CN20" s="33" t="n">
        <v>0</v>
      </c>
      <c r="CO20" s="33" t="n">
        <v>0</v>
      </c>
      <c r="CP20" s="33" t="n">
        <v>0</v>
      </c>
      <c r="CQ20" s="33" t="n">
        <v>0</v>
      </c>
      <c r="CR20" s="33" t="n">
        <v>0</v>
      </c>
      <c r="CS20" s="33" t="n">
        <v>0</v>
      </c>
      <c r="CT20" s="33" t="n">
        <v>0</v>
      </c>
      <c r="CU20" s="33" t="n">
        <v>0.004</v>
      </c>
      <c r="CV20" s="33" t="n">
        <v>0</v>
      </c>
      <c r="CW20" s="33" t="n">
        <v>0</v>
      </c>
      <c r="CX20" s="33" t="n">
        <v>0</v>
      </c>
      <c r="CY20" s="33" t="n">
        <v>0</v>
      </c>
      <c r="CZ20" s="33" t="n">
        <v>0</v>
      </c>
      <c r="DA20" s="33" t="n">
        <v>0.004</v>
      </c>
      <c r="DB20" s="33" t="n">
        <v>0.012</v>
      </c>
      <c r="DC20" s="33" t="n">
        <v>0.051</v>
      </c>
      <c r="DD20" s="33" t="n">
        <v>0.008</v>
      </c>
      <c r="DE20" s="33" t="n">
        <v>0.093</v>
      </c>
      <c r="DF20" s="33" t="n">
        <v>0.109</v>
      </c>
      <c r="DG20" s="33" t="n">
        <v>0.132</v>
      </c>
      <c r="DH20" s="33" t="n">
        <v>0.105</v>
      </c>
      <c r="DI20" s="33" t="n">
        <v>0.117</v>
      </c>
      <c r="DJ20" s="33" t="n">
        <v>0.206</v>
      </c>
      <c r="DK20" s="33" t="n">
        <v>0.198</v>
      </c>
      <c r="DL20" s="33" t="n">
        <v>0.222</v>
      </c>
      <c r="DM20" s="33" t="n">
        <v>0.175</v>
      </c>
      <c r="DN20" s="33" t="n">
        <v>0.004</v>
      </c>
      <c r="DO20" s="33" t="n">
        <v>0.004</v>
      </c>
      <c r="DP20" s="33" t="n">
        <v>0.004</v>
      </c>
      <c r="DQ20" s="33" t="n">
        <v>0.004</v>
      </c>
      <c r="DR20" s="33" t="n">
        <v>0</v>
      </c>
      <c r="DS20" s="33" t="n">
        <v>0.004</v>
      </c>
      <c r="DT20" s="33" t="n">
        <v>0.004</v>
      </c>
      <c r="DU20" s="33" t="n">
        <v>0</v>
      </c>
      <c r="DV20" s="33" t="n">
        <v>0.004</v>
      </c>
      <c r="DW20" s="33" t="n">
        <v>0.903</v>
      </c>
      <c r="DX20" s="33" t="n">
        <v>0.887</v>
      </c>
      <c r="DY20" s="33" t="n">
        <v>0.864</v>
      </c>
      <c r="DZ20" s="33" t="n">
        <v>0.891</v>
      </c>
      <c r="EA20" s="33" t="n">
        <v>0.883</v>
      </c>
      <c r="EB20" s="33" t="n">
        <v>0.786</v>
      </c>
      <c r="EC20" s="33" t="n">
        <v>0.786</v>
      </c>
      <c r="ED20" s="33" t="n">
        <v>0.728</v>
      </c>
      <c r="EE20" s="33" t="n">
        <v>0.809</v>
      </c>
      <c r="EF20" s="33" t="n">
        <v>0.642</v>
      </c>
      <c r="EG20" s="33" t="n">
        <v>0</v>
      </c>
      <c r="EH20" s="33" t="n">
        <v>0.004</v>
      </c>
      <c r="EI20" s="33" t="n">
        <v>0.058</v>
      </c>
      <c r="EJ20" s="33" t="n">
        <v>0.304</v>
      </c>
      <c r="EK20" s="33" t="n">
        <v>0.016</v>
      </c>
      <c r="EL20" s="33" t="n">
        <v>0.004</v>
      </c>
      <c r="EM20" s="33" t="n">
        <v>0.167</v>
      </c>
      <c r="EN20" s="33" t="n">
        <v>0.008</v>
      </c>
      <c r="EO20" s="33" t="n">
        <v>0.218</v>
      </c>
      <c r="EP20" s="33" t="n">
        <v>0.136</v>
      </c>
      <c r="EQ20" s="33" t="n">
        <v>0.323</v>
      </c>
      <c r="ER20" s="33" t="n">
        <v>0.012</v>
      </c>
      <c r="ES20" s="33" t="n">
        <v>0.004</v>
      </c>
      <c r="ET20" s="33" t="n">
        <v>0.027</v>
      </c>
      <c r="EU20" s="33" t="n">
        <v>0.043</v>
      </c>
      <c r="EV20" s="33" t="n">
        <v>0.035</v>
      </c>
      <c r="EW20" s="33" t="n">
        <v>0.763</v>
      </c>
      <c r="EX20" s="33" t="n">
        <v>0.829</v>
      </c>
      <c r="EY20" s="33" t="n">
        <v>0.409</v>
      </c>
      <c r="EZ20" s="33" t="n">
        <v>9.59</v>
      </c>
      <c r="FA20" s="33" t="n">
        <v>0</v>
      </c>
      <c r="FB20" s="33" t="n">
        <v>0</v>
      </c>
      <c r="FC20" s="33" t="n">
        <v>0</v>
      </c>
      <c r="FD20" s="33" t="n">
        <v>0</v>
      </c>
      <c r="FE20" s="33" t="n">
        <v>0.008</v>
      </c>
      <c r="FF20" s="33" t="n">
        <v>0</v>
      </c>
      <c r="FG20" s="33" t="n">
        <v>0.023</v>
      </c>
      <c r="FH20" s="33" t="n">
        <v>0.047</v>
      </c>
      <c r="FI20" s="33" t="n">
        <v>0.202</v>
      </c>
      <c r="FJ20" s="33" t="n">
        <v>0.708</v>
      </c>
      <c r="FK20" s="33" t="n">
        <v>0.012</v>
      </c>
      <c r="FL20" s="33" t="n">
        <v>0.354</v>
      </c>
      <c r="FM20" s="33" t="n">
        <v>0.626</v>
      </c>
      <c r="FN20" s="33" t="n">
        <v>0.113</v>
      </c>
      <c r="FO20" s="33" t="n">
        <v>0.307</v>
      </c>
      <c r="FP20" s="33" t="n">
        <v>0.132</v>
      </c>
      <c r="FQ20" s="33" t="n">
        <v>0.218</v>
      </c>
      <c r="FR20" s="33" t="n">
        <v>0.14</v>
      </c>
      <c r="FS20" s="33" t="n">
        <v>0.07</v>
      </c>
      <c r="FT20" s="33" t="n">
        <v>0.339</v>
      </c>
      <c r="FU20" s="33" t="n">
        <v>0.105</v>
      </c>
      <c r="FV20" s="33" t="n">
        <v>0.047</v>
      </c>
      <c r="FW20" s="33" t="n">
        <v>0.284</v>
      </c>
      <c r="FX20" s="33" t="n">
        <v>0.093</v>
      </c>
      <c r="FY20" s="33" t="n">
        <v>0.125</v>
      </c>
      <c r="FZ20" s="33" t="n">
        <v>0.047</v>
      </c>
      <c r="GA20" s="33" t="n">
        <v>0</v>
      </c>
      <c r="GB20" s="33" t="n">
        <v>0.039</v>
      </c>
      <c r="GC20" s="33" t="n">
        <v>0.062</v>
      </c>
      <c r="GD20" s="33" t="n">
        <v>0.039</v>
      </c>
      <c r="GE20" s="33" t="n">
        <v>0.023</v>
      </c>
      <c r="GF20" s="33" t="n">
        <v>0</v>
      </c>
      <c r="GG20" s="33" t="n">
        <v>0.21</v>
      </c>
      <c r="GH20" s="33" t="n">
        <v>0.257</v>
      </c>
      <c r="GI20" s="33" t="n">
        <v>0.272</v>
      </c>
      <c r="GJ20" s="33" t="n">
        <v>0.362</v>
      </c>
      <c r="GK20" s="33" t="n">
        <v>0.412</v>
      </c>
      <c r="GL20" s="33" t="n">
        <v>0.163</v>
      </c>
      <c r="GM20" s="33" t="n">
        <v>0.763</v>
      </c>
      <c r="GN20" s="33" t="n">
        <v>0.393</v>
      </c>
      <c r="GO20" s="33" t="n">
        <v>0.346</v>
      </c>
      <c r="GP20" s="33" t="n">
        <v>0.553</v>
      </c>
      <c r="GQ20" s="33" t="n">
        <v>0.459</v>
      </c>
      <c r="GR20" s="33" t="n">
        <v>0.813</v>
      </c>
      <c r="GS20" s="33" t="n">
        <v>0.008</v>
      </c>
      <c r="GT20" s="33" t="n">
        <v>0.187</v>
      </c>
      <c r="GU20" s="33" t="n">
        <v>0.171</v>
      </c>
      <c r="GV20" s="33" t="n">
        <v>0.027</v>
      </c>
      <c r="GW20" s="33" t="n">
        <v>0.066</v>
      </c>
      <c r="GX20" s="33" t="n">
        <v>0.008</v>
      </c>
      <c r="GY20" s="33" t="n">
        <v>0.008</v>
      </c>
      <c r="GZ20" s="33" t="n">
        <v>0.117</v>
      </c>
      <c r="HA20" s="33" t="n">
        <v>0.128</v>
      </c>
      <c r="HB20" s="33" t="n">
        <v>0.008</v>
      </c>
      <c r="HC20" s="33" t="n">
        <v>0.035</v>
      </c>
      <c r="HD20" s="33" t="n">
        <v>0.012</v>
      </c>
      <c r="HE20" s="33" t="n">
        <v>0.012</v>
      </c>
      <c r="HF20" s="33" t="n">
        <v>0.008</v>
      </c>
      <c r="HG20" s="33" t="n">
        <v>0.019</v>
      </c>
      <c r="HH20" s="33" t="n">
        <v>0.012</v>
      </c>
      <c r="HI20" s="33" t="n">
        <v>0.004</v>
      </c>
      <c r="HJ20" s="33" t="n">
        <v>0.004</v>
      </c>
    </row>
    <row r="21" customFormat="false" ht="15" hidden="false" customHeight="false" outlineLevel="0" collapsed="false">
      <c r="A21" s="33" t="n">
        <v>400028</v>
      </c>
      <c r="B21" s="242" t="s">
        <v>1785</v>
      </c>
      <c r="C21" s="243" t="s">
        <v>1786</v>
      </c>
      <c r="D21" s="33" t="n">
        <v>4220</v>
      </c>
      <c r="E21" s="33" t="n">
        <v>66161</v>
      </c>
      <c r="F21" s="33" t="s">
        <v>367</v>
      </c>
      <c r="G21" s="33" t="s">
        <v>368</v>
      </c>
      <c r="H21" s="243" t="s">
        <v>46</v>
      </c>
      <c r="I21" s="33" t="s">
        <v>1787</v>
      </c>
      <c r="J21" s="33" t="s">
        <v>1788</v>
      </c>
      <c r="K21" s="33" t="n">
        <v>610080</v>
      </c>
      <c r="L21" s="33" t="s">
        <v>1789</v>
      </c>
      <c r="N21" s="33" t="s">
        <v>1790</v>
      </c>
      <c r="O21" s="33" t="n">
        <v>51654</v>
      </c>
      <c r="P21" s="33" t="s">
        <v>1791</v>
      </c>
      <c r="Q21" s="33" t="s">
        <v>1930</v>
      </c>
      <c r="R21" s="33" t="s">
        <v>1931</v>
      </c>
      <c r="S21" s="33" t="n">
        <v>60628</v>
      </c>
      <c r="T21" s="33" t="n">
        <v>48</v>
      </c>
      <c r="U21" s="33" t="s">
        <v>1898</v>
      </c>
      <c r="V21" s="33" t="s">
        <v>1899</v>
      </c>
      <c r="W21" s="33" t="s">
        <v>1932</v>
      </c>
      <c r="X21" s="33" t="s">
        <v>1933</v>
      </c>
      <c r="Y21" s="33" t="s">
        <v>1455</v>
      </c>
      <c r="Z21" s="33" t="s">
        <v>1934</v>
      </c>
      <c r="AA21" s="33" t="n">
        <v>2012</v>
      </c>
      <c r="AB21" s="33" t="n">
        <v>400028</v>
      </c>
      <c r="AD21" s="33" t="n">
        <v>4220</v>
      </c>
      <c r="AG21" s="33" t="s">
        <v>1935</v>
      </c>
      <c r="AI21" s="33" t="s">
        <v>1903</v>
      </c>
      <c r="AJ21" s="33" t="s">
        <v>1801</v>
      </c>
      <c r="AK21" s="33" t="s">
        <v>1802</v>
      </c>
      <c r="AL21" s="33" t="s">
        <v>59</v>
      </c>
      <c r="AM21" s="33" t="s">
        <v>60</v>
      </c>
      <c r="AN21" s="33" t="s">
        <v>59</v>
      </c>
      <c r="AO21" s="33" t="s">
        <v>1803</v>
      </c>
      <c r="AP21" s="33" t="s">
        <v>60</v>
      </c>
      <c r="AQ21" s="33" t="s">
        <v>1804</v>
      </c>
      <c r="AR21" s="244" t="s">
        <v>109</v>
      </c>
      <c r="AS21" s="33" t="s">
        <v>131</v>
      </c>
      <c r="AT21" s="33" t="s">
        <v>77</v>
      </c>
      <c r="AU21" s="33" t="s">
        <v>137</v>
      </c>
      <c r="AV21" s="33" t="n">
        <v>89</v>
      </c>
      <c r="AW21" s="33" t="n">
        <v>70</v>
      </c>
      <c r="AX21" s="33" t="n">
        <v>2</v>
      </c>
      <c r="AY21" s="33" t="n">
        <v>263</v>
      </c>
      <c r="AZ21" s="33" t="n">
        <v>1</v>
      </c>
      <c r="BA21" s="33" t="n">
        <v>0</v>
      </c>
      <c r="BB21" s="33" t="n">
        <v>109</v>
      </c>
      <c r="BC21" s="33" t="n">
        <v>142</v>
      </c>
      <c r="BD21" s="245" t="n">
        <v>0</v>
      </c>
      <c r="BE21" s="33" t="n">
        <v>0</v>
      </c>
      <c r="BF21" s="33" t="n">
        <v>4</v>
      </c>
      <c r="BG21" s="33" t="n">
        <v>7</v>
      </c>
      <c r="BH21" s="33" t="n">
        <v>263</v>
      </c>
      <c r="BI21" s="33" t="n">
        <v>0</v>
      </c>
      <c r="BJ21" s="33" t="n">
        <v>0</v>
      </c>
      <c r="BK21" s="33" t="n">
        <v>0.008</v>
      </c>
      <c r="BL21" s="33" t="n">
        <v>0.004</v>
      </c>
      <c r="BM21" s="33" t="n">
        <v>0.011</v>
      </c>
      <c r="BN21" s="33" t="n">
        <v>0.023</v>
      </c>
      <c r="BO21" s="33" t="n">
        <v>0.008</v>
      </c>
      <c r="BP21" s="33" t="n">
        <v>0.011</v>
      </c>
      <c r="BQ21" s="33" t="n">
        <v>0.023</v>
      </c>
      <c r="BR21" s="33" t="n">
        <v>0.011</v>
      </c>
      <c r="BS21" s="33" t="n">
        <v>0.034</v>
      </c>
      <c r="BT21" s="33" t="n">
        <v>0.046</v>
      </c>
      <c r="BU21" s="33" t="n">
        <v>0.163</v>
      </c>
      <c r="BV21" s="33" t="n">
        <v>0.167</v>
      </c>
      <c r="BW21" s="33" t="n">
        <v>0.186</v>
      </c>
      <c r="BX21" s="33" t="n">
        <v>0.133</v>
      </c>
      <c r="BY21" s="33" t="n">
        <v>0.19</v>
      </c>
      <c r="BZ21" s="33" t="n">
        <v>0.217</v>
      </c>
      <c r="CA21" s="33" t="n">
        <v>0.015</v>
      </c>
      <c r="CB21" s="33" t="n">
        <v>0.011</v>
      </c>
      <c r="CC21" s="33" t="n">
        <v>0.008</v>
      </c>
      <c r="CD21" s="33" t="n">
        <v>0.015</v>
      </c>
      <c r="CE21" s="33" t="n">
        <v>0.011</v>
      </c>
      <c r="CF21" s="33" t="n">
        <v>0.023</v>
      </c>
      <c r="CG21" s="33" t="n">
        <v>0.814</v>
      </c>
      <c r="CH21" s="33" t="n">
        <v>0.81</v>
      </c>
      <c r="CI21" s="33" t="n">
        <v>0.776</v>
      </c>
      <c r="CJ21" s="33" t="n">
        <v>0.837</v>
      </c>
      <c r="CK21" s="33" t="n">
        <v>0.753</v>
      </c>
      <c r="CL21" s="33" t="n">
        <v>0.692</v>
      </c>
      <c r="CM21" s="33" t="n">
        <v>0</v>
      </c>
      <c r="CN21" s="33" t="n">
        <v>0</v>
      </c>
      <c r="CO21" s="33" t="n">
        <v>0</v>
      </c>
      <c r="CP21" s="33" t="n">
        <v>0</v>
      </c>
      <c r="CQ21" s="33" t="n">
        <v>0</v>
      </c>
      <c r="CR21" s="33" t="n">
        <v>0</v>
      </c>
      <c r="CS21" s="33" t="n">
        <v>0.011</v>
      </c>
      <c r="CT21" s="33" t="n">
        <v>0.015</v>
      </c>
      <c r="CU21" s="33" t="n">
        <v>0.015</v>
      </c>
      <c r="CV21" s="33" t="n">
        <v>0</v>
      </c>
      <c r="CW21" s="33" t="n">
        <v>0.008</v>
      </c>
      <c r="CX21" s="33" t="n">
        <v>0.011</v>
      </c>
      <c r="CY21" s="33" t="n">
        <v>0.015</v>
      </c>
      <c r="CZ21" s="33" t="n">
        <v>0.004</v>
      </c>
      <c r="DA21" s="33" t="n">
        <v>0.027</v>
      </c>
      <c r="DB21" s="33" t="n">
        <v>0.038</v>
      </c>
      <c r="DC21" s="33" t="n">
        <v>0.076</v>
      </c>
      <c r="DD21" s="33" t="n">
        <v>0.042</v>
      </c>
      <c r="DE21" s="33" t="n">
        <v>0.11</v>
      </c>
      <c r="DF21" s="33" t="n">
        <v>0.167</v>
      </c>
      <c r="DG21" s="33" t="n">
        <v>0.202</v>
      </c>
      <c r="DH21" s="33" t="n">
        <v>0.198</v>
      </c>
      <c r="DI21" s="33" t="n">
        <v>0.19</v>
      </c>
      <c r="DJ21" s="33" t="n">
        <v>0.209</v>
      </c>
      <c r="DK21" s="33" t="n">
        <v>0.198</v>
      </c>
      <c r="DL21" s="33" t="n">
        <v>0.194</v>
      </c>
      <c r="DM21" s="33" t="n">
        <v>0.148</v>
      </c>
      <c r="DN21" s="33" t="n">
        <v>0.004</v>
      </c>
      <c r="DO21" s="33" t="n">
        <v>0.008</v>
      </c>
      <c r="DP21" s="33" t="n">
        <v>0.023</v>
      </c>
      <c r="DQ21" s="33" t="n">
        <v>0.015</v>
      </c>
      <c r="DR21" s="33" t="n">
        <v>0.008</v>
      </c>
      <c r="DS21" s="33" t="n">
        <v>0.011</v>
      </c>
      <c r="DT21" s="33" t="n">
        <v>0.011</v>
      </c>
      <c r="DU21" s="33" t="n">
        <v>0.004</v>
      </c>
      <c r="DV21" s="33" t="n">
        <v>0.027</v>
      </c>
      <c r="DW21" s="33" t="n">
        <v>0.886</v>
      </c>
      <c r="DX21" s="33" t="n">
        <v>0.817</v>
      </c>
      <c r="DY21" s="33" t="n">
        <v>0.764</v>
      </c>
      <c r="DZ21" s="33" t="n">
        <v>0.772</v>
      </c>
      <c r="EA21" s="33" t="n">
        <v>0.798</v>
      </c>
      <c r="EB21" s="33" t="n">
        <v>0.753</v>
      </c>
      <c r="EC21" s="33" t="n">
        <v>0.741</v>
      </c>
      <c r="ED21" s="33" t="n">
        <v>0.711</v>
      </c>
      <c r="EE21" s="33" t="n">
        <v>0.768</v>
      </c>
      <c r="EF21" s="33" t="n">
        <v>0.692</v>
      </c>
      <c r="EG21" s="33" t="n">
        <v>0.004</v>
      </c>
      <c r="EH21" s="33" t="n">
        <v>0</v>
      </c>
      <c r="EI21" s="33" t="n">
        <v>0.03</v>
      </c>
      <c r="EJ21" s="33" t="n">
        <v>0.198</v>
      </c>
      <c r="EK21" s="33" t="n">
        <v>0.053</v>
      </c>
      <c r="EL21" s="33" t="n">
        <v>0.019</v>
      </c>
      <c r="EM21" s="33" t="n">
        <v>0.148</v>
      </c>
      <c r="EN21" s="33" t="n">
        <v>0.042</v>
      </c>
      <c r="EO21" s="33" t="n">
        <v>0.251</v>
      </c>
      <c r="EP21" s="33" t="n">
        <v>0.27</v>
      </c>
      <c r="EQ21" s="33" t="n">
        <v>0.395</v>
      </c>
      <c r="ER21" s="33" t="n">
        <v>0.038</v>
      </c>
      <c r="ES21" s="33" t="n">
        <v>0.011</v>
      </c>
      <c r="ET21" s="33" t="n">
        <v>0.042</v>
      </c>
      <c r="EU21" s="33" t="n">
        <v>0.068</v>
      </c>
      <c r="EV21" s="33" t="n">
        <v>0.03</v>
      </c>
      <c r="EW21" s="33" t="n">
        <v>0.681</v>
      </c>
      <c r="EX21" s="33" t="n">
        <v>0.669</v>
      </c>
      <c r="EY21" s="33" t="n">
        <v>0.357</v>
      </c>
      <c r="EZ21" s="33" t="n">
        <v>9.11</v>
      </c>
      <c r="FA21" s="33" t="n">
        <v>0</v>
      </c>
      <c r="FB21" s="33" t="n">
        <v>0.004</v>
      </c>
      <c r="FC21" s="33" t="n">
        <v>0.004</v>
      </c>
      <c r="FD21" s="33" t="n">
        <v>0.011</v>
      </c>
      <c r="FE21" s="33" t="n">
        <v>0.011</v>
      </c>
      <c r="FF21" s="33" t="n">
        <v>0.008</v>
      </c>
      <c r="FG21" s="33" t="n">
        <v>0.019</v>
      </c>
      <c r="FH21" s="33" t="n">
        <v>0.122</v>
      </c>
      <c r="FI21" s="33" t="n">
        <v>0.361</v>
      </c>
      <c r="FJ21" s="33" t="n">
        <v>0.437</v>
      </c>
      <c r="FK21" s="33" t="n">
        <v>0.023</v>
      </c>
      <c r="FL21" s="33" t="n">
        <v>0.297</v>
      </c>
      <c r="FM21" s="33" t="n">
        <v>0.395</v>
      </c>
      <c r="FN21" s="33" t="n">
        <v>0.202</v>
      </c>
      <c r="FO21" s="33" t="n">
        <v>0.475</v>
      </c>
      <c r="FP21" s="33" t="n">
        <v>0.319</v>
      </c>
      <c r="FQ21" s="33" t="n">
        <v>0.426</v>
      </c>
      <c r="FR21" s="33" t="n">
        <v>0.103</v>
      </c>
      <c r="FS21" s="33" t="n">
        <v>0.171</v>
      </c>
      <c r="FT21" s="33" t="n">
        <v>0.205</v>
      </c>
      <c r="FU21" s="33" t="n">
        <v>0.038</v>
      </c>
      <c r="FV21" s="33" t="n">
        <v>0.019</v>
      </c>
      <c r="FW21" s="33" t="n">
        <v>0.103</v>
      </c>
      <c r="FX21" s="33" t="n">
        <v>0.087</v>
      </c>
      <c r="FY21" s="33" t="n">
        <v>0.095</v>
      </c>
      <c r="FZ21" s="33" t="n">
        <v>0.065</v>
      </c>
      <c r="GA21" s="33" t="n">
        <v>0.004</v>
      </c>
      <c r="GB21" s="33" t="n">
        <v>0.015</v>
      </c>
      <c r="GC21" s="33" t="n">
        <v>0.061</v>
      </c>
      <c r="GD21" s="33" t="n">
        <v>0.202</v>
      </c>
      <c r="GE21" s="33" t="n">
        <v>0.061</v>
      </c>
      <c r="GF21" s="33" t="n">
        <v>0.095</v>
      </c>
      <c r="GG21" s="33" t="n">
        <v>0.627</v>
      </c>
      <c r="GH21" s="33" t="n">
        <v>0.593</v>
      </c>
      <c r="GI21" s="33" t="n">
        <v>0.563</v>
      </c>
      <c r="GJ21" s="33" t="n">
        <v>0.586</v>
      </c>
      <c r="GK21" s="33" t="n">
        <v>0.658</v>
      </c>
      <c r="GL21" s="33" t="n">
        <v>0.567</v>
      </c>
      <c r="GM21" s="33" t="n">
        <v>0.342</v>
      </c>
      <c r="GN21" s="33" t="n">
        <v>0.274</v>
      </c>
      <c r="GO21" s="33" t="n">
        <v>0.209</v>
      </c>
      <c r="GP21" s="33" t="n">
        <v>0.148</v>
      </c>
      <c r="GQ21" s="33" t="n">
        <v>0.202</v>
      </c>
      <c r="GR21" s="33" t="n">
        <v>0.266</v>
      </c>
      <c r="GS21" s="33" t="n">
        <v>0.015</v>
      </c>
      <c r="GT21" s="33" t="n">
        <v>0.087</v>
      </c>
      <c r="GU21" s="33" t="n">
        <v>0.053</v>
      </c>
      <c r="GV21" s="33" t="n">
        <v>0.042</v>
      </c>
      <c r="GW21" s="33" t="n">
        <v>0.03</v>
      </c>
      <c r="GX21" s="33" t="n">
        <v>0.015</v>
      </c>
      <c r="GY21" s="33" t="n">
        <v>0</v>
      </c>
      <c r="GZ21" s="33" t="n">
        <v>0.004</v>
      </c>
      <c r="HA21" s="33" t="n">
        <v>0.084</v>
      </c>
      <c r="HB21" s="33" t="n">
        <v>0.004</v>
      </c>
      <c r="HC21" s="33" t="n">
        <v>0</v>
      </c>
      <c r="HD21" s="33" t="n">
        <v>0</v>
      </c>
      <c r="HE21" s="33" t="n">
        <v>0.011</v>
      </c>
      <c r="HF21" s="33" t="n">
        <v>0.027</v>
      </c>
      <c r="HG21" s="33" t="n">
        <v>0.03</v>
      </c>
      <c r="HH21" s="33" t="n">
        <v>0.019</v>
      </c>
      <c r="HI21" s="33" t="n">
        <v>0.049</v>
      </c>
      <c r="HJ21" s="33" t="n">
        <v>0.057</v>
      </c>
    </row>
    <row r="22" customFormat="false" ht="15" hidden="false" customHeight="false" outlineLevel="0" collapsed="false">
      <c r="A22" s="33" t="n">
        <v>400029</v>
      </c>
      <c r="B22" s="242" t="s">
        <v>1785</v>
      </c>
      <c r="C22" s="243" t="s">
        <v>1786</v>
      </c>
      <c r="D22" s="33" t="n">
        <v>2290</v>
      </c>
      <c r="E22" s="33" t="n">
        <v>66181</v>
      </c>
      <c r="F22" s="33" t="s">
        <v>369</v>
      </c>
      <c r="G22" s="33" t="s">
        <v>370</v>
      </c>
      <c r="H22" s="243" t="s">
        <v>46</v>
      </c>
      <c r="I22" s="33" t="s">
        <v>1787</v>
      </c>
      <c r="J22" s="33" t="s">
        <v>1788</v>
      </c>
      <c r="K22" s="33" t="n">
        <v>610080</v>
      </c>
      <c r="L22" s="33" t="s">
        <v>1789</v>
      </c>
      <c r="N22" s="33" t="s">
        <v>1790</v>
      </c>
      <c r="O22" s="33" t="n">
        <v>51650</v>
      </c>
      <c r="P22" s="33" t="s">
        <v>1791</v>
      </c>
      <c r="Q22" s="33" t="s">
        <v>1936</v>
      </c>
      <c r="R22" s="33" t="s">
        <v>1937</v>
      </c>
      <c r="S22" s="33" t="n">
        <v>60637</v>
      </c>
      <c r="T22" s="33" t="n">
        <v>42</v>
      </c>
      <c r="U22" s="33" t="s">
        <v>1898</v>
      </c>
      <c r="V22" s="33" t="s">
        <v>1899</v>
      </c>
      <c r="W22" s="33" t="s">
        <v>1938</v>
      </c>
      <c r="X22" s="33" t="s">
        <v>1939</v>
      </c>
      <c r="Y22" s="33" t="s">
        <v>1810</v>
      </c>
      <c r="Z22" s="33" t="s">
        <v>1940</v>
      </c>
      <c r="AA22" s="33" t="n">
        <v>2012</v>
      </c>
      <c r="AB22" s="33" t="n">
        <v>400029</v>
      </c>
      <c r="AG22" s="33" t="s">
        <v>1941</v>
      </c>
      <c r="AI22" s="33" t="s">
        <v>1929</v>
      </c>
      <c r="AJ22" s="33" t="s">
        <v>1801</v>
      </c>
      <c r="AK22" s="33" t="s">
        <v>1802</v>
      </c>
      <c r="AL22" s="33" t="s">
        <v>99</v>
      </c>
      <c r="AM22" s="33" t="s">
        <v>53</v>
      </c>
      <c r="AR22" s="244" t="s">
        <v>54</v>
      </c>
    </row>
    <row r="23" customFormat="false" ht="15" hidden="false" customHeight="false" outlineLevel="0" collapsed="false">
      <c r="A23" s="33" t="n">
        <v>400030</v>
      </c>
      <c r="B23" s="242" t="s">
        <v>1785</v>
      </c>
      <c r="C23" s="243" t="s">
        <v>1786</v>
      </c>
      <c r="D23" s="33" t="n">
        <v>7120</v>
      </c>
      <c r="E23" s="33" t="n">
        <v>66221</v>
      </c>
      <c r="F23" s="33" t="s">
        <v>371</v>
      </c>
      <c r="G23" s="33" t="s">
        <v>372</v>
      </c>
      <c r="H23" s="243" t="s">
        <v>46</v>
      </c>
      <c r="I23" s="33" t="s">
        <v>1787</v>
      </c>
      <c r="J23" s="33" t="s">
        <v>1788</v>
      </c>
      <c r="K23" s="33" t="n">
        <v>610080</v>
      </c>
      <c r="L23" s="33" t="s">
        <v>1789</v>
      </c>
      <c r="N23" s="33" t="s">
        <v>1790</v>
      </c>
      <c r="O23" s="33" t="n">
        <v>51663</v>
      </c>
      <c r="P23" s="33" t="s">
        <v>1791</v>
      </c>
      <c r="Q23" s="33" t="s">
        <v>1942</v>
      </c>
      <c r="R23" s="33" t="s">
        <v>1943</v>
      </c>
      <c r="S23" s="33" t="n">
        <v>60639</v>
      </c>
      <c r="T23" s="33" t="n">
        <v>29</v>
      </c>
      <c r="U23" s="33" t="s">
        <v>1898</v>
      </c>
      <c r="V23" s="33" t="s">
        <v>1899</v>
      </c>
      <c r="W23" s="33" t="s">
        <v>1944</v>
      </c>
      <c r="X23" s="33" t="s">
        <v>1945</v>
      </c>
      <c r="Y23" s="33" t="s">
        <v>1946</v>
      </c>
      <c r="Z23" s="33" t="s">
        <v>1947</v>
      </c>
      <c r="AA23" s="33" t="n">
        <v>2012</v>
      </c>
      <c r="AB23" s="33" t="n">
        <v>400030</v>
      </c>
      <c r="AD23" s="33" t="n">
        <v>7120</v>
      </c>
      <c r="AG23" s="33" t="s">
        <v>1948</v>
      </c>
      <c r="AI23" s="33" t="s">
        <v>1929</v>
      </c>
      <c r="AJ23" s="33" t="s">
        <v>1801</v>
      </c>
      <c r="AK23" s="33" t="s">
        <v>1802</v>
      </c>
      <c r="AL23" s="33" t="s">
        <v>80</v>
      </c>
      <c r="AM23" s="33" t="s">
        <v>65</v>
      </c>
      <c r="AN23" s="33" t="s">
        <v>80</v>
      </c>
      <c r="AO23" s="33" t="s">
        <v>1803</v>
      </c>
      <c r="AP23" s="33" t="s">
        <v>65</v>
      </c>
      <c r="AQ23" s="33" t="s">
        <v>1804</v>
      </c>
      <c r="AR23" s="244" t="s">
        <v>109</v>
      </c>
      <c r="AS23" s="33" t="s">
        <v>47</v>
      </c>
      <c r="AT23" s="33" t="s">
        <v>47</v>
      </c>
      <c r="AU23" s="33" t="s">
        <v>67</v>
      </c>
      <c r="AV23" s="33" t="n">
        <v>47</v>
      </c>
      <c r="AW23" s="33" t="n">
        <v>51</v>
      </c>
      <c r="AX23" s="33" t="n">
        <v>20</v>
      </c>
      <c r="AY23" s="33" t="n">
        <v>308</v>
      </c>
      <c r="AZ23" s="33" t="n">
        <v>4</v>
      </c>
      <c r="BA23" s="33" t="n">
        <v>1</v>
      </c>
      <c r="BB23" s="33" t="n">
        <v>16</v>
      </c>
      <c r="BC23" s="33" t="n">
        <v>277</v>
      </c>
      <c r="BD23" s="245" t="n">
        <v>0</v>
      </c>
      <c r="BE23" s="33" t="n">
        <v>0</v>
      </c>
      <c r="BF23" s="33" t="n">
        <v>4</v>
      </c>
      <c r="BG23" s="33" t="n">
        <v>6</v>
      </c>
      <c r="BH23" s="33" t="n">
        <v>308</v>
      </c>
      <c r="BI23" s="33" t="n">
        <v>0.006</v>
      </c>
      <c r="BJ23" s="33" t="n">
        <v>0.003</v>
      </c>
      <c r="BK23" s="33" t="n">
        <v>0.013</v>
      </c>
      <c r="BL23" s="33" t="n">
        <v>0.006</v>
      </c>
      <c r="BM23" s="33" t="n">
        <v>0.003</v>
      </c>
      <c r="BN23" s="33" t="n">
        <v>0.062</v>
      </c>
      <c r="BO23" s="33" t="n">
        <v>0.029</v>
      </c>
      <c r="BP23" s="33" t="n">
        <v>0.039</v>
      </c>
      <c r="BQ23" s="33" t="n">
        <v>0.055</v>
      </c>
      <c r="BR23" s="33" t="n">
        <v>0.032</v>
      </c>
      <c r="BS23" s="33" t="n">
        <v>0.071</v>
      </c>
      <c r="BT23" s="33" t="n">
        <v>0.162</v>
      </c>
      <c r="BU23" s="33" t="n">
        <v>0.38</v>
      </c>
      <c r="BV23" s="33" t="n">
        <v>0.331</v>
      </c>
      <c r="BW23" s="33" t="n">
        <v>0.396</v>
      </c>
      <c r="BX23" s="33" t="n">
        <v>0.266</v>
      </c>
      <c r="BY23" s="33" t="n">
        <v>0.445</v>
      </c>
      <c r="BZ23" s="33" t="n">
        <v>0.367</v>
      </c>
      <c r="CA23" s="33" t="n">
        <v>0.013</v>
      </c>
      <c r="CB23" s="33" t="n">
        <v>0.016</v>
      </c>
      <c r="CC23" s="33" t="n">
        <v>0.016</v>
      </c>
      <c r="CD23" s="33" t="n">
        <v>0.006</v>
      </c>
      <c r="CE23" s="33" t="n">
        <v>0.026</v>
      </c>
      <c r="CF23" s="33" t="n">
        <v>0.019</v>
      </c>
      <c r="CG23" s="33" t="n">
        <v>0.571</v>
      </c>
      <c r="CH23" s="33" t="n">
        <v>0.61</v>
      </c>
      <c r="CI23" s="33" t="n">
        <v>0.519</v>
      </c>
      <c r="CJ23" s="33" t="n">
        <v>0.688</v>
      </c>
      <c r="CK23" s="33" t="n">
        <v>0.455</v>
      </c>
      <c r="CL23" s="33" t="n">
        <v>0.39</v>
      </c>
      <c r="CM23" s="33" t="n">
        <v>0</v>
      </c>
      <c r="CN23" s="33" t="n">
        <v>0</v>
      </c>
      <c r="CO23" s="33" t="n">
        <v>0.003</v>
      </c>
      <c r="CP23" s="33" t="n">
        <v>0</v>
      </c>
      <c r="CQ23" s="33" t="n">
        <v>0</v>
      </c>
      <c r="CR23" s="33" t="n">
        <v>0.01</v>
      </c>
      <c r="CS23" s="33" t="n">
        <v>0.016</v>
      </c>
      <c r="CT23" s="33" t="n">
        <v>0.036</v>
      </c>
      <c r="CU23" s="33" t="n">
        <v>0.029</v>
      </c>
      <c r="CV23" s="33" t="n">
        <v>0.006</v>
      </c>
      <c r="CW23" s="33" t="n">
        <v>0.01</v>
      </c>
      <c r="CX23" s="33" t="n">
        <v>0.01</v>
      </c>
      <c r="CY23" s="33" t="n">
        <v>0.013</v>
      </c>
      <c r="CZ23" s="33" t="n">
        <v>0.006</v>
      </c>
      <c r="DA23" s="33" t="n">
        <v>0.026</v>
      </c>
      <c r="DB23" s="33" t="n">
        <v>0.049</v>
      </c>
      <c r="DC23" s="33" t="n">
        <v>0.101</v>
      </c>
      <c r="DD23" s="33" t="n">
        <v>0.042</v>
      </c>
      <c r="DE23" s="33" t="n">
        <v>0.166</v>
      </c>
      <c r="DF23" s="33" t="n">
        <v>0.185</v>
      </c>
      <c r="DG23" s="33" t="n">
        <v>0.25</v>
      </c>
      <c r="DH23" s="33" t="n">
        <v>0.263</v>
      </c>
      <c r="DI23" s="33" t="n">
        <v>0.221</v>
      </c>
      <c r="DJ23" s="33" t="n">
        <v>0.289</v>
      </c>
      <c r="DK23" s="33" t="n">
        <v>0.347</v>
      </c>
      <c r="DL23" s="33" t="n">
        <v>0.282</v>
      </c>
      <c r="DM23" s="33" t="n">
        <v>0.295</v>
      </c>
      <c r="DN23" s="33" t="n">
        <v>0.01</v>
      </c>
      <c r="DO23" s="33" t="n">
        <v>0.01</v>
      </c>
      <c r="DP23" s="33" t="n">
        <v>0.01</v>
      </c>
      <c r="DQ23" s="33" t="n">
        <v>0.013</v>
      </c>
      <c r="DR23" s="33" t="n">
        <v>0.01</v>
      </c>
      <c r="DS23" s="33" t="n">
        <v>0.016</v>
      </c>
      <c r="DT23" s="33" t="n">
        <v>0.013</v>
      </c>
      <c r="DU23" s="33" t="n">
        <v>0.013</v>
      </c>
      <c r="DV23" s="33" t="n">
        <v>0.026</v>
      </c>
      <c r="DW23" s="33" t="n">
        <v>0.818</v>
      </c>
      <c r="DX23" s="33" t="n">
        <v>0.795</v>
      </c>
      <c r="DY23" s="33" t="n">
        <v>0.727</v>
      </c>
      <c r="DZ23" s="33" t="n">
        <v>0.711</v>
      </c>
      <c r="EA23" s="33" t="n">
        <v>0.763</v>
      </c>
      <c r="EB23" s="33" t="n">
        <v>0.659</v>
      </c>
      <c r="EC23" s="33" t="n">
        <v>0.575</v>
      </c>
      <c r="ED23" s="33" t="n">
        <v>0.568</v>
      </c>
      <c r="EE23" s="33" t="n">
        <v>0.607</v>
      </c>
      <c r="EF23" s="33" t="n">
        <v>0.435</v>
      </c>
      <c r="EG23" s="33" t="n">
        <v>0.003</v>
      </c>
      <c r="EH23" s="33" t="n">
        <v>0.003</v>
      </c>
      <c r="EI23" s="33" t="n">
        <v>0.091</v>
      </c>
      <c r="EJ23" s="33" t="n">
        <v>0.331</v>
      </c>
      <c r="EK23" s="33" t="n">
        <v>0.049</v>
      </c>
      <c r="EL23" s="33" t="n">
        <v>0.016</v>
      </c>
      <c r="EM23" s="33" t="n">
        <v>0.133</v>
      </c>
      <c r="EN23" s="33" t="n">
        <v>0.123</v>
      </c>
      <c r="EO23" s="33" t="n">
        <v>0.406</v>
      </c>
      <c r="EP23" s="33" t="n">
        <v>0.367</v>
      </c>
      <c r="EQ23" s="33" t="n">
        <v>0.344</v>
      </c>
      <c r="ER23" s="33" t="n">
        <v>0.049</v>
      </c>
      <c r="ES23" s="33" t="n">
        <v>0.026</v>
      </c>
      <c r="ET23" s="33" t="n">
        <v>0.052</v>
      </c>
      <c r="EU23" s="33" t="n">
        <v>0.065</v>
      </c>
      <c r="EV23" s="33" t="n">
        <v>0.062</v>
      </c>
      <c r="EW23" s="33" t="n">
        <v>0.516</v>
      </c>
      <c r="EX23" s="33" t="n">
        <v>0.562</v>
      </c>
      <c r="EY23" s="33" t="n">
        <v>0.367</v>
      </c>
      <c r="EZ23" s="33" t="n">
        <v>9.28</v>
      </c>
      <c r="FA23" s="33" t="n">
        <v>0.003</v>
      </c>
      <c r="FB23" s="33" t="n">
        <v>0</v>
      </c>
      <c r="FC23" s="33" t="n">
        <v>0.013</v>
      </c>
      <c r="FD23" s="33" t="n">
        <v>0.003</v>
      </c>
      <c r="FE23" s="33" t="n">
        <v>0.013</v>
      </c>
      <c r="FF23" s="33" t="n">
        <v>0.006</v>
      </c>
      <c r="FG23" s="33" t="n">
        <v>0.036</v>
      </c>
      <c r="FH23" s="33" t="n">
        <v>0.094</v>
      </c>
      <c r="FI23" s="33" t="n">
        <v>0.179</v>
      </c>
      <c r="FJ23" s="33" t="n">
        <v>0.633</v>
      </c>
      <c r="FK23" s="33" t="n">
        <v>0.019</v>
      </c>
      <c r="FL23" s="33" t="n">
        <v>0.406</v>
      </c>
      <c r="FM23" s="33" t="n">
        <v>0.558</v>
      </c>
      <c r="FN23" s="33" t="n">
        <v>0.221</v>
      </c>
      <c r="FO23" s="33" t="n">
        <v>0.253</v>
      </c>
      <c r="FP23" s="33" t="n">
        <v>0.159</v>
      </c>
      <c r="FQ23" s="33" t="n">
        <v>0.253</v>
      </c>
      <c r="FR23" s="33" t="n">
        <v>0.14</v>
      </c>
      <c r="FS23" s="33" t="n">
        <v>0.081</v>
      </c>
      <c r="FT23" s="33" t="n">
        <v>0.24</v>
      </c>
      <c r="FU23" s="33" t="n">
        <v>0.088</v>
      </c>
      <c r="FV23" s="33" t="n">
        <v>0.042</v>
      </c>
      <c r="FW23" s="33" t="n">
        <v>0.214</v>
      </c>
      <c r="FX23" s="33" t="n">
        <v>0.114</v>
      </c>
      <c r="FY23" s="33" t="n">
        <v>0.159</v>
      </c>
      <c r="FZ23" s="33" t="n">
        <v>0.071</v>
      </c>
      <c r="GA23" s="33" t="n">
        <v>0.019</v>
      </c>
      <c r="GB23" s="33" t="n">
        <v>0.045</v>
      </c>
      <c r="GC23" s="33" t="n">
        <v>0.026</v>
      </c>
      <c r="GD23" s="33" t="n">
        <v>0.143</v>
      </c>
      <c r="GE23" s="33" t="n">
        <v>0.088</v>
      </c>
      <c r="GF23" s="33" t="n">
        <v>0.016</v>
      </c>
      <c r="GG23" s="33" t="n">
        <v>0.49</v>
      </c>
      <c r="GH23" s="33" t="n">
        <v>0.406</v>
      </c>
      <c r="GI23" s="33" t="n">
        <v>0.513</v>
      </c>
      <c r="GJ23" s="33" t="n">
        <v>0.539</v>
      </c>
      <c r="GK23" s="33" t="n">
        <v>0.578</v>
      </c>
      <c r="GL23" s="33" t="n">
        <v>0.516</v>
      </c>
      <c r="GM23" s="33" t="n">
        <v>0.438</v>
      </c>
      <c r="GN23" s="33" t="n">
        <v>0.231</v>
      </c>
      <c r="GO23" s="33" t="n">
        <v>0.357</v>
      </c>
      <c r="GP23" s="33" t="n">
        <v>0.25</v>
      </c>
      <c r="GQ23" s="33" t="n">
        <v>0.276</v>
      </c>
      <c r="GR23" s="33" t="n">
        <v>0.416</v>
      </c>
      <c r="GS23" s="33" t="n">
        <v>0.026</v>
      </c>
      <c r="GT23" s="33" t="n">
        <v>0.205</v>
      </c>
      <c r="GU23" s="33" t="n">
        <v>0.075</v>
      </c>
      <c r="GV23" s="33" t="n">
        <v>0.039</v>
      </c>
      <c r="GW23" s="33" t="n">
        <v>0.036</v>
      </c>
      <c r="GX23" s="33" t="n">
        <v>0.026</v>
      </c>
      <c r="GY23" s="33" t="n">
        <v>0.01</v>
      </c>
      <c r="GZ23" s="33" t="n">
        <v>0.084</v>
      </c>
      <c r="HA23" s="33" t="n">
        <v>0.01</v>
      </c>
      <c r="HB23" s="33" t="n">
        <v>0.01</v>
      </c>
      <c r="HC23" s="33" t="n">
        <v>0.013</v>
      </c>
      <c r="HD23" s="33" t="n">
        <v>0.013</v>
      </c>
      <c r="HE23" s="33" t="n">
        <v>0.016</v>
      </c>
      <c r="HF23" s="33" t="n">
        <v>0.029</v>
      </c>
      <c r="HG23" s="33" t="n">
        <v>0.019</v>
      </c>
      <c r="HH23" s="33" t="n">
        <v>0.019</v>
      </c>
      <c r="HI23" s="33" t="n">
        <v>0.01</v>
      </c>
      <c r="HJ23" s="33" t="n">
        <v>0.013</v>
      </c>
    </row>
    <row r="24" customFormat="false" ht="15" hidden="false" customHeight="false" outlineLevel="0" collapsed="false">
      <c r="A24" s="33" t="n">
        <v>400031</v>
      </c>
      <c r="B24" s="242" t="s">
        <v>1785</v>
      </c>
      <c r="C24" s="243" t="s">
        <v>1786</v>
      </c>
      <c r="D24" s="33" t="n">
        <v>3180</v>
      </c>
      <c r="E24" s="33" t="n">
        <v>66381</v>
      </c>
      <c r="F24" s="33" t="s">
        <v>373</v>
      </c>
      <c r="G24" s="33" t="s">
        <v>374</v>
      </c>
      <c r="H24" s="243" t="s">
        <v>46</v>
      </c>
      <c r="I24" s="33" t="s">
        <v>1787</v>
      </c>
      <c r="J24" s="33" t="s">
        <v>1788</v>
      </c>
      <c r="K24" s="33" t="n">
        <v>610080</v>
      </c>
      <c r="L24" s="33" t="s">
        <v>1789</v>
      </c>
      <c r="N24" s="33" t="s">
        <v>1790</v>
      </c>
      <c r="O24" s="33" t="n">
        <v>52296</v>
      </c>
      <c r="P24" s="33" t="s">
        <v>1791</v>
      </c>
      <c r="Q24" s="33" t="s">
        <v>1949</v>
      </c>
      <c r="R24" s="33" t="s">
        <v>1950</v>
      </c>
      <c r="S24" s="33" t="n">
        <v>60652</v>
      </c>
      <c r="T24" s="33" t="n">
        <v>43</v>
      </c>
      <c r="U24" s="33" t="s">
        <v>1898</v>
      </c>
      <c r="V24" s="33" t="s">
        <v>1899</v>
      </c>
      <c r="W24" s="33" t="s">
        <v>1951</v>
      </c>
      <c r="X24" s="33" t="s">
        <v>1952</v>
      </c>
      <c r="Y24" s="33" t="s">
        <v>111</v>
      </c>
      <c r="AA24" s="33" t="n">
        <v>2012</v>
      </c>
      <c r="AB24" s="33" t="n">
        <v>400031</v>
      </c>
      <c r="AD24" s="33" t="n">
        <v>3180</v>
      </c>
      <c r="AG24" s="33" t="s">
        <v>1953</v>
      </c>
      <c r="AI24" s="33" t="s">
        <v>1929</v>
      </c>
      <c r="AJ24" s="33" t="s">
        <v>1801</v>
      </c>
      <c r="AK24" s="33" t="s">
        <v>1802</v>
      </c>
      <c r="AL24" s="33" t="s">
        <v>112</v>
      </c>
      <c r="AM24" s="33" t="s">
        <v>71</v>
      </c>
      <c r="AN24" s="33" t="s">
        <v>112</v>
      </c>
      <c r="AO24" s="33" t="s">
        <v>1803</v>
      </c>
      <c r="AP24" s="33" t="s">
        <v>71</v>
      </c>
      <c r="AQ24" s="33" t="s">
        <v>1804</v>
      </c>
      <c r="AR24" s="244" t="s">
        <v>109</v>
      </c>
      <c r="AS24" s="33" t="s">
        <v>67</v>
      </c>
      <c r="AT24" s="33" t="s">
        <v>67</v>
      </c>
      <c r="AU24" s="33" t="s">
        <v>67</v>
      </c>
      <c r="AV24" s="33" t="n">
        <v>33</v>
      </c>
      <c r="AW24" s="33" t="n">
        <v>25</v>
      </c>
      <c r="AX24" s="33" t="n">
        <v>30</v>
      </c>
      <c r="AY24" s="33" t="n">
        <v>444</v>
      </c>
      <c r="AZ24" s="33" t="n">
        <v>0</v>
      </c>
      <c r="BA24" s="33" t="n">
        <v>0</v>
      </c>
      <c r="BB24" s="33" t="n">
        <v>409</v>
      </c>
      <c r="BC24" s="33" t="n">
        <v>4</v>
      </c>
      <c r="BD24" s="245" t="n">
        <v>2</v>
      </c>
      <c r="BE24" s="33" t="n">
        <v>0</v>
      </c>
      <c r="BF24" s="33" t="n">
        <v>12</v>
      </c>
      <c r="BG24" s="33" t="n">
        <v>17</v>
      </c>
      <c r="BH24" s="33" t="n">
        <v>444</v>
      </c>
      <c r="BI24" s="33" t="n">
        <v>0.025</v>
      </c>
      <c r="BJ24" s="33" t="n">
        <v>0.023</v>
      </c>
      <c r="BK24" s="33" t="n">
        <v>0.011</v>
      </c>
      <c r="BL24" s="33" t="n">
        <v>0.002</v>
      </c>
      <c r="BM24" s="33" t="n">
        <v>0.034</v>
      </c>
      <c r="BN24" s="33" t="n">
        <v>0.09</v>
      </c>
      <c r="BO24" s="33" t="n">
        <v>0.126</v>
      </c>
      <c r="BP24" s="33" t="n">
        <v>0.11</v>
      </c>
      <c r="BQ24" s="33" t="n">
        <v>0.079</v>
      </c>
      <c r="BR24" s="33" t="n">
        <v>0.05</v>
      </c>
      <c r="BS24" s="33" t="n">
        <v>0.164</v>
      </c>
      <c r="BT24" s="33" t="n">
        <v>0.2</v>
      </c>
      <c r="BU24" s="33" t="n">
        <v>0.351</v>
      </c>
      <c r="BV24" s="33" t="n">
        <v>0.315</v>
      </c>
      <c r="BW24" s="33" t="n">
        <v>0.387</v>
      </c>
      <c r="BX24" s="33" t="n">
        <v>0.236</v>
      </c>
      <c r="BY24" s="33" t="n">
        <v>0.394</v>
      </c>
      <c r="BZ24" s="33" t="n">
        <v>0.358</v>
      </c>
      <c r="CA24" s="33" t="n">
        <v>0.007</v>
      </c>
      <c r="CB24" s="33" t="n">
        <v>0.007</v>
      </c>
      <c r="CC24" s="33" t="n">
        <v>0.014</v>
      </c>
      <c r="CD24" s="33" t="n">
        <v>0.016</v>
      </c>
      <c r="CE24" s="33" t="n">
        <v>0.018</v>
      </c>
      <c r="CF24" s="33" t="n">
        <v>0.025</v>
      </c>
      <c r="CG24" s="33" t="n">
        <v>0.491</v>
      </c>
      <c r="CH24" s="33" t="n">
        <v>0.545</v>
      </c>
      <c r="CI24" s="33" t="n">
        <v>0.509</v>
      </c>
      <c r="CJ24" s="33" t="n">
        <v>0.696</v>
      </c>
      <c r="CK24" s="33" t="n">
        <v>0.39</v>
      </c>
      <c r="CL24" s="33" t="n">
        <v>0.327</v>
      </c>
      <c r="CM24" s="33" t="n">
        <v>0.005</v>
      </c>
      <c r="CN24" s="33" t="n">
        <v>0.005</v>
      </c>
      <c r="CO24" s="33" t="n">
        <v>0.009</v>
      </c>
      <c r="CP24" s="33" t="n">
        <v>0.011</v>
      </c>
      <c r="CQ24" s="33" t="n">
        <v>0.011</v>
      </c>
      <c r="CR24" s="33" t="n">
        <v>0.032</v>
      </c>
      <c r="CS24" s="33" t="n">
        <v>0.068</v>
      </c>
      <c r="CT24" s="33" t="n">
        <v>0.146</v>
      </c>
      <c r="CU24" s="33" t="n">
        <v>0.088</v>
      </c>
      <c r="CV24" s="33" t="n">
        <v>0.018</v>
      </c>
      <c r="CW24" s="33" t="n">
        <v>0.034</v>
      </c>
      <c r="CX24" s="33" t="n">
        <v>0.047</v>
      </c>
      <c r="CY24" s="33" t="n">
        <v>0.043</v>
      </c>
      <c r="CZ24" s="33" t="n">
        <v>0.041</v>
      </c>
      <c r="DA24" s="33" t="n">
        <v>0.124</v>
      </c>
      <c r="DB24" s="33" t="n">
        <v>0.142</v>
      </c>
      <c r="DC24" s="33" t="n">
        <v>0.128</v>
      </c>
      <c r="DD24" s="33" t="n">
        <v>0.113</v>
      </c>
      <c r="DE24" s="33" t="n">
        <v>0.173</v>
      </c>
      <c r="DF24" s="33" t="n">
        <v>0.223</v>
      </c>
      <c r="DG24" s="33" t="n">
        <v>0.284</v>
      </c>
      <c r="DH24" s="33" t="n">
        <v>0.225</v>
      </c>
      <c r="DI24" s="33" t="n">
        <v>0.279</v>
      </c>
      <c r="DJ24" s="33" t="n">
        <v>0.34</v>
      </c>
      <c r="DK24" s="33" t="n">
        <v>0.257</v>
      </c>
      <c r="DL24" s="33" t="n">
        <v>0.221</v>
      </c>
      <c r="DM24" s="33" t="n">
        <v>0.284</v>
      </c>
      <c r="DN24" s="33" t="n">
        <v>0.007</v>
      </c>
      <c r="DO24" s="33" t="n">
        <v>0.005</v>
      </c>
      <c r="DP24" s="33" t="n">
        <v>0.005</v>
      </c>
      <c r="DQ24" s="33" t="n">
        <v>0.005</v>
      </c>
      <c r="DR24" s="33" t="n">
        <v>0.007</v>
      </c>
      <c r="DS24" s="33" t="n">
        <v>0.011</v>
      </c>
      <c r="DT24" s="33" t="n">
        <v>0.011</v>
      </c>
      <c r="DU24" s="33" t="n">
        <v>0.009</v>
      </c>
      <c r="DV24" s="33" t="n">
        <v>0.02</v>
      </c>
      <c r="DW24" s="33" t="n">
        <v>0.797</v>
      </c>
      <c r="DX24" s="33" t="n">
        <v>0.734</v>
      </c>
      <c r="DY24" s="33" t="n">
        <v>0.655</v>
      </c>
      <c r="DZ24" s="33" t="n">
        <v>0.716</v>
      </c>
      <c r="EA24" s="33" t="n">
        <v>0.662</v>
      </c>
      <c r="EB24" s="33" t="n">
        <v>0.493</v>
      </c>
      <c r="EC24" s="33" t="n">
        <v>0.523</v>
      </c>
      <c r="ED24" s="33" t="n">
        <v>0.495</v>
      </c>
      <c r="EE24" s="33" t="n">
        <v>0.495</v>
      </c>
      <c r="EF24" s="33" t="n">
        <v>0.523</v>
      </c>
      <c r="EG24" s="33" t="n">
        <v>0.014</v>
      </c>
      <c r="EH24" s="33" t="n">
        <v>0.005</v>
      </c>
      <c r="EI24" s="33" t="n">
        <v>0.119</v>
      </c>
      <c r="EJ24" s="33" t="n">
        <v>0.331</v>
      </c>
      <c r="EK24" s="33" t="n">
        <v>0.029</v>
      </c>
      <c r="EL24" s="33" t="n">
        <v>0.014</v>
      </c>
      <c r="EM24" s="33" t="n">
        <v>0.189</v>
      </c>
      <c r="EN24" s="33" t="n">
        <v>0.063</v>
      </c>
      <c r="EO24" s="33" t="n">
        <v>0.304</v>
      </c>
      <c r="EP24" s="33" t="n">
        <v>0.331</v>
      </c>
      <c r="EQ24" s="33" t="n">
        <v>0.356</v>
      </c>
      <c r="ER24" s="33" t="n">
        <v>0.027</v>
      </c>
      <c r="ES24" s="33" t="n">
        <v>0.009</v>
      </c>
      <c r="ET24" s="33" t="n">
        <v>0.036</v>
      </c>
      <c r="EU24" s="33" t="n">
        <v>0.054</v>
      </c>
      <c r="EV24" s="33" t="n">
        <v>0.056</v>
      </c>
      <c r="EW24" s="33" t="n">
        <v>0.644</v>
      </c>
      <c r="EX24" s="33" t="n">
        <v>0.615</v>
      </c>
      <c r="EY24" s="33" t="n">
        <v>0.282</v>
      </c>
      <c r="EZ24" s="33" t="n">
        <v>8.16</v>
      </c>
      <c r="FA24" s="33" t="n">
        <v>0.009</v>
      </c>
      <c r="FB24" s="33" t="n">
        <v>0.014</v>
      </c>
      <c r="FC24" s="33" t="n">
        <v>0.025</v>
      </c>
      <c r="FD24" s="33" t="n">
        <v>0.016</v>
      </c>
      <c r="FE24" s="33" t="n">
        <v>0.068</v>
      </c>
      <c r="FF24" s="33" t="n">
        <v>0.052</v>
      </c>
      <c r="FG24" s="33" t="n">
        <v>0.099</v>
      </c>
      <c r="FH24" s="33" t="n">
        <v>0.173</v>
      </c>
      <c r="FI24" s="33" t="n">
        <v>0.158</v>
      </c>
      <c r="FJ24" s="33" t="n">
        <v>0.367</v>
      </c>
      <c r="FK24" s="33" t="n">
        <v>0.02</v>
      </c>
      <c r="FL24" s="33" t="n">
        <v>0.597</v>
      </c>
      <c r="FM24" s="33" t="n">
        <v>0.682</v>
      </c>
      <c r="FN24" s="33" t="n">
        <v>0.187</v>
      </c>
      <c r="FO24" s="33" t="n">
        <v>0.2</v>
      </c>
      <c r="FP24" s="33" t="n">
        <v>0.135</v>
      </c>
      <c r="FQ24" s="33" t="n">
        <v>0.241</v>
      </c>
      <c r="FR24" s="33" t="n">
        <v>0.09</v>
      </c>
      <c r="FS24" s="33" t="n">
        <v>0.056</v>
      </c>
      <c r="FT24" s="33" t="n">
        <v>0.315</v>
      </c>
      <c r="FU24" s="33" t="n">
        <v>0.032</v>
      </c>
      <c r="FV24" s="33" t="n">
        <v>0.038</v>
      </c>
      <c r="FW24" s="33" t="n">
        <v>0.227</v>
      </c>
      <c r="FX24" s="33" t="n">
        <v>0.081</v>
      </c>
      <c r="FY24" s="33" t="n">
        <v>0.088</v>
      </c>
      <c r="FZ24" s="33" t="n">
        <v>0.029</v>
      </c>
      <c r="GA24" s="33" t="n">
        <v>0.011</v>
      </c>
      <c r="GB24" s="33" t="n">
        <v>0.023</v>
      </c>
      <c r="GC24" s="33" t="n">
        <v>0.05</v>
      </c>
      <c r="GD24" s="33" t="n">
        <v>0.248</v>
      </c>
      <c r="GE24" s="33" t="n">
        <v>0.151</v>
      </c>
      <c r="GF24" s="33" t="n">
        <v>0.027</v>
      </c>
      <c r="GG24" s="33" t="n">
        <v>0.403</v>
      </c>
      <c r="GH24" s="33" t="n">
        <v>0.356</v>
      </c>
      <c r="GI24" s="33" t="n">
        <v>0.39</v>
      </c>
      <c r="GJ24" s="33" t="n">
        <v>0.27</v>
      </c>
      <c r="GK24" s="33" t="n">
        <v>0.459</v>
      </c>
      <c r="GL24" s="33" t="n">
        <v>0.34</v>
      </c>
      <c r="GM24" s="33" t="n">
        <v>0.55</v>
      </c>
      <c r="GN24" s="33" t="n">
        <v>0.356</v>
      </c>
      <c r="GO24" s="33" t="n">
        <v>0.32</v>
      </c>
      <c r="GP24" s="33" t="n">
        <v>0.255</v>
      </c>
      <c r="GQ24" s="33" t="n">
        <v>0.259</v>
      </c>
      <c r="GR24" s="33" t="n">
        <v>0.597</v>
      </c>
      <c r="GS24" s="33" t="n">
        <v>0.02</v>
      </c>
      <c r="GT24" s="33" t="n">
        <v>0.245</v>
      </c>
      <c r="GU24" s="33" t="n">
        <v>0.223</v>
      </c>
      <c r="GV24" s="33" t="n">
        <v>0.151</v>
      </c>
      <c r="GW24" s="33" t="n">
        <v>0.104</v>
      </c>
      <c r="GX24" s="33" t="n">
        <v>0.018</v>
      </c>
      <c r="GY24" s="33" t="n">
        <v>0.009</v>
      </c>
      <c r="GZ24" s="33" t="n">
        <v>0.009</v>
      </c>
      <c r="HA24" s="33" t="n">
        <v>0.007</v>
      </c>
      <c r="HB24" s="33" t="n">
        <v>0.063</v>
      </c>
      <c r="HC24" s="33" t="n">
        <v>0.016</v>
      </c>
      <c r="HD24" s="33" t="n">
        <v>0.009</v>
      </c>
      <c r="HE24" s="33" t="n">
        <v>0.007</v>
      </c>
      <c r="HF24" s="33" t="n">
        <v>0.011</v>
      </c>
      <c r="HG24" s="33" t="n">
        <v>0.011</v>
      </c>
      <c r="HH24" s="33" t="n">
        <v>0.014</v>
      </c>
      <c r="HI24" s="33" t="n">
        <v>0.011</v>
      </c>
      <c r="HJ24" s="33" t="n">
        <v>0.009</v>
      </c>
    </row>
    <row r="25" customFormat="false" ht="15" hidden="false" customHeight="false" outlineLevel="0" collapsed="false">
      <c r="A25" s="33" t="n">
        <v>400032</v>
      </c>
      <c r="B25" s="242" t="s">
        <v>1785</v>
      </c>
      <c r="C25" s="243" t="s">
        <v>1786</v>
      </c>
      <c r="D25" s="33" t="n">
        <v>4911</v>
      </c>
      <c r="E25" s="33" t="n">
        <v>66072</v>
      </c>
      <c r="F25" s="33" t="s">
        <v>355</v>
      </c>
      <c r="G25" s="33" t="s">
        <v>356</v>
      </c>
      <c r="H25" s="243" t="s">
        <v>49</v>
      </c>
      <c r="I25" s="33" t="s">
        <v>1787</v>
      </c>
      <c r="J25" s="33" t="s">
        <v>1788</v>
      </c>
      <c r="K25" s="33" t="n">
        <v>610080</v>
      </c>
      <c r="L25" s="33" t="s">
        <v>1789</v>
      </c>
      <c r="N25" s="33" t="s">
        <v>1790</v>
      </c>
      <c r="O25" s="33" t="n">
        <v>54702</v>
      </c>
      <c r="P25" s="33" t="s">
        <v>1791</v>
      </c>
      <c r="Q25" s="33" t="s">
        <v>1954</v>
      </c>
      <c r="R25" s="33" t="s">
        <v>1955</v>
      </c>
      <c r="S25" s="33" t="n">
        <v>60620</v>
      </c>
      <c r="T25" s="33" t="n">
        <v>43</v>
      </c>
      <c r="U25" s="33" t="s">
        <v>1898</v>
      </c>
      <c r="V25" s="33" t="s">
        <v>1899</v>
      </c>
      <c r="W25" s="33" t="s">
        <v>1956</v>
      </c>
      <c r="X25" s="33" t="s">
        <v>1957</v>
      </c>
      <c r="Y25" s="33" t="s">
        <v>1958</v>
      </c>
      <c r="AA25" s="33" t="n">
        <v>2012</v>
      </c>
      <c r="AB25" s="33" t="n">
        <v>400032</v>
      </c>
      <c r="AD25" s="33" t="n">
        <v>4911</v>
      </c>
      <c r="AG25" s="33" t="s">
        <v>1959</v>
      </c>
      <c r="AI25" s="33" t="s">
        <v>1842</v>
      </c>
      <c r="AJ25" s="33" t="s">
        <v>1801</v>
      </c>
      <c r="AK25" s="33" t="s">
        <v>1802</v>
      </c>
      <c r="AL25" s="33" t="s">
        <v>70</v>
      </c>
      <c r="AM25" s="33" t="s">
        <v>71</v>
      </c>
      <c r="AN25" s="33" t="s">
        <v>70</v>
      </c>
      <c r="AO25" s="33" t="s">
        <v>1803</v>
      </c>
      <c r="AP25" s="33" t="s">
        <v>71</v>
      </c>
      <c r="AQ25" s="33" t="s">
        <v>1804</v>
      </c>
      <c r="AR25" s="244" t="s">
        <v>54</v>
      </c>
    </row>
    <row r="26" customFormat="false" ht="15" hidden="false" customHeight="false" outlineLevel="0" collapsed="false">
      <c r="A26" s="33" t="n">
        <v>400033</v>
      </c>
      <c r="B26" s="242" t="s">
        <v>1785</v>
      </c>
      <c r="C26" s="243" t="s">
        <v>1786</v>
      </c>
      <c r="D26" s="33" t="n">
        <v>2420</v>
      </c>
      <c r="E26" s="33" t="n">
        <v>66061</v>
      </c>
      <c r="F26" s="33" t="s">
        <v>360</v>
      </c>
      <c r="G26" s="33" t="s">
        <v>361</v>
      </c>
      <c r="H26" s="243" t="s">
        <v>49</v>
      </c>
      <c r="I26" s="33" t="s">
        <v>1787</v>
      </c>
      <c r="J26" s="33" t="s">
        <v>1788</v>
      </c>
      <c r="K26" s="33" t="n">
        <v>610080</v>
      </c>
      <c r="L26" s="33" t="s">
        <v>1789</v>
      </c>
      <c r="N26" s="33" t="s">
        <v>1790</v>
      </c>
      <c r="O26" s="33" t="n">
        <v>51651</v>
      </c>
      <c r="P26" s="33" t="s">
        <v>1791</v>
      </c>
      <c r="Q26" s="33" t="s">
        <v>1960</v>
      </c>
      <c r="R26" s="33" t="s">
        <v>1961</v>
      </c>
      <c r="S26" s="33" t="n">
        <v>60643</v>
      </c>
      <c r="T26" s="33" t="n">
        <v>49</v>
      </c>
      <c r="U26" s="33" t="s">
        <v>1898</v>
      </c>
      <c r="V26" s="33" t="s">
        <v>1899</v>
      </c>
      <c r="W26" s="33" t="s">
        <v>1962</v>
      </c>
      <c r="X26" s="33" t="s">
        <v>1963</v>
      </c>
      <c r="Y26" s="33" t="s">
        <v>1921</v>
      </c>
      <c r="Z26" s="33" t="s">
        <v>1964</v>
      </c>
      <c r="AA26" s="33" t="n">
        <v>2012</v>
      </c>
      <c r="AB26" s="33" t="n">
        <v>400033</v>
      </c>
      <c r="AD26" s="33" t="n">
        <v>2420</v>
      </c>
      <c r="AG26" s="33" t="s">
        <v>1965</v>
      </c>
      <c r="AI26" s="33" t="s">
        <v>1966</v>
      </c>
      <c r="AJ26" s="33" t="s">
        <v>1801</v>
      </c>
      <c r="AK26" s="33" t="s">
        <v>1802</v>
      </c>
      <c r="AL26" s="33" t="s">
        <v>145</v>
      </c>
      <c r="AM26" s="33" t="s">
        <v>60</v>
      </c>
      <c r="AN26" s="33" t="s">
        <v>145</v>
      </c>
      <c r="AO26" s="33" t="s">
        <v>1803</v>
      </c>
      <c r="AP26" s="33" t="s">
        <v>60</v>
      </c>
      <c r="AQ26" s="33" t="s">
        <v>1804</v>
      </c>
      <c r="AR26" s="244" t="s">
        <v>362</v>
      </c>
      <c r="AS26" s="33" t="s">
        <v>67</v>
      </c>
      <c r="AT26" s="33" t="s">
        <v>67</v>
      </c>
      <c r="AU26" s="33" t="s">
        <v>67</v>
      </c>
      <c r="AV26" s="33" t="n">
        <v>22</v>
      </c>
      <c r="AW26" s="33" t="n">
        <v>34</v>
      </c>
      <c r="AX26" s="33" t="n">
        <v>30</v>
      </c>
      <c r="AY26" s="33" t="n">
        <v>541</v>
      </c>
      <c r="AZ26" s="33" t="n">
        <v>1</v>
      </c>
      <c r="BA26" s="33" t="n">
        <v>0</v>
      </c>
      <c r="BB26" s="33" t="n">
        <v>496</v>
      </c>
      <c r="BC26" s="33" t="n">
        <v>8</v>
      </c>
      <c r="BD26" s="245" t="n">
        <v>3</v>
      </c>
      <c r="BE26" s="33" t="n">
        <v>0</v>
      </c>
      <c r="BF26" s="33" t="n">
        <v>16</v>
      </c>
      <c r="BG26" s="33" t="n">
        <v>17</v>
      </c>
      <c r="BH26" s="33" t="n">
        <v>541</v>
      </c>
      <c r="BI26" s="33" t="n">
        <v>0.057</v>
      </c>
      <c r="BJ26" s="33" t="n">
        <v>0.057</v>
      </c>
      <c r="BK26" s="33" t="n">
        <v>0.07</v>
      </c>
      <c r="BL26" s="33" t="n">
        <v>0.03</v>
      </c>
      <c r="BM26" s="33" t="n">
        <v>0.083</v>
      </c>
      <c r="BN26" s="33" t="n">
        <v>0.172</v>
      </c>
      <c r="BO26" s="33" t="n">
        <v>0.237</v>
      </c>
      <c r="BP26" s="33" t="n">
        <v>0.185</v>
      </c>
      <c r="BQ26" s="33" t="n">
        <v>0.205</v>
      </c>
      <c r="BR26" s="33" t="n">
        <v>0.135</v>
      </c>
      <c r="BS26" s="33" t="n">
        <v>0.201</v>
      </c>
      <c r="BT26" s="33" t="n">
        <v>0.287</v>
      </c>
      <c r="BU26" s="33" t="n">
        <v>0.407</v>
      </c>
      <c r="BV26" s="33" t="n">
        <v>0.401</v>
      </c>
      <c r="BW26" s="33" t="n">
        <v>0.412</v>
      </c>
      <c r="BX26" s="33" t="n">
        <v>0.34</v>
      </c>
      <c r="BY26" s="33" t="n">
        <v>0.39</v>
      </c>
      <c r="BZ26" s="33" t="n">
        <v>0.299</v>
      </c>
      <c r="CA26" s="33" t="n">
        <v>0.013</v>
      </c>
      <c r="CB26" s="33" t="n">
        <v>0.018</v>
      </c>
      <c r="CC26" s="33" t="n">
        <v>0.03</v>
      </c>
      <c r="CD26" s="33" t="n">
        <v>0.013</v>
      </c>
      <c r="CE26" s="33" t="n">
        <v>0.026</v>
      </c>
      <c r="CF26" s="33" t="n">
        <v>0.024</v>
      </c>
      <c r="CG26" s="33" t="n">
        <v>0.287</v>
      </c>
      <c r="CH26" s="33" t="n">
        <v>0.338</v>
      </c>
      <c r="CI26" s="33" t="n">
        <v>0.283</v>
      </c>
      <c r="CJ26" s="33" t="n">
        <v>0.482</v>
      </c>
      <c r="CK26" s="33" t="n">
        <v>0.299</v>
      </c>
      <c r="CL26" s="33" t="n">
        <v>0.218</v>
      </c>
      <c r="CM26" s="33" t="n">
        <v>0.018</v>
      </c>
      <c r="CN26" s="33" t="n">
        <v>0.026</v>
      </c>
      <c r="CO26" s="33" t="n">
        <v>0.041</v>
      </c>
      <c r="CP26" s="33" t="n">
        <v>0.046</v>
      </c>
      <c r="CQ26" s="33" t="n">
        <v>0.043</v>
      </c>
      <c r="CR26" s="33" t="n">
        <v>0.052</v>
      </c>
      <c r="CS26" s="33" t="n">
        <v>0.12</v>
      </c>
      <c r="CT26" s="33" t="n">
        <v>0.124</v>
      </c>
      <c r="CU26" s="33" t="n">
        <v>0.105</v>
      </c>
      <c r="CV26" s="33" t="n">
        <v>0.094</v>
      </c>
      <c r="CW26" s="33" t="n">
        <v>0.098</v>
      </c>
      <c r="CX26" s="33" t="n">
        <v>0.113</v>
      </c>
      <c r="CY26" s="33" t="n">
        <v>0.128</v>
      </c>
      <c r="CZ26" s="33" t="n">
        <v>0.107</v>
      </c>
      <c r="DA26" s="33" t="n">
        <v>0.17</v>
      </c>
      <c r="DB26" s="33" t="n">
        <v>0.192</v>
      </c>
      <c r="DC26" s="33" t="n">
        <v>0.183</v>
      </c>
      <c r="DD26" s="33" t="n">
        <v>0.187</v>
      </c>
      <c r="DE26" s="33" t="n">
        <v>0.314</v>
      </c>
      <c r="DF26" s="33" t="n">
        <v>0.323</v>
      </c>
      <c r="DG26" s="33" t="n">
        <v>0.366</v>
      </c>
      <c r="DH26" s="33" t="n">
        <v>0.316</v>
      </c>
      <c r="DI26" s="33" t="n">
        <v>0.348</v>
      </c>
      <c r="DJ26" s="33" t="n">
        <v>0.366</v>
      </c>
      <c r="DK26" s="33" t="n">
        <v>0.29</v>
      </c>
      <c r="DL26" s="33" t="n">
        <v>0.268</v>
      </c>
      <c r="DM26" s="33" t="n">
        <v>0.305</v>
      </c>
      <c r="DN26" s="33" t="n">
        <v>0.011</v>
      </c>
      <c r="DO26" s="33" t="n">
        <v>0.013</v>
      </c>
      <c r="DP26" s="33" t="n">
        <v>0.017</v>
      </c>
      <c r="DQ26" s="33" t="n">
        <v>0.017</v>
      </c>
      <c r="DR26" s="33" t="n">
        <v>0.017</v>
      </c>
      <c r="DS26" s="33" t="n">
        <v>0.015</v>
      </c>
      <c r="DT26" s="33" t="n">
        <v>0.009</v>
      </c>
      <c r="DU26" s="33" t="n">
        <v>0.015</v>
      </c>
      <c r="DV26" s="33" t="n">
        <v>0.02</v>
      </c>
      <c r="DW26" s="33" t="n">
        <v>0.562</v>
      </c>
      <c r="DX26" s="33" t="n">
        <v>0.54</v>
      </c>
      <c r="DY26" s="33" t="n">
        <v>0.464</v>
      </c>
      <c r="DZ26" s="33" t="n">
        <v>0.494</v>
      </c>
      <c r="EA26" s="33" t="n">
        <v>0.486</v>
      </c>
      <c r="EB26" s="33" t="n">
        <v>0.397</v>
      </c>
      <c r="EC26" s="33" t="n">
        <v>0.388</v>
      </c>
      <c r="ED26" s="33" t="n">
        <v>0.41</v>
      </c>
      <c r="EE26" s="33" t="n">
        <v>0.383</v>
      </c>
      <c r="EF26" s="33" t="n">
        <v>0.373</v>
      </c>
      <c r="EG26" s="33" t="n">
        <v>0.065</v>
      </c>
      <c r="EH26" s="33" t="n">
        <v>0.044</v>
      </c>
      <c r="EI26" s="33" t="n">
        <v>0.155</v>
      </c>
      <c r="EJ26" s="33" t="n">
        <v>0.373</v>
      </c>
      <c r="EK26" s="33" t="n">
        <v>0.168</v>
      </c>
      <c r="EL26" s="33" t="n">
        <v>0.128</v>
      </c>
      <c r="EM26" s="33" t="n">
        <v>0.22</v>
      </c>
      <c r="EN26" s="33" t="n">
        <v>0.135</v>
      </c>
      <c r="EO26" s="33" t="n">
        <v>0.372</v>
      </c>
      <c r="EP26" s="33" t="n">
        <v>0.41</v>
      </c>
      <c r="EQ26" s="33" t="n">
        <v>0.318</v>
      </c>
      <c r="ER26" s="33" t="n">
        <v>0.022</v>
      </c>
      <c r="ES26" s="33" t="n">
        <v>0.026</v>
      </c>
      <c r="ET26" s="33" t="n">
        <v>0.043</v>
      </c>
      <c r="EU26" s="33" t="n">
        <v>0.052</v>
      </c>
      <c r="EV26" s="33" t="n">
        <v>0.096</v>
      </c>
      <c r="EW26" s="33" t="n">
        <v>0.37</v>
      </c>
      <c r="EX26" s="33" t="n">
        <v>0.375</v>
      </c>
      <c r="EY26" s="33" t="n">
        <v>0.255</v>
      </c>
      <c r="EZ26" s="33" t="n">
        <v>6.94</v>
      </c>
      <c r="FA26" s="33" t="n">
        <v>0.028</v>
      </c>
      <c r="FB26" s="33" t="n">
        <v>0.028</v>
      </c>
      <c r="FC26" s="33" t="n">
        <v>0.039</v>
      </c>
      <c r="FD26" s="33" t="n">
        <v>0.054</v>
      </c>
      <c r="FE26" s="33" t="n">
        <v>0.116</v>
      </c>
      <c r="FF26" s="33" t="n">
        <v>0.113</v>
      </c>
      <c r="FG26" s="33" t="n">
        <v>0.118</v>
      </c>
      <c r="FH26" s="33" t="n">
        <v>0.192</v>
      </c>
      <c r="FI26" s="33" t="n">
        <v>0.118</v>
      </c>
      <c r="FJ26" s="33" t="n">
        <v>0.161</v>
      </c>
      <c r="FK26" s="33" t="n">
        <v>0.033</v>
      </c>
      <c r="FL26" s="33" t="n">
        <v>0.584</v>
      </c>
      <c r="FM26" s="33" t="n">
        <v>0.538</v>
      </c>
      <c r="FN26" s="33" t="n">
        <v>0.251</v>
      </c>
      <c r="FO26" s="33" t="n">
        <v>0.17</v>
      </c>
      <c r="FP26" s="33" t="n">
        <v>0.185</v>
      </c>
      <c r="FQ26" s="33" t="n">
        <v>0.231</v>
      </c>
      <c r="FR26" s="33" t="n">
        <v>0.104</v>
      </c>
      <c r="FS26" s="33" t="n">
        <v>0.115</v>
      </c>
      <c r="FT26" s="33" t="n">
        <v>0.259</v>
      </c>
      <c r="FU26" s="33" t="n">
        <v>0.089</v>
      </c>
      <c r="FV26" s="33" t="n">
        <v>0.104</v>
      </c>
      <c r="FW26" s="33" t="n">
        <v>0.216</v>
      </c>
      <c r="FX26" s="33" t="n">
        <v>0.054</v>
      </c>
      <c r="FY26" s="33" t="n">
        <v>0.059</v>
      </c>
      <c r="FZ26" s="33" t="n">
        <v>0.043</v>
      </c>
      <c r="GA26" s="33" t="n">
        <v>0.055</v>
      </c>
      <c r="GB26" s="33" t="n">
        <v>0.07</v>
      </c>
      <c r="GC26" s="33" t="n">
        <v>0.061</v>
      </c>
      <c r="GD26" s="33" t="n">
        <v>0.065</v>
      </c>
      <c r="GE26" s="33" t="n">
        <v>0.198</v>
      </c>
      <c r="GF26" s="33" t="n">
        <v>0.142</v>
      </c>
      <c r="GG26" s="33" t="n">
        <v>0.458</v>
      </c>
      <c r="GH26" s="33" t="n">
        <v>0.351</v>
      </c>
      <c r="GI26" s="33" t="n">
        <v>0.34</v>
      </c>
      <c r="GJ26" s="33" t="n">
        <v>0.396</v>
      </c>
      <c r="GK26" s="33" t="n">
        <v>0.386</v>
      </c>
      <c r="GL26" s="33" t="n">
        <v>0.473</v>
      </c>
      <c r="GM26" s="33" t="n">
        <v>0.336</v>
      </c>
      <c r="GN26" s="33" t="n">
        <v>0.298</v>
      </c>
      <c r="GO26" s="33" t="n">
        <v>0.32</v>
      </c>
      <c r="GP26" s="33" t="n">
        <v>0.311</v>
      </c>
      <c r="GQ26" s="33" t="n">
        <v>0.192</v>
      </c>
      <c r="GR26" s="33" t="n">
        <v>0.255</v>
      </c>
      <c r="GS26" s="33" t="n">
        <v>0.12</v>
      </c>
      <c r="GT26" s="33" t="n">
        <v>0.238</v>
      </c>
      <c r="GU26" s="33" t="n">
        <v>0.237</v>
      </c>
      <c r="GV26" s="33" t="n">
        <v>0.189</v>
      </c>
      <c r="GW26" s="33" t="n">
        <v>0.168</v>
      </c>
      <c r="GX26" s="33" t="n">
        <v>0.098</v>
      </c>
      <c r="GY26" s="33" t="n">
        <v>0.013</v>
      </c>
      <c r="GZ26" s="33" t="n">
        <v>0.02</v>
      </c>
      <c r="HA26" s="33" t="n">
        <v>0.018</v>
      </c>
      <c r="HB26" s="33" t="n">
        <v>0.011</v>
      </c>
      <c r="HC26" s="33" t="n">
        <v>0.028</v>
      </c>
      <c r="HD26" s="33" t="n">
        <v>0.009</v>
      </c>
      <c r="HE26" s="33" t="n">
        <v>0.017</v>
      </c>
      <c r="HF26" s="33" t="n">
        <v>0.022</v>
      </c>
      <c r="HG26" s="33" t="n">
        <v>0.024</v>
      </c>
      <c r="HH26" s="33" t="n">
        <v>0.03</v>
      </c>
      <c r="HI26" s="33" t="n">
        <v>0.028</v>
      </c>
      <c r="HJ26" s="33" t="n">
        <v>0.022</v>
      </c>
    </row>
    <row r="27" customFormat="false" ht="15" hidden="false" customHeight="false" outlineLevel="0" collapsed="false">
      <c r="A27" s="33" t="n">
        <v>400034</v>
      </c>
      <c r="B27" s="242" t="s">
        <v>1785</v>
      </c>
      <c r="C27" s="243" t="s">
        <v>1786</v>
      </c>
      <c r="D27" s="33" t="n">
        <v>7740</v>
      </c>
      <c r="E27" s="33" t="n">
        <v>66241</v>
      </c>
      <c r="F27" s="33" t="s">
        <v>365</v>
      </c>
      <c r="G27" s="33" t="s">
        <v>366</v>
      </c>
      <c r="H27" s="243" t="s">
        <v>49</v>
      </c>
      <c r="I27" s="33" t="s">
        <v>1787</v>
      </c>
      <c r="J27" s="33" t="s">
        <v>1788</v>
      </c>
      <c r="K27" s="33" t="n">
        <v>610080</v>
      </c>
      <c r="L27" s="33" t="s">
        <v>1789</v>
      </c>
      <c r="N27" s="33" t="s">
        <v>1790</v>
      </c>
      <c r="O27" s="33" t="n">
        <v>51665</v>
      </c>
      <c r="P27" s="33" t="s">
        <v>1791</v>
      </c>
      <c r="Q27" s="33" t="s">
        <v>1967</v>
      </c>
      <c r="R27" s="33" t="s">
        <v>1968</v>
      </c>
      <c r="S27" s="33" t="n">
        <v>60659</v>
      </c>
      <c r="T27" s="33" t="n">
        <v>31</v>
      </c>
      <c r="U27" s="33" t="s">
        <v>1898</v>
      </c>
      <c r="V27" s="33" t="s">
        <v>1899</v>
      </c>
      <c r="W27" s="33" t="s">
        <v>1969</v>
      </c>
      <c r="X27" s="33" t="s">
        <v>1970</v>
      </c>
      <c r="Y27" s="33" t="s">
        <v>1971</v>
      </c>
      <c r="Z27" s="33" t="s">
        <v>1972</v>
      </c>
      <c r="AA27" s="33" t="n">
        <v>2012</v>
      </c>
      <c r="AB27" s="33" t="n">
        <v>400034</v>
      </c>
      <c r="AD27" s="33" t="n">
        <v>7740</v>
      </c>
      <c r="AG27" s="33" t="s">
        <v>1973</v>
      </c>
      <c r="AI27" s="33" t="s">
        <v>1842</v>
      </c>
      <c r="AJ27" s="33" t="s">
        <v>1801</v>
      </c>
      <c r="AK27" s="33" t="s">
        <v>1802</v>
      </c>
      <c r="AL27" s="33" t="s">
        <v>83</v>
      </c>
      <c r="AM27" s="33" t="s">
        <v>65</v>
      </c>
      <c r="AN27" s="33" t="s">
        <v>83</v>
      </c>
      <c r="AO27" s="33" t="s">
        <v>1803</v>
      </c>
      <c r="AP27" s="33" t="s">
        <v>65</v>
      </c>
      <c r="AQ27" s="33" t="s">
        <v>1804</v>
      </c>
      <c r="AR27" s="244" t="s">
        <v>54</v>
      </c>
    </row>
    <row r="28" customFormat="false" ht="15" hidden="false" customHeight="false" outlineLevel="0" collapsed="false">
      <c r="A28" s="33" t="n">
        <v>400035</v>
      </c>
      <c r="B28" s="242" t="s">
        <v>1785</v>
      </c>
      <c r="C28" s="243" t="s">
        <v>1786</v>
      </c>
      <c r="D28" s="33" t="n">
        <v>7940</v>
      </c>
      <c r="E28" s="33" t="n">
        <v>66281</v>
      </c>
      <c r="F28" s="33" t="s">
        <v>323</v>
      </c>
      <c r="G28" s="33" t="s">
        <v>324</v>
      </c>
      <c r="H28" s="243" t="s">
        <v>49</v>
      </c>
      <c r="I28" s="33" t="s">
        <v>1787</v>
      </c>
      <c r="J28" s="33" t="s">
        <v>1788</v>
      </c>
      <c r="K28" s="33" t="n">
        <v>610358</v>
      </c>
      <c r="L28" s="33" t="s">
        <v>1789</v>
      </c>
      <c r="N28" s="33" t="s">
        <v>1790</v>
      </c>
      <c r="O28" s="33" t="n">
        <v>54721</v>
      </c>
      <c r="P28" s="33" t="s">
        <v>1791</v>
      </c>
      <c r="Q28" s="33" t="s">
        <v>1974</v>
      </c>
      <c r="R28" s="33" t="s">
        <v>1975</v>
      </c>
      <c r="S28" s="33" t="n">
        <v>60626</v>
      </c>
      <c r="T28" s="33" t="n">
        <v>32</v>
      </c>
      <c r="U28" s="33" t="s">
        <v>1976</v>
      </c>
      <c r="V28" s="33" t="s">
        <v>1977</v>
      </c>
      <c r="W28" s="33" t="s">
        <v>1978</v>
      </c>
      <c r="X28" s="33" t="s">
        <v>1979</v>
      </c>
      <c r="Y28" s="33" t="s">
        <v>1980</v>
      </c>
      <c r="AA28" s="33" t="n">
        <v>2012</v>
      </c>
      <c r="AB28" s="33" t="n">
        <v>400035</v>
      </c>
      <c r="AD28" s="33" t="n">
        <v>7940</v>
      </c>
      <c r="AG28" s="33" t="s">
        <v>1981</v>
      </c>
      <c r="AI28" s="33" t="s">
        <v>1982</v>
      </c>
      <c r="AJ28" s="33" t="s">
        <v>1801</v>
      </c>
      <c r="AK28" s="33" t="s">
        <v>1802</v>
      </c>
      <c r="AL28" s="33" t="s">
        <v>83</v>
      </c>
      <c r="AM28" s="33" t="s">
        <v>65</v>
      </c>
      <c r="AN28" s="33" t="s">
        <v>83</v>
      </c>
      <c r="AO28" s="33" t="s">
        <v>1803</v>
      </c>
      <c r="AP28" s="33" t="s">
        <v>65</v>
      </c>
      <c r="AQ28" s="33" t="s">
        <v>1804</v>
      </c>
      <c r="AR28" s="244" t="s">
        <v>54</v>
      </c>
    </row>
    <row r="29" customFormat="false" ht="15" hidden="false" customHeight="false" outlineLevel="0" collapsed="false">
      <c r="A29" s="33" t="n">
        <v>400036</v>
      </c>
      <c r="B29" s="242" t="s">
        <v>1785</v>
      </c>
      <c r="C29" s="243" t="s">
        <v>1786</v>
      </c>
      <c r="D29" s="33" t="n">
        <v>7700</v>
      </c>
      <c r="E29" s="33" t="n">
        <v>66481</v>
      </c>
      <c r="F29" s="33" t="s">
        <v>335</v>
      </c>
      <c r="G29" s="33" t="s">
        <v>336</v>
      </c>
      <c r="H29" s="243" t="s">
        <v>49</v>
      </c>
      <c r="I29" s="33" t="s">
        <v>1787</v>
      </c>
      <c r="J29" s="33" t="s">
        <v>1788</v>
      </c>
      <c r="K29" s="33" t="n">
        <v>610435</v>
      </c>
      <c r="L29" s="33" t="s">
        <v>1789</v>
      </c>
      <c r="N29" s="33" t="s">
        <v>1790</v>
      </c>
      <c r="O29" s="33" t="n">
        <v>54207</v>
      </c>
      <c r="P29" s="33" t="s">
        <v>1791</v>
      </c>
      <c r="Q29" s="33" t="s">
        <v>1983</v>
      </c>
      <c r="R29" s="33" t="s">
        <v>1984</v>
      </c>
      <c r="S29" s="33" t="n">
        <v>60607</v>
      </c>
      <c r="T29" s="33" t="n">
        <v>38</v>
      </c>
      <c r="U29" s="33" t="s">
        <v>1985</v>
      </c>
      <c r="V29" s="33" t="s">
        <v>1986</v>
      </c>
      <c r="W29" s="33" t="s">
        <v>1987</v>
      </c>
      <c r="X29" s="33" t="s">
        <v>1988</v>
      </c>
      <c r="Y29" s="33" t="s">
        <v>1989</v>
      </c>
      <c r="AA29" s="33" t="n">
        <v>2012</v>
      </c>
      <c r="AB29" s="33" t="n">
        <v>400036</v>
      </c>
      <c r="AG29" s="33" t="s">
        <v>1990</v>
      </c>
      <c r="AI29" s="33" t="s">
        <v>1991</v>
      </c>
      <c r="AJ29" s="33" t="s">
        <v>1801</v>
      </c>
      <c r="AK29" s="33" t="s">
        <v>1802</v>
      </c>
      <c r="AL29" s="33" t="s">
        <v>118</v>
      </c>
      <c r="AM29" s="33" t="s">
        <v>108</v>
      </c>
      <c r="AR29" s="244" t="s">
        <v>54</v>
      </c>
    </row>
    <row r="30" customFormat="false" ht="15" hidden="false" customHeight="false" outlineLevel="0" collapsed="false">
      <c r="A30" s="33" t="n">
        <v>400038</v>
      </c>
      <c r="B30" s="242" t="s">
        <v>1785</v>
      </c>
      <c r="C30" s="243" t="s">
        <v>1786</v>
      </c>
      <c r="D30" s="33" t="n">
        <v>1225</v>
      </c>
      <c r="E30" s="33" t="n">
        <v>63061</v>
      </c>
      <c r="F30" s="33" t="s">
        <v>406</v>
      </c>
      <c r="G30" s="33" t="s">
        <v>407</v>
      </c>
      <c r="H30" s="243" t="s">
        <v>49</v>
      </c>
      <c r="I30" s="33" t="s">
        <v>1886</v>
      </c>
      <c r="J30" s="33" t="s">
        <v>1788</v>
      </c>
      <c r="K30" s="33" t="n">
        <v>610514</v>
      </c>
      <c r="L30" s="33" t="s">
        <v>1789</v>
      </c>
      <c r="N30" s="33" t="s">
        <v>1790</v>
      </c>
      <c r="O30" s="33" t="n">
        <v>54215</v>
      </c>
      <c r="P30" s="33" t="s">
        <v>1791</v>
      </c>
      <c r="Q30" s="33" t="s">
        <v>1992</v>
      </c>
      <c r="R30" s="33" t="s">
        <v>1993</v>
      </c>
      <c r="S30" s="33" t="n">
        <v>60623</v>
      </c>
      <c r="T30" s="33" t="n">
        <v>36</v>
      </c>
      <c r="U30" s="33" t="s">
        <v>1994</v>
      </c>
      <c r="V30" s="33" t="s">
        <v>1995</v>
      </c>
      <c r="W30" s="33" t="s">
        <v>1996</v>
      </c>
      <c r="X30" s="33" t="s">
        <v>1997</v>
      </c>
      <c r="Y30" s="33" t="s">
        <v>1877</v>
      </c>
      <c r="AA30" s="33" t="n">
        <v>2012</v>
      </c>
      <c r="AB30" s="33" t="n">
        <v>400038</v>
      </c>
      <c r="AD30" s="33" t="n">
        <v>1225</v>
      </c>
      <c r="AG30" s="33" t="s">
        <v>1998</v>
      </c>
      <c r="AH30" s="33" t="n">
        <v>3</v>
      </c>
      <c r="AI30" s="33" t="s">
        <v>1842</v>
      </c>
      <c r="AJ30" s="33" t="s">
        <v>1801</v>
      </c>
      <c r="AK30" s="33" t="s">
        <v>1802</v>
      </c>
      <c r="AL30" s="33" t="s">
        <v>118</v>
      </c>
      <c r="AM30" s="33" t="s">
        <v>108</v>
      </c>
      <c r="AN30" s="33" t="s">
        <v>118</v>
      </c>
      <c r="AO30" s="33" t="s">
        <v>1803</v>
      </c>
      <c r="AP30" s="33" t="s">
        <v>108</v>
      </c>
      <c r="AQ30" s="33" t="s">
        <v>1804</v>
      </c>
      <c r="AR30" s="244" t="s">
        <v>54</v>
      </c>
    </row>
    <row r="31" customFormat="false" ht="15" hidden="false" customHeight="false" outlineLevel="0" collapsed="false">
      <c r="A31" s="33" t="n">
        <v>400039</v>
      </c>
      <c r="B31" s="242" t="s">
        <v>1785</v>
      </c>
      <c r="C31" s="243" t="s">
        <v>1786</v>
      </c>
      <c r="D31" s="33" t="n">
        <v>5780</v>
      </c>
      <c r="E31" s="33" t="n">
        <v>66331</v>
      </c>
      <c r="F31" s="33" t="s">
        <v>533</v>
      </c>
      <c r="G31" s="33" t="s">
        <v>534</v>
      </c>
      <c r="H31" s="243" t="s">
        <v>46</v>
      </c>
      <c r="I31" s="33" t="s">
        <v>1787</v>
      </c>
      <c r="J31" s="33" t="s">
        <v>1788</v>
      </c>
      <c r="K31" s="33" t="n">
        <v>610398</v>
      </c>
      <c r="L31" s="33" t="s">
        <v>1789</v>
      </c>
      <c r="N31" s="33" t="s">
        <v>1790</v>
      </c>
      <c r="O31" s="33" t="n">
        <v>51152</v>
      </c>
      <c r="P31" s="33" t="s">
        <v>1791</v>
      </c>
      <c r="Q31" s="33" t="s">
        <v>1999</v>
      </c>
      <c r="R31" s="33" t="s">
        <v>2000</v>
      </c>
      <c r="S31" s="33" t="n">
        <v>60622</v>
      </c>
      <c r="T31" s="33" t="n">
        <v>34</v>
      </c>
      <c r="U31" s="33" t="s">
        <v>2001</v>
      </c>
      <c r="V31" s="33" t="s">
        <v>2002</v>
      </c>
      <c r="W31" s="33" t="s">
        <v>2003</v>
      </c>
      <c r="X31" s="33" t="s">
        <v>2004</v>
      </c>
      <c r="Y31" s="33" t="s">
        <v>1846</v>
      </c>
      <c r="Z31" s="33" t="s">
        <v>2005</v>
      </c>
      <c r="AA31" s="33" t="n">
        <v>2012</v>
      </c>
      <c r="AB31" s="33" t="n">
        <v>400039</v>
      </c>
      <c r="AD31" s="33" t="n">
        <v>5780</v>
      </c>
      <c r="AG31" s="33" t="s">
        <v>2006</v>
      </c>
      <c r="AI31" s="33" t="s">
        <v>1823</v>
      </c>
      <c r="AJ31" s="33" t="s">
        <v>1801</v>
      </c>
      <c r="AK31" s="33" t="s">
        <v>1802</v>
      </c>
      <c r="AL31" s="33" t="s">
        <v>232</v>
      </c>
      <c r="AM31" s="33" t="s">
        <v>108</v>
      </c>
      <c r="AN31" s="33" t="s">
        <v>232</v>
      </c>
      <c r="AO31" s="33" t="s">
        <v>1803</v>
      </c>
      <c r="AP31" s="33" t="s">
        <v>108</v>
      </c>
      <c r="AQ31" s="33" t="s">
        <v>1804</v>
      </c>
      <c r="AR31" s="244" t="s">
        <v>61</v>
      </c>
      <c r="AS31" s="33" t="s">
        <v>77</v>
      </c>
      <c r="AT31" s="33" t="s">
        <v>47</v>
      </c>
      <c r="AU31" s="33" t="s">
        <v>47</v>
      </c>
      <c r="AV31" s="33" t="n">
        <v>71</v>
      </c>
      <c r="AW31" s="33" t="n">
        <v>52</v>
      </c>
      <c r="AX31" s="33" t="n">
        <v>49</v>
      </c>
      <c r="AY31" s="33" t="n">
        <v>80</v>
      </c>
      <c r="AZ31" s="33" t="n">
        <v>4</v>
      </c>
      <c r="BA31" s="33" t="n">
        <v>0</v>
      </c>
      <c r="BB31" s="33" t="n">
        <v>11</v>
      </c>
      <c r="BC31" s="33" t="n">
        <v>57</v>
      </c>
      <c r="BD31" s="245" t="n">
        <v>0</v>
      </c>
      <c r="BE31" s="33" t="n">
        <v>0</v>
      </c>
      <c r="BF31" s="33" t="n">
        <v>5</v>
      </c>
      <c r="BG31" s="33" t="n">
        <v>3</v>
      </c>
      <c r="BH31" s="33" t="n">
        <v>80</v>
      </c>
      <c r="BI31" s="33" t="n">
        <v>0</v>
      </c>
      <c r="BJ31" s="33" t="n">
        <v>0</v>
      </c>
      <c r="BK31" s="33" t="n">
        <v>0</v>
      </c>
      <c r="BL31" s="33" t="n">
        <v>0</v>
      </c>
      <c r="BM31" s="33" t="n">
        <v>0</v>
      </c>
      <c r="BN31" s="33" t="n">
        <v>0.025</v>
      </c>
      <c r="BO31" s="33" t="n">
        <v>0.037</v>
      </c>
      <c r="BP31" s="33" t="n">
        <v>0.05</v>
      </c>
      <c r="BQ31" s="33" t="n">
        <v>0.013</v>
      </c>
      <c r="BR31" s="33" t="n">
        <v>0.013</v>
      </c>
      <c r="BS31" s="33" t="n">
        <v>0.063</v>
      </c>
      <c r="BT31" s="33" t="n">
        <v>0.125</v>
      </c>
      <c r="BU31" s="33" t="n">
        <v>0.287</v>
      </c>
      <c r="BV31" s="33" t="n">
        <v>0.188</v>
      </c>
      <c r="BW31" s="33" t="n">
        <v>0.25</v>
      </c>
      <c r="BX31" s="33" t="n">
        <v>0.163</v>
      </c>
      <c r="BY31" s="33" t="n">
        <v>0.3</v>
      </c>
      <c r="BZ31" s="33" t="n">
        <v>0.3</v>
      </c>
      <c r="CA31" s="33" t="n">
        <v>0</v>
      </c>
      <c r="CB31" s="33" t="n">
        <v>0.013</v>
      </c>
      <c r="CC31" s="33" t="n">
        <v>0</v>
      </c>
      <c r="CD31" s="33" t="n">
        <v>0</v>
      </c>
      <c r="CE31" s="33" t="n">
        <v>0</v>
      </c>
      <c r="CF31" s="33" t="n">
        <v>0</v>
      </c>
      <c r="CG31" s="33" t="n">
        <v>0.675</v>
      </c>
      <c r="CH31" s="33" t="n">
        <v>0.75</v>
      </c>
      <c r="CI31" s="33" t="n">
        <v>0.738</v>
      </c>
      <c r="CJ31" s="33" t="n">
        <v>0.825</v>
      </c>
      <c r="CK31" s="33" t="n">
        <v>0.637</v>
      </c>
      <c r="CL31" s="33" t="n">
        <v>0.55</v>
      </c>
      <c r="CM31" s="33" t="n">
        <v>0</v>
      </c>
      <c r="CN31" s="33" t="n">
        <v>0</v>
      </c>
      <c r="CO31" s="33" t="n">
        <v>0</v>
      </c>
      <c r="CP31" s="33" t="n">
        <v>0.013</v>
      </c>
      <c r="CQ31" s="33" t="n">
        <v>0</v>
      </c>
      <c r="CR31" s="33" t="n">
        <v>0.025</v>
      </c>
      <c r="CS31" s="33" t="n">
        <v>0.05</v>
      </c>
      <c r="CT31" s="33" t="n">
        <v>0.025</v>
      </c>
      <c r="CU31" s="33" t="n">
        <v>0.013</v>
      </c>
      <c r="CV31" s="33" t="n">
        <v>0.037</v>
      </c>
      <c r="CW31" s="33" t="n">
        <v>0.037</v>
      </c>
      <c r="CX31" s="33" t="n">
        <v>0.037</v>
      </c>
      <c r="CY31" s="33" t="n">
        <v>0.05</v>
      </c>
      <c r="CZ31" s="33" t="n">
        <v>0.025</v>
      </c>
      <c r="DA31" s="33" t="n">
        <v>0.075</v>
      </c>
      <c r="DB31" s="33" t="n">
        <v>0.063</v>
      </c>
      <c r="DC31" s="33" t="n">
        <v>0.1</v>
      </c>
      <c r="DD31" s="33" t="n">
        <v>0.075</v>
      </c>
      <c r="DE31" s="33" t="n">
        <v>0.125</v>
      </c>
      <c r="DF31" s="33" t="n">
        <v>0.175</v>
      </c>
      <c r="DG31" s="33" t="n">
        <v>0.175</v>
      </c>
      <c r="DH31" s="33" t="n">
        <v>0.125</v>
      </c>
      <c r="DI31" s="33" t="n">
        <v>0.2</v>
      </c>
      <c r="DJ31" s="33" t="n">
        <v>0.237</v>
      </c>
      <c r="DK31" s="33" t="n">
        <v>0.15</v>
      </c>
      <c r="DL31" s="33" t="n">
        <v>0.163</v>
      </c>
      <c r="DM31" s="33" t="n">
        <v>0.212</v>
      </c>
      <c r="DN31" s="33" t="n">
        <v>0</v>
      </c>
      <c r="DO31" s="33" t="n">
        <v>0</v>
      </c>
      <c r="DP31" s="33" t="n">
        <v>0.013</v>
      </c>
      <c r="DQ31" s="33" t="n">
        <v>0</v>
      </c>
      <c r="DR31" s="33" t="n">
        <v>0</v>
      </c>
      <c r="DS31" s="33" t="n">
        <v>0</v>
      </c>
      <c r="DT31" s="33" t="n">
        <v>0</v>
      </c>
      <c r="DU31" s="33" t="n">
        <v>0</v>
      </c>
      <c r="DV31" s="33" t="n">
        <v>0</v>
      </c>
      <c r="DW31" s="33" t="n">
        <v>0.838</v>
      </c>
      <c r="DX31" s="33" t="n">
        <v>0.787</v>
      </c>
      <c r="DY31" s="33" t="n">
        <v>0.775</v>
      </c>
      <c r="DZ31" s="33" t="n">
        <v>0.813</v>
      </c>
      <c r="EA31" s="33" t="n">
        <v>0.775</v>
      </c>
      <c r="EB31" s="33" t="n">
        <v>0.662</v>
      </c>
      <c r="EC31" s="33" t="n">
        <v>0.738</v>
      </c>
      <c r="ED31" s="33" t="n">
        <v>0.713</v>
      </c>
      <c r="EE31" s="33" t="n">
        <v>0.7</v>
      </c>
      <c r="EF31" s="33" t="n">
        <v>0.512</v>
      </c>
      <c r="EG31" s="33" t="n">
        <v>0.013</v>
      </c>
      <c r="EH31" s="33" t="n">
        <v>0</v>
      </c>
      <c r="EI31" s="33" t="n">
        <v>0.037</v>
      </c>
      <c r="EJ31" s="33" t="n">
        <v>0.287</v>
      </c>
      <c r="EK31" s="33" t="n">
        <v>0.05</v>
      </c>
      <c r="EL31" s="33" t="n">
        <v>0.025</v>
      </c>
      <c r="EM31" s="33" t="n">
        <v>0.087</v>
      </c>
      <c r="EN31" s="33" t="n">
        <v>0.037</v>
      </c>
      <c r="EO31" s="33" t="n">
        <v>0.35</v>
      </c>
      <c r="EP31" s="33" t="n">
        <v>0.212</v>
      </c>
      <c r="EQ31" s="33" t="n">
        <v>0.25</v>
      </c>
      <c r="ER31" s="33" t="n">
        <v>0.063</v>
      </c>
      <c r="ES31" s="33" t="n">
        <v>0.05</v>
      </c>
      <c r="ET31" s="33" t="n">
        <v>0.087</v>
      </c>
      <c r="EU31" s="33" t="n">
        <v>0.063</v>
      </c>
      <c r="EV31" s="33" t="n">
        <v>0.1</v>
      </c>
      <c r="EW31" s="33" t="n">
        <v>0.537</v>
      </c>
      <c r="EX31" s="33" t="n">
        <v>0.675</v>
      </c>
      <c r="EY31" s="33" t="n">
        <v>0.563</v>
      </c>
      <c r="EZ31" s="33" t="n">
        <v>8.89</v>
      </c>
      <c r="FA31" s="33" t="n">
        <v>0.013</v>
      </c>
      <c r="FB31" s="33" t="n">
        <v>0.013</v>
      </c>
      <c r="FC31" s="33" t="n">
        <v>0</v>
      </c>
      <c r="FD31" s="33" t="n">
        <v>0.013</v>
      </c>
      <c r="FE31" s="33" t="n">
        <v>0.05</v>
      </c>
      <c r="FF31" s="33" t="n">
        <v>0</v>
      </c>
      <c r="FG31" s="33" t="n">
        <v>0.025</v>
      </c>
      <c r="FH31" s="33" t="n">
        <v>0.125</v>
      </c>
      <c r="FI31" s="33" t="n">
        <v>0.188</v>
      </c>
      <c r="FJ31" s="33" t="n">
        <v>0.525</v>
      </c>
      <c r="FK31" s="33" t="n">
        <v>0.05</v>
      </c>
      <c r="FL31" s="33" t="n">
        <v>0.388</v>
      </c>
      <c r="FM31" s="33" t="n">
        <v>0.425</v>
      </c>
      <c r="FN31" s="33" t="n">
        <v>0.138</v>
      </c>
      <c r="FO31" s="33" t="n">
        <v>0.175</v>
      </c>
      <c r="FP31" s="33" t="n">
        <v>0.163</v>
      </c>
      <c r="FQ31" s="33" t="n">
        <v>0.212</v>
      </c>
      <c r="FR31" s="33" t="n">
        <v>0.188</v>
      </c>
      <c r="FS31" s="33" t="n">
        <v>0.138</v>
      </c>
      <c r="FT31" s="33" t="n">
        <v>0.313</v>
      </c>
      <c r="FU31" s="33" t="n">
        <v>0.05</v>
      </c>
      <c r="FV31" s="33" t="n">
        <v>0.05</v>
      </c>
      <c r="FW31" s="33" t="n">
        <v>0.212</v>
      </c>
      <c r="FX31" s="33" t="n">
        <v>0.2</v>
      </c>
      <c r="FY31" s="33" t="n">
        <v>0.225</v>
      </c>
      <c r="FZ31" s="33" t="n">
        <v>0.125</v>
      </c>
      <c r="GA31" s="33" t="n">
        <v>0</v>
      </c>
      <c r="GB31" s="33" t="n">
        <v>0</v>
      </c>
      <c r="GC31" s="33" t="n">
        <v>0.013</v>
      </c>
      <c r="GD31" s="33" t="n">
        <v>0.188</v>
      </c>
      <c r="GE31" s="33" t="n">
        <v>0.1</v>
      </c>
      <c r="GF31" s="33" t="n">
        <v>0.025</v>
      </c>
      <c r="GG31" s="33" t="n">
        <v>0.275</v>
      </c>
      <c r="GH31" s="33" t="n">
        <v>0.313</v>
      </c>
      <c r="GI31" s="33" t="n">
        <v>0.275</v>
      </c>
      <c r="GJ31" s="33" t="n">
        <v>0.313</v>
      </c>
      <c r="GK31" s="33" t="n">
        <v>0.438</v>
      </c>
      <c r="GL31" s="33" t="n">
        <v>0.25</v>
      </c>
      <c r="GM31" s="33" t="n">
        <v>0.625</v>
      </c>
      <c r="GN31" s="33" t="n">
        <v>0.325</v>
      </c>
      <c r="GO31" s="33" t="n">
        <v>0.35</v>
      </c>
      <c r="GP31" s="33" t="n">
        <v>0.225</v>
      </c>
      <c r="GQ31" s="33" t="n">
        <v>0.325</v>
      </c>
      <c r="GR31" s="33" t="n">
        <v>0.625</v>
      </c>
      <c r="GS31" s="33" t="n">
        <v>0.037</v>
      </c>
      <c r="GT31" s="33" t="n">
        <v>0.2</v>
      </c>
      <c r="GU31" s="33" t="n">
        <v>0.237</v>
      </c>
      <c r="GV31" s="33" t="n">
        <v>0.1</v>
      </c>
      <c r="GW31" s="33" t="n">
        <v>0.05</v>
      </c>
      <c r="GX31" s="33" t="n">
        <v>0.013</v>
      </c>
      <c r="GY31" s="33" t="n">
        <v>0.013</v>
      </c>
      <c r="GZ31" s="33" t="n">
        <v>0.063</v>
      </c>
      <c r="HA31" s="33" t="n">
        <v>0.037</v>
      </c>
      <c r="HB31" s="33" t="n">
        <v>0.075</v>
      </c>
      <c r="HC31" s="33" t="n">
        <v>0</v>
      </c>
      <c r="HD31" s="33" t="n">
        <v>0.025</v>
      </c>
      <c r="HE31" s="33" t="n">
        <v>0.05</v>
      </c>
      <c r="HF31" s="33" t="n">
        <v>0.1</v>
      </c>
      <c r="HG31" s="33" t="n">
        <v>0.087</v>
      </c>
      <c r="HH31" s="33" t="n">
        <v>0.1</v>
      </c>
      <c r="HI31" s="33" t="n">
        <v>0.087</v>
      </c>
      <c r="HJ31" s="33" t="n">
        <v>0.063</v>
      </c>
    </row>
    <row r="32" customFormat="false" ht="15" hidden="false" customHeight="false" outlineLevel="0" collapsed="false">
      <c r="A32" s="33" t="n">
        <v>400040</v>
      </c>
      <c r="B32" s="242" t="s">
        <v>1785</v>
      </c>
      <c r="C32" s="243" t="s">
        <v>1786</v>
      </c>
      <c r="D32" s="33" t="n">
        <v>6650</v>
      </c>
      <c r="E32" s="33" t="n">
        <v>26901</v>
      </c>
      <c r="F32" s="33" t="s">
        <v>577</v>
      </c>
      <c r="G32" s="33" t="s">
        <v>578</v>
      </c>
      <c r="H32" s="243" t="s">
        <v>46</v>
      </c>
      <c r="I32" s="33" t="s">
        <v>1886</v>
      </c>
      <c r="J32" s="33" t="s">
        <v>1788</v>
      </c>
      <c r="K32" s="33" t="n">
        <v>610500</v>
      </c>
      <c r="L32" s="33" t="s">
        <v>1789</v>
      </c>
      <c r="N32" s="33" t="s">
        <v>1790</v>
      </c>
      <c r="O32" s="33" t="n">
        <v>51222</v>
      </c>
      <c r="P32" s="33" t="s">
        <v>1791</v>
      </c>
      <c r="Q32" s="33" t="s">
        <v>2007</v>
      </c>
      <c r="R32" s="33" t="s">
        <v>2008</v>
      </c>
      <c r="S32" s="33" t="n">
        <v>60624</v>
      </c>
      <c r="T32" s="33" t="n">
        <v>36</v>
      </c>
      <c r="U32" s="33" t="s">
        <v>2009</v>
      </c>
      <c r="V32" s="33" t="s">
        <v>2010</v>
      </c>
      <c r="W32" s="33" t="s">
        <v>2011</v>
      </c>
      <c r="X32" s="33" t="s">
        <v>2012</v>
      </c>
      <c r="Y32" s="33" t="s">
        <v>1877</v>
      </c>
      <c r="Z32" s="33" t="s">
        <v>2013</v>
      </c>
      <c r="AA32" s="33" t="n">
        <v>2012</v>
      </c>
      <c r="AB32" s="33" t="n">
        <v>400040</v>
      </c>
      <c r="AD32" s="33" t="n">
        <v>6650</v>
      </c>
      <c r="AG32" s="33" t="s">
        <v>2014</v>
      </c>
      <c r="AI32" s="33" t="s">
        <v>1823</v>
      </c>
      <c r="AJ32" s="33" t="s">
        <v>1801</v>
      </c>
      <c r="AK32" s="33" t="s">
        <v>1802</v>
      </c>
      <c r="AL32" s="33" t="s">
        <v>107</v>
      </c>
      <c r="AM32" s="33" t="s">
        <v>108</v>
      </c>
      <c r="AN32" s="33" t="s">
        <v>107</v>
      </c>
      <c r="AO32" s="33" t="s">
        <v>1803</v>
      </c>
      <c r="AP32" s="33" t="s">
        <v>108</v>
      </c>
      <c r="AQ32" s="33" t="s">
        <v>1804</v>
      </c>
      <c r="AR32" s="244" t="s">
        <v>109</v>
      </c>
      <c r="AS32" s="33" t="s">
        <v>47</v>
      </c>
      <c r="AT32" s="33" t="s">
        <v>67</v>
      </c>
      <c r="AU32" s="33" t="s">
        <v>47</v>
      </c>
      <c r="AV32" s="33" t="n">
        <v>56</v>
      </c>
      <c r="AW32" s="33" t="n">
        <v>33</v>
      </c>
      <c r="AX32" s="33" t="n">
        <v>46</v>
      </c>
      <c r="AY32" s="33" t="n">
        <v>208</v>
      </c>
      <c r="AZ32" s="33" t="n">
        <v>0</v>
      </c>
      <c r="BA32" s="33" t="n">
        <v>0</v>
      </c>
      <c r="BB32" s="33" t="n">
        <v>199</v>
      </c>
      <c r="BC32" s="33" t="n">
        <v>1</v>
      </c>
      <c r="BD32" s="245" t="n">
        <v>0</v>
      </c>
      <c r="BE32" s="33" t="n">
        <v>0</v>
      </c>
      <c r="BF32" s="33" t="n">
        <v>4</v>
      </c>
      <c r="BG32" s="33" t="n">
        <v>4</v>
      </c>
      <c r="BH32" s="33" t="n">
        <v>208</v>
      </c>
      <c r="BI32" s="33" t="n">
        <v>0.014</v>
      </c>
      <c r="BJ32" s="33" t="n">
        <v>0.005</v>
      </c>
      <c r="BK32" s="33" t="n">
        <v>0.005</v>
      </c>
      <c r="BL32" s="33" t="n">
        <v>0.024</v>
      </c>
      <c r="BM32" s="33" t="n">
        <v>0.014</v>
      </c>
      <c r="BN32" s="33" t="n">
        <v>0.087</v>
      </c>
      <c r="BO32" s="33" t="n">
        <v>0.043</v>
      </c>
      <c r="BP32" s="33" t="n">
        <v>0.072</v>
      </c>
      <c r="BQ32" s="33" t="n">
        <v>0.048</v>
      </c>
      <c r="BR32" s="33" t="n">
        <v>0.053</v>
      </c>
      <c r="BS32" s="33" t="n">
        <v>0.096</v>
      </c>
      <c r="BT32" s="33" t="n">
        <v>0.163</v>
      </c>
      <c r="BU32" s="33" t="n">
        <v>0.212</v>
      </c>
      <c r="BV32" s="33" t="n">
        <v>0.188</v>
      </c>
      <c r="BW32" s="33" t="n">
        <v>0.288</v>
      </c>
      <c r="BX32" s="33" t="n">
        <v>0.212</v>
      </c>
      <c r="BY32" s="33" t="n">
        <v>0.308</v>
      </c>
      <c r="BZ32" s="33" t="n">
        <v>0.293</v>
      </c>
      <c r="CA32" s="33" t="n">
        <v>0.005</v>
      </c>
      <c r="CB32" s="33" t="n">
        <v>0.014</v>
      </c>
      <c r="CC32" s="33" t="n">
        <v>0.019</v>
      </c>
      <c r="CD32" s="33" t="n">
        <v>0.005</v>
      </c>
      <c r="CE32" s="33" t="n">
        <v>0.024</v>
      </c>
      <c r="CF32" s="33" t="n">
        <v>0.014</v>
      </c>
      <c r="CG32" s="33" t="n">
        <v>0.726</v>
      </c>
      <c r="CH32" s="33" t="n">
        <v>0.721</v>
      </c>
      <c r="CI32" s="33" t="n">
        <v>0.639</v>
      </c>
      <c r="CJ32" s="33" t="n">
        <v>0.707</v>
      </c>
      <c r="CK32" s="33" t="n">
        <v>0.558</v>
      </c>
      <c r="CL32" s="33" t="n">
        <v>0.442</v>
      </c>
      <c r="CM32" s="33" t="n">
        <v>0.01</v>
      </c>
      <c r="CN32" s="33" t="n">
        <v>0.005</v>
      </c>
      <c r="CO32" s="33" t="n">
        <v>0.005</v>
      </c>
      <c r="CP32" s="33" t="n">
        <v>0.014</v>
      </c>
      <c r="CQ32" s="33" t="n">
        <v>0.005</v>
      </c>
      <c r="CR32" s="33" t="n">
        <v>0.014</v>
      </c>
      <c r="CS32" s="33" t="n">
        <v>0.043</v>
      </c>
      <c r="CT32" s="33" t="n">
        <v>0.101</v>
      </c>
      <c r="CU32" s="33" t="n">
        <v>0.077</v>
      </c>
      <c r="CV32" s="33" t="n">
        <v>0.019</v>
      </c>
      <c r="CW32" s="33" t="n">
        <v>0.058</v>
      </c>
      <c r="CX32" s="33" t="n">
        <v>0.043</v>
      </c>
      <c r="CY32" s="33" t="n">
        <v>0.038</v>
      </c>
      <c r="CZ32" s="33" t="n">
        <v>0.053</v>
      </c>
      <c r="DA32" s="33" t="n">
        <v>0.096</v>
      </c>
      <c r="DB32" s="33" t="n">
        <v>0.101</v>
      </c>
      <c r="DC32" s="33" t="n">
        <v>0.125</v>
      </c>
      <c r="DD32" s="33" t="n">
        <v>0.125</v>
      </c>
      <c r="DE32" s="33" t="n">
        <v>0.188</v>
      </c>
      <c r="DF32" s="33" t="n">
        <v>0.202</v>
      </c>
      <c r="DG32" s="33" t="n">
        <v>0.26</v>
      </c>
      <c r="DH32" s="33" t="n">
        <v>0.192</v>
      </c>
      <c r="DI32" s="33" t="n">
        <v>0.274</v>
      </c>
      <c r="DJ32" s="33" t="n">
        <v>0.361</v>
      </c>
      <c r="DK32" s="33" t="n">
        <v>0.293</v>
      </c>
      <c r="DL32" s="33" t="n">
        <v>0.197</v>
      </c>
      <c r="DM32" s="33" t="n">
        <v>0.245</v>
      </c>
      <c r="DN32" s="33" t="n">
        <v>0.01</v>
      </c>
      <c r="DO32" s="33" t="n">
        <v>0.01</v>
      </c>
      <c r="DP32" s="33" t="n">
        <v>0.014</v>
      </c>
      <c r="DQ32" s="33" t="n">
        <v>0.01</v>
      </c>
      <c r="DR32" s="33" t="n">
        <v>0.019</v>
      </c>
      <c r="DS32" s="33" t="n">
        <v>0.014</v>
      </c>
      <c r="DT32" s="33" t="n">
        <v>0.01</v>
      </c>
      <c r="DU32" s="33" t="n">
        <v>0.01</v>
      </c>
      <c r="DV32" s="33" t="n">
        <v>0.024</v>
      </c>
      <c r="DW32" s="33" t="n">
        <v>0.774</v>
      </c>
      <c r="DX32" s="33" t="n">
        <v>0.726</v>
      </c>
      <c r="DY32" s="33" t="n">
        <v>0.678</v>
      </c>
      <c r="DZ32" s="33" t="n">
        <v>0.745</v>
      </c>
      <c r="EA32" s="33" t="n">
        <v>0.649</v>
      </c>
      <c r="EB32" s="33" t="n">
        <v>0.514</v>
      </c>
      <c r="EC32" s="33" t="n">
        <v>0.553</v>
      </c>
      <c r="ED32" s="33" t="n">
        <v>0.567</v>
      </c>
      <c r="EE32" s="33" t="n">
        <v>0.529</v>
      </c>
      <c r="EF32" s="33" t="n">
        <v>0.514</v>
      </c>
      <c r="EG32" s="33" t="n">
        <v>0.014</v>
      </c>
      <c r="EH32" s="33" t="n">
        <v>0.005</v>
      </c>
      <c r="EI32" s="33" t="n">
        <v>0.091</v>
      </c>
      <c r="EJ32" s="33" t="n">
        <v>0.317</v>
      </c>
      <c r="EK32" s="33" t="n">
        <v>0.038</v>
      </c>
      <c r="EL32" s="33" t="n">
        <v>0.048</v>
      </c>
      <c r="EM32" s="33" t="n">
        <v>0.12</v>
      </c>
      <c r="EN32" s="33" t="n">
        <v>0.043</v>
      </c>
      <c r="EO32" s="33" t="n">
        <v>0.322</v>
      </c>
      <c r="EP32" s="33" t="n">
        <v>0.231</v>
      </c>
      <c r="EQ32" s="33" t="n">
        <v>0.274</v>
      </c>
      <c r="ER32" s="33" t="n">
        <v>0.014</v>
      </c>
      <c r="ES32" s="33" t="n">
        <v>0.019</v>
      </c>
      <c r="ET32" s="33" t="n">
        <v>0.106</v>
      </c>
      <c r="EU32" s="33" t="n">
        <v>0.082</v>
      </c>
      <c r="EV32" s="33" t="n">
        <v>0.111</v>
      </c>
      <c r="EW32" s="33" t="n">
        <v>0.606</v>
      </c>
      <c r="EX32" s="33" t="n">
        <v>0.611</v>
      </c>
      <c r="EY32" s="33" t="n">
        <v>0.433</v>
      </c>
      <c r="EZ32" s="33" t="n">
        <v>8.4</v>
      </c>
      <c r="FA32" s="33" t="n">
        <v>0.024</v>
      </c>
      <c r="FB32" s="33" t="n">
        <v>0.005</v>
      </c>
      <c r="FC32" s="33" t="n">
        <v>0.005</v>
      </c>
      <c r="FD32" s="33" t="n">
        <v>0.019</v>
      </c>
      <c r="FE32" s="33" t="n">
        <v>0.053</v>
      </c>
      <c r="FF32" s="33" t="n">
        <v>0.058</v>
      </c>
      <c r="FG32" s="33" t="n">
        <v>0.067</v>
      </c>
      <c r="FH32" s="33" t="n">
        <v>0.139</v>
      </c>
      <c r="FI32" s="33" t="n">
        <v>0.178</v>
      </c>
      <c r="FJ32" s="33" t="n">
        <v>0.423</v>
      </c>
      <c r="FK32" s="33" t="n">
        <v>0.029</v>
      </c>
      <c r="FL32" s="33" t="n">
        <v>0.572</v>
      </c>
      <c r="FM32" s="33" t="n">
        <v>0.62</v>
      </c>
      <c r="FN32" s="33" t="n">
        <v>0.221</v>
      </c>
      <c r="FO32" s="33" t="n">
        <v>0.163</v>
      </c>
      <c r="FP32" s="33" t="n">
        <v>0.101</v>
      </c>
      <c r="FQ32" s="33" t="n">
        <v>0.269</v>
      </c>
      <c r="FR32" s="33" t="n">
        <v>0.067</v>
      </c>
      <c r="FS32" s="33" t="n">
        <v>0.053</v>
      </c>
      <c r="FT32" s="33" t="n">
        <v>0.24</v>
      </c>
      <c r="FU32" s="33" t="n">
        <v>0.053</v>
      </c>
      <c r="FV32" s="33" t="n">
        <v>0.082</v>
      </c>
      <c r="FW32" s="33" t="n">
        <v>0.236</v>
      </c>
      <c r="FX32" s="33" t="n">
        <v>0.144</v>
      </c>
      <c r="FY32" s="33" t="n">
        <v>0.144</v>
      </c>
      <c r="FZ32" s="33" t="n">
        <v>0.034</v>
      </c>
      <c r="GA32" s="33" t="n">
        <v>0.005</v>
      </c>
      <c r="GB32" s="33" t="n">
        <v>0.01</v>
      </c>
      <c r="GC32" s="33" t="n">
        <v>0.024</v>
      </c>
      <c r="GD32" s="33" t="n">
        <v>0.014</v>
      </c>
      <c r="GE32" s="33" t="n">
        <v>0.087</v>
      </c>
      <c r="GF32" s="33" t="n">
        <v>0</v>
      </c>
      <c r="GG32" s="33" t="n">
        <v>0.346</v>
      </c>
      <c r="GH32" s="33" t="n">
        <v>0.327</v>
      </c>
      <c r="GI32" s="33" t="n">
        <v>0.284</v>
      </c>
      <c r="GJ32" s="33" t="n">
        <v>0.361</v>
      </c>
      <c r="GK32" s="33" t="n">
        <v>0.438</v>
      </c>
      <c r="GL32" s="33" t="n">
        <v>0.356</v>
      </c>
      <c r="GM32" s="33" t="n">
        <v>0.514</v>
      </c>
      <c r="GN32" s="33" t="n">
        <v>0.341</v>
      </c>
      <c r="GO32" s="33" t="n">
        <v>0.284</v>
      </c>
      <c r="GP32" s="33" t="n">
        <v>0.442</v>
      </c>
      <c r="GQ32" s="33" t="n">
        <v>0.317</v>
      </c>
      <c r="GR32" s="33" t="n">
        <v>0.558</v>
      </c>
      <c r="GS32" s="33" t="n">
        <v>0.091</v>
      </c>
      <c r="GT32" s="33" t="n">
        <v>0.226</v>
      </c>
      <c r="GU32" s="33" t="n">
        <v>0.24</v>
      </c>
      <c r="GV32" s="33" t="n">
        <v>0.111</v>
      </c>
      <c r="GW32" s="33" t="n">
        <v>0.087</v>
      </c>
      <c r="GX32" s="33" t="n">
        <v>0.034</v>
      </c>
      <c r="GY32" s="33" t="n">
        <v>0.024</v>
      </c>
      <c r="GZ32" s="33" t="n">
        <v>0.063</v>
      </c>
      <c r="HA32" s="33" t="n">
        <v>0.125</v>
      </c>
      <c r="HB32" s="33" t="n">
        <v>0.024</v>
      </c>
      <c r="HC32" s="33" t="n">
        <v>0.029</v>
      </c>
      <c r="HD32" s="33" t="n">
        <v>0.024</v>
      </c>
      <c r="HE32" s="33" t="n">
        <v>0.019</v>
      </c>
      <c r="HF32" s="33" t="n">
        <v>0.034</v>
      </c>
      <c r="HG32" s="33" t="n">
        <v>0.043</v>
      </c>
      <c r="HH32" s="33" t="n">
        <v>0.048</v>
      </c>
      <c r="HI32" s="33" t="n">
        <v>0.043</v>
      </c>
      <c r="HJ32" s="33" t="n">
        <v>0.029</v>
      </c>
    </row>
    <row r="33" customFormat="false" ht="15" hidden="false" customHeight="false" outlineLevel="0" collapsed="false">
      <c r="A33" s="33" t="n">
        <v>400041</v>
      </c>
      <c r="B33" s="242" t="s">
        <v>1785</v>
      </c>
      <c r="C33" s="243" t="s">
        <v>1786</v>
      </c>
      <c r="D33" s="33" t="n">
        <v>5840</v>
      </c>
      <c r="E33" s="33" t="n">
        <v>66341</v>
      </c>
      <c r="F33" s="33" t="s">
        <v>589</v>
      </c>
      <c r="G33" s="33" t="s">
        <v>590</v>
      </c>
      <c r="H33" s="243" t="s">
        <v>46</v>
      </c>
      <c r="I33" s="33" t="s">
        <v>1787</v>
      </c>
      <c r="J33" s="33" t="s">
        <v>1788</v>
      </c>
      <c r="K33" s="33" t="n">
        <v>610399</v>
      </c>
      <c r="L33" s="33" t="s">
        <v>1789</v>
      </c>
      <c r="N33" s="33" t="s">
        <v>1790</v>
      </c>
      <c r="O33" s="33" t="n">
        <v>51684</v>
      </c>
      <c r="P33" s="33" t="s">
        <v>1791</v>
      </c>
      <c r="Q33" s="33" t="s">
        <v>2015</v>
      </c>
      <c r="R33" s="33" t="s">
        <v>2016</v>
      </c>
      <c r="S33" s="33" t="n">
        <v>60651</v>
      </c>
      <c r="T33" s="33" t="n">
        <v>34</v>
      </c>
      <c r="U33" s="33" t="s">
        <v>2017</v>
      </c>
      <c r="V33" s="33" t="s">
        <v>2018</v>
      </c>
      <c r="W33" s="33" t="s">
        <v>2019</v>
      </c>
      <c r="X33" s="33" t="s">
        <v>2020</v>
      </c>
      <c r="Y33" s="33" t="s">
        <v>2021</v>
      </c>
      <c r="AA33" s="33" t="n">
        <v>2012</v>
      </c>
      <c r="AB33" s="33" t="n">
        <v>400041</v>
      </c>
      <c r="AG33" s="33" t="s">
        <v>2022</v>
      </c>
      <c r="AI33" s="33" t="s">
        <v>1823</v>
      </c>
      <c r="AJ33" s="33" t="s">
        <v>1801</v>
      </c>
      <c r="AK33" s="33" t="s">
        <v>1802</v>
      </c>
      <c r="AL33" s="33" t="s">
        <v>178</v>
      </c>
      <c r="AM33" s="33" t="s">
        <v>108</v>
      </c>
      <c r="AR33" s="244" t="s">
        <v>54</v>
      </c>
    </row>
    <row r="34" customFormat="false" ht="15" hidden="false" customHeight="false" outlineLevel="0" collapsed="false">
      <c r="A34" s="33" t="n">
        <v>400042</v>
      </c>
      <c r="B34" s="242" t="s">
        <v>1785</v>
      </c>
      <c r="C34" s="243" t="s">
        <v>1786</v>
      </c>
      <c r="D34" s="33" t="n">
        <v>1165</v>
      </c>
      <c r="E34" s="33" t="n">
        <v>67091</v>
      </c>
      <c r="F34" s="33" t="s">
        <v>567</v>
      </c>
      <c r="G34" s="33" t="s">
        <v>568</v>
      </c>
      <c r="H34" s="243" t="s">
        <v>49</v>
      </c>
      <c r="I34" s="33" t="s">
        <v>1787</v>
      </c>
      <c r="J34" s="33" t="s">
        <v>1788</v>
      </c>
      <c r="K34" s="33" t="n">
        <v>610519</v>
      </c>
      <c r="L34" s="33" t="s">
        <v>1789</v>
      </c>
      <c r="N34" s="33" t="s">
        <v>1790</v>
      </c>
      <c r="O34" s="33" t="n">
        <v>54720</v>
      </c>
      <c r="P34" s="33" t="s">
        <v>1791</v>
      </c>
      <c r="Q34" s="33" t="s">
        <v>1974</v>
      </c>
      <c r="R34" s="33" t="s">
        <v>2023</v>
      </c>
      <c r="S34" s="33" t="n">
        <v>60624</v>
      </c>
      <c r="T34" s="33" t="n">
        <v>37</v>
      </c>
      <c r="U34" s="33" t="s">
        <v>2024</v>
      </c>
      <c r="V34" s="33" t="s">
        <v>2025</v>
      </c>
      <c r="W34" s="33" t="s">
        <v>2026</v>
      </c>
      <c r="X34" s="33" t="s">
        <v>2027</v>
      </c>
      <c r="Y34" s="33" t="s">
        <v>1877</v>
      </c>
      <c r="AA34" s="33" t="n">
        <v>2012</v>
      </c>
      <c r="AB34" s="33" t="n">
        <v>400042</v>
      </c>
      <c r="AG34" s="33" t="s">
        <v>2028</v>
      </c>
      <c r="AH34" s="33" t="n">
        <v>3</v>
      </c>
      <c r="AI34" s="33" t="s">
        <v>1842</v>
      </c>
      <c r="AJ34" s="33" t="s">
        <v>1801</v>
      </c>
      <c r="AK34" s="33" t="s">
        <v>1802</v>
      </c>
      <c r="AL34" s="33" t="s">
        <v>118</v>
      </c>
      <c r="AM34" s="33" t="s">
        <v>108</v>
      </c>
      <c r="AR34" s="244" t="s">
        <v>54</v>
      </c>
    </row>
    <row r="35" customFormat="false" ht="15" hidden="false" customHeight="false" outlineLevel="0" collapsed="false">
      <c r="A35" s="33" t="n">
        <v>400043</v>
      </c>
      <c r="B35" s="242" t="s">
        <v>1785</v>
      </c>
      <c r="C35" s="243" t="s">
        <v>1786</v>
      </c>
      <c r="D35" s="33" t="n">
        <v>8067</v>
      </c>
      <c r="E35" s="33" t="n">
        <v>63031</v>
      </c>
      <c r="F35" s="33" t="s">
        <v>721</v>
      </c>
      <c r="G35" s="33" t="s">
        <v>722</v>
      </c>
      <c r="H35" s="243" t="s">
        <v>46</v>
      </c>
      <c r="I35" s="33" t="s">
        <v>1886</v>
      </c>
      <c r="J35" s="33" t="s">
        <v>1788</v>
      </c>
      <c r="K35" s="33" t="n">
        <v>610516</v>
      </c>
      <c r="L35" s="33" t="s">
        <v>1789</v>
      </c>
      <c r="N35" s="33" t="s">
        <v>1790</v>
      </c>
      <c r="O35" s="33" t="n">
        <v>52307</v>
      </c>
      <c r="P35" s="33" t="s">
        <v>1791</v>
      </c>
      <c r="Q35" s="33" t="s">
        <v>2029</v>
      </c>
      <c r="R35" s="33" t="s">
        <v>2030</v>
      </c>
      <c r="S35" s="33" t="n">
        <v>60612</v>
      </c>
      <c r="T35" s="33" t="n">
        <v>38</v>
      </c>
      <c r="U35" s="33" t="s">
        <v>2031</v>
      </c>
      <c r="V35" s="33" t="s">
        <v>2032</v>
      </c>
      <c r="W35" s="33" t="s">
        <v>2033</v>
      </c>
      <c r="X35" s="33" t="s">
        <v>2034</v>
      </c>
      <c r="Y35" s="33" t="s">
        <v>1989</v>
      </c>
      <c r="AA35" s="33" t="n">
        <v>2012</v>
      </c>
      <c r="AB35" s="33" t="n">
        <v>400043</v>
      </c>
      <c r="AD35" s="33" t="n">
        <v>8067</v>
      </c>
      <c r="AG35" s="33" t="s">
        <v>2035</v>
      </c>
      <c r="AI35" s="33" t="s">
        <v>2036</v>
      </c>
      <c r="AJ35" s="33" t="s">
        <v>1801</v>
      </c>
      <c r="AK35" s="33" t="s">
        <v>1802</v>
      </c>
      <c r="AL35" s="33" t="s">
        <v>232</v>
      </c>
      <c r="AM35" s="33" t="s">
        <v>108</v>
      </c>
      <c r="AN35" s="33" t="s">
        <v>232</v>
      </c>
      <c r="AO35" s="33" t="s">
        <v>1803</v>
      </c>
      <c r="AP35" s="33" t="s">
        <v>108</v>
      </c>
      <c r="AQ35" s="33" t="s">
        <v>1804</v>
      </c>
      <c r="AR35" s="244" t="s">
        <v>109</v>
      </c>
      <c r="AS35" s="33" t="s">
        <v>47</v>
      </c>
      <c r="AT35" s="33" t="s">
        <v>47</v>
      </c>
      <c r="AU35" s="33" t="s">
        <v>131</v>
      </c>
      <c r="AV35" s="33" t="n">
        <v>56</v>
      </c>
      <c r="AW35" s="33" t="n">
        <v>55</v>
      </c>
      <c r="AX35" s="33" t="n">
        <v>80</v>
      </c>
      <c r="AY35" s="33" t="n">
        <v>234</v>
      </c>
      <c r="AZ35" s="33" t="n">
        <v>14</v>
      </c>
      <c r="BA35" s="33" t="n">
        <v>1</v>
      </c>
      <c r="BB35" s="33" t="n">
        <v>186</v>
      </c>
      <c r="BC35" s="33" t="n">
        <v>18</v>
      </c>
      <c r="BD35" s="245" t="n">
        <v>1</v>
      </c>
      <c r="BE35" s="33" t="n">
        <v>0</v>
      </c>
      <c r="BF35" s="33" t="n">
        <v>7</v>
      </c>
      <c r="BG35" s="33" t="n">
        <v>7</v>
      </c>
      <c r="BH35" s="33" t="n">
        <v>234</v>
      </c>
      <c r="BI35" s="33" t="n">
        <v>0.004</v>
      </c>
      <c r="BJ35" s="33" t="n">
        <v>0.009</v>
      </c>
      <c r="BK35" s="33" t="n">
        <v>0</v>
      </c>
      <c r="BL35" s="33" t="n">
        <v>0</v>
      </c>
      <c r="BM35" s="33" t="n">
        <v>0.043</v>
      </c>
      <c r="BN35" s="33" t="n">
        <v>0.085</v>
      </c>
      <c r="BO35" s="33" t="n">
        <v>0.06</v>
      </c>
      <c r="BP35" s="33" t="n">
        <v>0.06</v>
      </c>
      <c r="BQ35" s="33" t="n">
        <v>0.03</v>
      </c>
      <c r="BR35" s="33" t="n">
        <v>0.026</v>
      </c>
      <c r="BS35" s="33" t="n">
        <v>0.115</v>
      </c>
      <c r="BT35" s="33" t="n">
        <v>0.162</v>
      </c>
      <c r="BU35" s="33" t="n">
        <v>0.321</v>
      </c>
      <c r="BV35" s="33" t="n">
        <v>0.239</v>
      </c>
      <c r="BW35" s="33" t="n">
        <v>0.282</v>
      </c>
      <c r="BX35" s="33" t="n">
        <v>0.145</v>
      </c>
      <c r="BY35" s="33" t="n">
        <v>0.291</v>
      </c>
      <c r="BZ35" s="33" t="n">
        <v>0.274</v>
      </c>
      <c r="CA35" s="33" t="n">
        <v>0.009</v>
      </c>
      <c r="CB35" s="33" t="n">
        <v>0.004</v>
      </c>
      <c r="CC35" s="33" t="n">
        <v>0.021</v>
      </c>
      <c r="CD35" s="33" t="n">
        <v>0.017</v>
      </c>
      <c r="CE35" s="33" t="n">
        <v>0.034</v>
      </c>
      <c r="CF35" s="33" t="n">
        <v>0.021</v>
      </c>
      <c r="CG35" s="33" t="n">
        <v>0.607</v>
      </c>
      <c r="CH35" s="33" t="n">
        <v>0.688</v>
      </c>
      <c r="CI35" s="33" t="n">
        <v>0.667</v>
      </c>
      <c r="CJ35" s="33" t="n">
        <v>0.812</v>
      </c>
      <c r="CK35" s="33" t="n">
        <v>0.517</v>
      </c>
      <c r="CL35" s="33" t="n">
        <v>0.457</v>
      </c>
      <c r="CM35" s="33" t="n">
        <v>0</v>
      </c>
      <c r="CN35" s="33" t="n">
        <v>0.009</v>
      </c>
      <c r="CO35" s="33" t="n">
        <v>0.004</v>
      </c>
      <c r="CP35" s="33" t="n">
        <v>0</v>
      </c>
      <c r="CQ35" s="33" t="n">
        <v>0.004</v>
      </c>
      <c r="CR35" s="33" t="n">
        <v>0.026</v>
      </c>
      <c r="CS35" s="33" t="n">
        <v>0.013</v>
      </c>
      <c r="CT35" s="33" t="n">
        <v>0.047</v>
      </c>
      <c r="CU35" s="33" t="n">
        <v>0.043</v>
      </c>
      <c r="CV35" s="33" t="n">
        <v>0.009</v>
      </c>
      <c r="CW35" s="33" t="n">
        <v>0.013</v>
      </c>
      <c r="CX35" s="33" t="n">
        <v>0.034</v>
      </c>
      <c r="CY35" s="33" t="n">
        <v>0.026</v>
      </c>
      <c r="CZ35" s="33" t="n">
        <v>0.034</v>
      </c>
      <c r="DA35" s="33" t="n">
        <v>0.103</v>
      </c>
      <c r="DB35" s="33" t="n">
        <v>0.051</v>
      </c>
      <c r="DC35" s="33" t="n">
        <v>0.115</v>
      </c>
      <c r="DD35" s="33" t="n">
        <v>0.09</v>
      </c>
      <c r="DE35" s="33" t="n">
        <v>0.128</v>
      </c>
      <c r="DF35" s="33" t="n">
        <v>0.184</v>
      </c>
      <c r="DG35" s="33" t="n">
        <v>0.162</v>
      </c>
      <c r="DH35" s="33" t="n">
        <v>0.132</v>
      </c>
      <c r="DI35" s="33" t="n">
        <v>0.188</v>
      </c>
      <c r="DJ35" s="33" t="n">
        <v>0.205</v>
      </c>
      <c r="DK35" s="33" t="n">
        <v>0.209</v>
      </c>
      <c r="DL35" s="33" t="n">
        <v>0.167</v>
      </c>
      <c r="DM35" s="33" t="n">
        <v>0.175</v>
      </c>
      <c r="DN35" s="33" t="n">
        <v>0.009</v>
      </c>
      <c r="DO35" s="33" t="n">
        <v>0.013</v>
      </c>
      <c r="DP35" s="33" t="n">
        <v>0.013</v>
      </c>
      <c r="DQ35" s="33" t="n">
        <v>0.009</v>
      </c>
      <c r="DR35" s="33" t="n">
        <v>0.017</v>
      </c>
      <c r="DS35" s="33" t="n">
        <v>0.017</v>
      </c>
      <c r="DT35" s="33" t="n">
        <v>0.017</v>
      </c>
      <c r="DU35" s="33" t="n">
        <v>0.017</v>
      </c>
      <c r="DV35" s="33" t="n">
        <v>0.03</v>
      </c>
      <c r="DW35" s="33" t="n">
        <v>0.855</v>
      </c>
      <c r="DX35" s="33" t="n">
        <v>0.782</v>
      </c>
      <c r="DY35" s="33" t="n">
        <v>0.786</v>
      </c>
      <c r="DZ35" s="33" t="n">
        <v>0.833</v>
      </c>
      <c r="EA35" s="33" t="n">
        <v>0.756</v>
      </c>
      <c r="EB35" s="33" t="n">
        <v>0.65</v>
      </c>
      <c r="EC35" s="33" t="n">
        <v>0.709</v>
      </c>
      <c r="ED35" s="33" t="n">
        <v>0.654</v>
      </c>
      <c r="EE35" s="33" t="n">
        <v>0.662</v>
      </c>
      <c r="EF35" s="33" t="n">
        <v>0.513</v>
      </c>
      <c r="EG35" s="33" t="n">
        <v>0.021</v>
      </c>
      <c r="EH35" s="33" t="n">
        <v>0.009</v>
      </c>
      <c r="EI35" s="33" t="n">
        <v>0.085</v>
      </c>
      <c r="EJ35" s="33" t="n">
        <v>0.308</v>
      </c>
      <c r="EK35" s="33" t="n">
        <v>0.026</v>
      </c>
      <c r="EL35" s="33" t="n">
        <v>0.03</v>
      </c>
      <c r="EM35" s="33" t="n">
        <v>0.154</v>
      </c>
      <c r="EN35" s="33" t="n">
        <v>0.073</v>
      </c>
      <c r="EO35" s="33" t="n">
        <v>0.239</v>
      </c>
      <c r="EP35" s="33" t="n">
        <v>0.256</v>
      </c>
      <c r="EQ35" s="33" t="n">
        <v>0.265</v>
      </c>
      <c r="ER35" s="33" t="n">
        <v>0.038</v>
      </c>
      <c r="ES35" s="33" t="n">
        <v>0.03</v>
      </c>
      <c r="ET35" s="33" t="n">
        <v>0.047</v>
      </c>
      <c r="EU35" s="33" t="n">
        <v>0.103</v>
      </c>
      <c r="EV35" s="33" t="n">
        <v>0.068</v>
      </c>
      <c r="EW35" s="33" t="n">
        <v>0.684</v>
      </c>
      <c r="EX35" s="33" t="n">
        <v>0.658</v>
      </c>
      <c r="EY35" s="33" t="n">
        <v>0.393</v>
      </c>
      <c r="EZ35" s="33" t="n">
        <v>8.45</v>
      </c>
      <c r="FA35" s="33" t="n">
        <v>0.017</v>
      </c>
      <c r="FB35" s="33" t="n">
        <v>0.004</v>
      </c>
      <c r="FC35" s="33" t="n">
        <v>0.021</v>
      </c>
      <c r="FD35" s="33" t="n">
        <v>0.009</v>
      </c>
      <c r="FE35" s="33" t="n">
        <v>0.047</v>
      </c>
      <c r="FF35" s="33" t="n">
        <v>0.064</v>
      </c>
      <c r="FG35" s="33" t="n">
        <v>0.103</v>
      </c>
      <c r="FH35" s="33" t="n">
        <v>0.098</v>
      </c>
      <c r="FI35" s="33" t="n">
        <v>0.115</v>
      </c>
      <c r="FJ35" s="33" t="n">
        <v>0.491</v>
      </c>
      <c r="FK35" s="33" t="n">
        <v>0.03</v>
      </c>
      <c r="FL35" s="33" t="n">
        <v>0.453</v>
      </c>
      <c r="FM35" s="33" t="n">
        <v>0.615</v>
      </c>
      <c r="FN35" s="33" t="n">
        <v>0.158</v>
      </c>
      <c r="FO35" s="33" t="n">
        <v>0.235</v>
      </c>
      <c r="FP35" s="33" t="n">
        <v>0.154</v>
      </c>
      <c r="FQ35" s="33" t="n">
        <v>0.226</v>
      </c>
      <c r="FR35" s="33" t="n">
        <v>0.137</v>
      </c>
      <c r="FS35" s="33" t="n">
        <v>0.085</v>
      </c>
      <c r="FT35" s="33" t="n">
        <v>0.316</v>
      </c>
      <c r="FU35" s="33" t="n">
        <v>0.081</v>
      </c>
      <c r="FV35" s="33" t="n">
        <v>0.051</v>
      </c>
      <c r="FW35" s="33" t="n">
        <v>0.278</v>
      </c>
      <c r="FX35" s="33" t="n">
        <v>0.094</v>
      </c>
      <c r="FY35" s="33" t="n">
        <v>0.094</v>
      </c>
      <c r="FZ35" s="33" t="n">
        <v>0.021</v>
      </c>
      <c r="GA35" s="33" t="n">
        <v>0</v>
      </c>
      <c r="GB35" s="33" t="n">
        <v>0.004</v>
      </c>
      <c r="GC35" s="33" t="n">
        <v>0.004</v>
      </c>
      <c r="GD35" s="33" t="n">
        <v>0.009</v>
      </c>
      <c r="GE35" s="33" t="n">
        <v>0.047</v>
      </c>
      <c r="GF35" s="33" t="n">
        <v>0.004</v>
      </c>
      <c r="GG35" s="33" t="n">
        <v>0.222</v>
      </c>
      <c r="GH35" s="33" t="n">
        <v>0.162</v>
      </c>
      <c r="GI35" s="33" t="n">
        <v>0.175</v>
      </c>
      <c r="GJ35" s="33" t="n">
        <v>0.201</v>
      </c>
      <c r="GK35" s="33" t="n">
        <v>0.325</v>
      </c>
      <c r="GL35" s="33" t="n">
        <v>0.154</v>
      </c>
      <c r="GM35" s="33" t="n">
        <v>0.726</v>
      </c>
      <c r="GN35" s="33" t="n">
        <v>0.62</v>
      </c>
      <c r="GO35" s="33" t="n">
        <v>0.632</v>
      </c>
      <c r="GP35" s="33" t="n">
        <v>0.615</v>
      </c>
      <c r="GQ35" s="33" t="n">
        <v>0.444</v>
      </c>
      <c r="GR35" s="33" t="n">
        <v>0.786</v>
      </c>
      <c r="GS35" s="33" t="n">
        <v>0.021</v>
      </c>
      <c r="GT35" s="33" t="n">
        <v>0.179</v>
      </c>
      <c r="GU35" s="33" t="n">
        <v>0.137</v>
      </c>
      <c r="GV35" s="33" t="n">
        <v>0.132</v>
      </c>
      <c r="GW35" s="33" t="n">
        <v>0.098</v>
      </c>
      <c r="GX35" s="33" t="n">
        <v>0.017</v>
      </c>
      <c r="GY35" s="33" t="n">
        <v>0.017</v>
      </c>
      <c r="GZ35" s="33" t="n">
        <v>0.013</v>
      </c>
      <c r="HA35" s="33" t="n">
        <v>0.017</v>
      </c>
      <c r="HB35" s="33" t="n">
        <v>0.013</v>
      </c>
      <c r="HC35" s="33" t="n">
        <v>0.051</v>
      </c>
      <c r="HD35" s="33" t="n">
        <v>0.013</v>
      </c>
      <c r="HE35" s="33" t="n">
        <v>0.013</v>
      </c>
      <c r="HF35" s="33" t="n">
        <v>0.021</v>
      </c>
      <c r="HG35" s="33" t="n">
        <v>0.034</v>
      </c>
      <c r="HH35" s="33" t="n">
        <v>0.03</v>
      </c>
      <c r="HI35" s="33" t="n">
        <v>0.034</v>
      </c>
      <c r="HJ35" s="33" t="n">
        <v>0.026</v>
      </c>
    </row>
    <row r="36" customFormat="false" ht="15" hidden="false" customHeight="false" outlineLevel="0" collapsed="false">
      <c r="A36" s="33" t="n">
        <v>400044</v>
      </c>
      <c r="B36" s="242" t="s">
        <v>1785</v>
      </c>
      <c r="C36" s="243" t="s">
        <v>1786</v>
      </c>
      <c r="D36" s="33" t="n">
        <v>7810</v>
      </c>
      <c r="E36" s="33" t="n">
        <v>66261</v>
      </c>
      <c r="F36" s="33" t="s">
        <v>806</v>
      </c>
      <c r="G36" s="33" t="s">
        <v>807</v>
      </c>
      <c r="H36" s="243" t="s">
        <v>46</v>
      </c>
      <c r="I36" s="33" t="s">
        <v>1787</v>
      </c>
      <c r="J36" s="33" t="s">
        <v>1788</v>
      </c>
      <c r="K36" s="33" t="n">
        <v>610344</v>
      </c>
      <c r="L36" s="33" t="s">
        <v>1789</v>
      </c>
      <c r="N36" s="33" t="s">
        <v>1790</v>
      </c>
      <c r="O36" s="33" t="n">
        <v>51212</v>
      </c>
      <c r="P36" s="33" t="s">
        <v>1791</v>
      </c>
      <c r="Q36" s="33" t="s">
        <v>2037</v>
      </c>
      <c r="R36" s="33" t="s">
        <v>2038</v>
      </c>
      <c r="S36" s="33" t="n">
        <v>60623</v>
      </c>
      <c r="T36" s="33" t="n">
        <v>37</v>
      </c>
      <c r="U36" s="33" t="s">
        <v>2039</v>
      </c>
      <c r="V36" s="33" t="s">
        <v>2040</v>
      </c>
      <c r="W36" s="33" t="s">
        <v>2041</v>
      </c>
      <c r="X36" s="33" t="s">
        <v>2042</v>
      </c>
      <c r="Y36" s="33" t="s">
        <v>1877</v>
      </c>
      <c r="Z36" s="33" t="s">
        <v>2013</v>
      </c>
      <c r="AA36" s="33" t="n">
        <v>2012</v>
      </c>
      <c r="AB36" s="33" t="n">
        <v>400044</v>
      </c>
      <c r="AD36" s="33" t="n">
        <v>7810</v>
      </c>
      <c r="AG36" s="33" t="s">
        <v>2043</v>
      </c>
      <c r="AI36" s="33" t="s">
        <v>1823</v>
      </c>
      <c r="AJ36" s="33" t="s">
        <v>1801</v>
      </c>
      <c r="AK36" s="33" t="s">
        <v>1802</v>
      </c>
      <c r="AL36" s="33" t="s">
        <v>107</v>
      </c>
      <c r="AM36" s="33" t="s">
        <v>108</v>
      </c>
      <c r="AN36" s="33" t="s">
        <v>107</v>
      </c>
      <c r="AO36" s="33" t="s">
        <v>1803</v>
      </c>
      <c r="AP36" s="33" t="s">
        <v>108</v>
      </c>
      <c r="AQ36" s="33" t="s">
        <v>1804</v>
      </c>
      <c r="AR36" s="244" t="s">
        <v>808</v>
      </c>
      <c r="AS36" s="33" t="s">
        <v>77</v>
      </c>
      <c r="AT36" s="33" t="s">
        <v>47</v>
      </c>
      <c r="AU36" s="33" t="s">
        <v>67</v>
      </c>
      <c r="AV36" s="33" t="n">
        <v>71</v>
      </c>
      <c r="AW36" s="33" t="n">
        <v>46</v>
      </c>
      <c r="AX36" s="33" t="n">
        <v>39</v>
      </c>
      <c r="AY36" s="33" t="n">
        <v>259</v>
      </c>
      <c r="AZ36" s="33" t="n">
        <v>1</v>
      </c>
      <c r="BA36" s="33" t="n">
        <v>0</v>
      </c>
      <c r="BB36" s="33" t="n">
        <v>222</v>
      </c>
      <c r="BC36" s="33" t="n">
        <v>11</v>
      </c>
      <c r="BD36" s="245" t="n">
        <v>0</v>
      </c>
      <c r="BE36" s="33" t="n">
        <v>0</v>
      </c>
      <c r="BF36" s="33" t="n">
        <v>15</v>
      </c>
      <c r="BG36" s="33" t="n">
        <v>10</v>
      </c>
      <c r="BH36" s="33" t="n">
        <v>259</v>
      </c>
      <c r="BI36" s="33" t="n">
        <v>0.012</v>
      </c>
      <c r="BJ36" s="33" t="n">
        <v>0.012</v>
      </c>
      <c r="BK36" s="33" t="n">
        <v>0.023</v>
      </c>
      <c r="BL36" s="33" t="n">
        <v>0.023</v>
      </c>
      <c r="BM36" s="33" t="n">
        <v>0.008</v>
      </c>
      <c r="BN36" s="33" t="n">
        <v>0.073</v>
      </c>
      <c r="BO36" s="33" t="n">
        <v>0.054</v>
      </c>
      <c r="BP36" s="33" t="n">
        <v>0.035</v>
      </c>
      <c r="BQ36" s="33" t="n">
        <v>0.062</v>
      </c>
      <c r="BR36" s="33" t="n">
        <v>0.019</v>
      </c>
      <c r="BS36" s="33" t="n">
        <v>0.069</v>
      </c>
      <c r="BT36" s="33" t="n">
        <v>0.139</v>
      </c>
      <c r="BU36" s="33" t="n">
        <v>0.181</v>
      </c>
      <c r="BV36" s="33" t="n">
        <v>0.162</v>
      </c>
      <c r="BW36" s="33" t="n">
        <v>0.263</v>
      </c>
      <c r="BX36" s="33" t="n">
        <v>0.089</v>
      </c>
      <c r="BY36" s="33" t="n">
        <v>0.212</v>
      </c>
      <c r="BZ36" s="33" t="n">
        <v>0.201</v>
      </c>
      <c r="CA36" s="33" t="n">
        <v>0.008</v>
      </c>
      <c r="CB36" s="33" t="n">
        <v>0.012</v>
      </c>
      <c r="CC36" s="33" t="n">
        <v>0.019</v>
      </c>
      <c r="CD36" s="33" t="n">
        <v>0.031</v>
      </c>
      <c r="CE36" s="33" t="n">
        <v>0.019</v>
      </c>
      <c r="CF36" s="33" t="n">
        <v>0.023</v>
      </c>
      <c r="CG36" s="33" t="n">
        <v>0.745</v>
      </c>
      <c r="CH36" s="33" t="n">
        <v>0.78</v>
      </c>
      <c r="CI36" s="33" t="n">
        <v>0.633</v>
      </c>
      <c r="CJ36" s="33" t="n">
        <v>0.838</v>
      </c>
      <c r="CK36" s="33" t="n">
        <v>0.691</v>
      </c>
      <c r="CL36" s="33" t="n">
        <v>0.564</v>
      </c>
      <c r="CM36" s="33" t="n">
        <v>0</v>
      </c>
      <c r="CN36" s="33" t="n">
        <v>0.004</v>
      </c>
      <c r="CO36" s="33" t="n">
        <v>0.008</v>
      </c>
      <c r="CP36" s="33" t="n">
        <v>0.008</v>
      </c>
      <c r="CQ36" s="33" t="n">
        <v>0.004</v>
      </c>
      <c r="CR36" s="33" t="n">
        <v>0.015</v>
      </c>
      <c r="CS36" s="33" t="n">
        <v>0.039</v>
      </c>
      <c r="CT36" s="33" t="n">
        <v>0.046</v>
      </c>
      <c r="CU36" s="33" t="n">
        <v>0.039</v>
      </c>
      <c r="CV36" s="33" t="n">
        <v>0.039</v>
      </c>
      <c r="CW36" s="33" t="n">
        <v>0.042</v>
      </c>
      <c r="CX36" s="33" t="n">
        <v>0.062</v>
      </c>
      <c r="CY36" s="33" t="n">
        <v>0.058</v>
      </c>
      <c r="CZ36" s="33" t="n">
        <v>0.042</v>
      </c>
      <c r="DA36" s="33" t="n">
        <v>0.104</v>
      </c>
      <c r="DB36" s="33" t="n">
        <v>0.143</v>
      </c>
      <c r="DC36" s="33" t="n">
        <v>0.124</v>
      </c>
      <c r="DD36" s="33" t="n">
        <v>0.139</v>
      </c>
      <c r="DE36" s="33" t="n">
        <v>0.093</v>
      </c>
      <c r="DF36" s="33" t="n">
        <v>0.131</v>
      </c>
      <c r="DG36" s="33" t="n">
        <v>0.166</v>
      </c>
      <c r="DH36" s="33" t="n">
        <v>0.135</v>
      </c>
      <c r="DI36" s="33" t="n">
        <v>0.154</v>
      </c>
      <c r="DJ36" s="33" t="n">
        <v>0.247</v>
      </c>
      <c r="DK36" s="33" t="n">
        <v>0.197</v>
      </c>
      <c r="DL36" s="33" t="n">
        <v>0.17</v>
      </c>
      <c r="DM36" s="33" t="n">
        <v>0.178</v>
      </c>
      <c r="DN36" s="33" t="n">
        <v>0.004</v>
      </c>
      <c r="DO36" s="33" t="n">
        <v>0.012</v>
      </c>
      <c r="DP36" s="33" t="n">
        <v>0.004</v>
      </c>
      <c r="DQ36" s="33" t="n">
        <v>0.012</v>
      </c>
      <c r="DR36" s="33" t="n">
        <v>0.004</v>
      </c>
      <c r="DS36" s="33" t="n">
        <v>0.008</v>
      </c>
      <c r="DT36" s="33" t="n">
        <v>0</v>
      </c>
      <c r="DU36" s="33" t="n">
        <v>0.019</v>
      </c>
      <c r="DV36" s="33" t="n">
        <v>0.019</v>
      </c>
      <c r="DW36" s="33" t="n">
        <v>0.865</v>
      </c>
      <c r="DX36" s="33" t="n">
        <v>0.811</v>
      </c>
      <c r="DY36" s="33" t="n">
        <v>0.761</v>
      </c>
      <c r="DZ36" s="33" t="n">
        <v>0.788</v>
      </c>
      <c r="EA36" s="33" t="n">
        <v>0.795</v>
      </c>
      <c r="EB36" s="33" t="n">
        <v>0.625</v>
      </c>
      <c r="EC36" s="33" t="n">
        <v>0.622</v>
      </c>
      <c r="ED36" s="33" t="n">
        <v>0.641</v>
      </c>
      <c r="EE36" s="33" t="n">
        <v>0.625</v>
      </c>
      <c r="EF36" s="33" t="n">
        <v>0.556</v>
      </c>
      <c r="EG36" s="33" t="n">
        <v>0.035</v>
      </c>
      <c r="EH36" s="33" t="n">
        <v>0.035</v>
      </c>
      <c r="EI36" s="33" t="n">
        <v>0.069</v>
      </c>
      <c r="EJ36" s="33" t="n">
        <v>0.274</v>
      </c>
      <c r="EK36" s="33" t="n">
        <v>0.12</v>
      </c>
      <c r="EL36" s="33" t="n">
        <v>0.05</v>
      </c>
      <c r="EM36" s="33" t="n">
        <v>0.17</v>
      </c>
      <c r="EN36" s="33" t="n">
        <v>0.066</v>
      </c>
      <c r="EO36" s="33" t="n">
        <v>0.347</v>
      </c>
      <c r="EP36" s="33" t="n">
        <v>0.278</v>
      </c>
      <c r="EQ36" s="33" t="n">
        <v>0.293</v>
      </c>
      <c r="ER36" s="33" t="n">
        <v>0.019</v>
      </c>
      <c r="ES36" s="33" t="n">
        <v>0.015</v>
      </c>
      <c r="ET36" s="33" t="n">
        <v>0.073</v>
      </c>
      <c r="EU36" s="33" t="n">
        <v>0.046</v>
      </c>
      <c r="EV36" s="33" t="n">
        <v>0.085</v>
      </c>
      <c r="EW36" s="33" t="n">
        <v>0.483</v>
      </c>
      <c r="EX36" s="33" t="n">
        <v>0.564</v>
      </c>
      <c r="EY36" s="33" t="n">
        <v>0.421</v>
      </c>
      <c r="EZ36" s="33" t="n">
        <v>8.86</v>
      </c>
      <c r="FA36" s="33" t="n">
        <v>0.008</v>
      </c>
      <c r="FB36" s="33" t="n">
        <v>0.015</v>
      </c>
      <c r="FC36" s="33" t="n">
        <v>0.008</v>
      </c>
      <c r="FD36" s="33" t="n">
        <v>0.027</v>
      </c>
      <c r="FE36" s="33" t="n">
        <v>0.027</v>
      </c>
      <c r="FF36" s="33" t="n">
        <v>0.039</v>
      </c>
      <c r="FG36" s="33" t="n">
        <v>0.054</v>
      </c>
      <c r="FH36" s="33" t="n">
        <v>0.069</v>
      </c>
      <c r="FI36" s="33" t="n">
        <v>0.124</v>
      </c>
      <c r="FJ36" s="33" t="n">
        <v>0.614</v>
      </c>
      <c r="FK36" s="33" t="n">
        <v>0.015</v>
      </c>
      <c r="FL36" s="33" t="n">
        <v>0.633</v>
      </c>
      <c r="FM36" s="33" t="n">
        <v>0.61</v>
      </c>
      <c r="FN36" s="33" t="n">
        <v>0.174</v>
      </c>
      <c r="FO36" s="33" t="n">
        <v>0.181</v>
      </c>
      <c r="FP36" s="33" t="n">
        <v>0.174</v>
      </c>
      <c r="FQ36" s="33" t="n">
        <v>0.293</v>
      </c>
      <c r="FR36" s="33" t="n">
        <v>0.058</v>
      </c>
      <c r="FS36" s="33" t="n">
        <v>0.069</v>
      </c>
      <c r="FT36" s="33" t="n">
        <v>0.266</v>
      </c>
      <c r="FU36" s="33" t="n">
        <v>0.066</v>
      </c>
      <c r="FV36" s="33" t="n">
        <v>0.089</v>
      </c>
      <c r="FW36" s="33" t="n">
        <v>0.243</v>
      </c>
      <c r="FX36" s="33" t="n">
        <v>0.062</v>
      </c>
      <c r="FY36" s="33" t="n">
        <v>0.058</v>
      </c>
      <c r="FZ36" s="33" t="n">
        <v>0.023</v>
      </c>
      <c r="GA36" s="33" t="n">
        <v>0.015</v>
      </c>
      <c r="GB36" s="33" t="n">
        <v>0.019</v>
      </c>
      <c r="GC36" s="33" t="n">
        <v>0.031</v>
      </c>
      <c r="GD36" s="33" t="n">
        <v>0.042</v>
      </c>
      <c r="GE36" s="33" t="n">
        <v>0.178</v>
      </c>
      <c r="GF36" s="33" t="n">
        <v>0.035</v>
      </c>
      <c r="GG36" s="33" t="n">
        <v>0.347</v>
      </c>
      <c r="GH36" s="33" t="n">
        <v>0.236</v>
      </c>
      <c r="GI36" s="33" t="n">
        <v>0.266</v>
      </c>
      <c r="GJ36" s="33" t="n">
        <v>0.371</v>
      </c>
      <c r="GK36" s="33" t="n">
        <v>0.363</v>
      </c>
      <c r="GL36" s="33" t="n">
        <v>0.375</v>
      </c>
      <c r="GM36" s="33" t="n">
        <v>0.564</v>
      </c>
      <c r="GN36" s="33" t="n">
        <v>0.421</v>
      </c>
      <c r="GO36" s="33" t="n">
        <v>0.355</v>
      </c>
      <c r="GP36" s="33" t="n">
        <v>0.39</v>
      </c>
      <c r="GQ36" s="33" t="n">
        <v>0.305</v>
      </c>
      <c r="GR36" s="33" t="n">
        <v>0.517</v>
      </c>
      <c r="GS36" s="33" t="n">
        <v>0.058</v>
      </c>
      <c r="GT36" s="33" t="n">
        <v>0.251</v>
      </c>
      <c r="GU36" s="33" t="n">
        <v>0.263</v>
      </c>
      <c r="GV36" s="33" t="n">
        <v>0.166</v>
      </c>
      <c r="GW36" s="33" t="n">
        <v>0.127</v>
      </c>
      <c r="GX36" s="33" t="n">
        <v>0.042</v>
      </c>
      <c r="GY36" s="33" t="n">
        <v>0.008</v>
      </c>
      <c r="GZ36" s="33" t="n">
        <v>0.054</v>
      </c>
      <c r="HA36" s="33" t="n">
        <v>0.066</v>
      </c>
      <c r="HB36" s="33" t="n">
        <v>0.008</v>
      </c>
      <c r="HC36" s="33" t="n">
        <v>0.008</v>
      </c>
      <c r="HD36" s="33" t="n">
        <v>0.015</v>
      </c>
      <c r="HE36" s="33" t="n">
        <v>0.008</v>
      </c>
      <c r="HF36" s="33" t="n">
        <v>0.019</v>
      </c>
      <c r="HG36" s="33" t="n">
        <v>0.019</v>
      </c>
      <c r="HH36" s="33" t="n">
        <v>0.023</v>
      </c>
      <c r="HI36" s="33" t="n">
        <v>0.019</v>
      </c>
      <c r="HJ36" s="33" t="n">
        <v>0.015</v>
      </c>
    </row>
    <row r="37" customFormat="false" ht="15" hidden="false" customHeight="false" outlineLevel="0" collapsed="false">
      <c r="A37" s="33" t="n">
        <v>400045</v>
      </c>
      <c r="B37" s="242" t="s">
        <v>1785</v>
      </c>
      <c r="C37" s="243" t="s">
        <v>1786</v>
      </c>
      <c r="D37" s="33" t="n">
        <v>2055</v>
      </c>
      <c r="E37" s="33" t="n">
        <v>63041</v>
      </c>
      <c r="F37" s="33" t="s">
        <v>1005</v>
      </c>
      <c r="G37" s="33" t="s">
        <v>1006</v>
      </c>
      <c r="H37" s="243" t="s">
        <v>46</v>
      </c>
      <c r="I37" s="33" t="s">
        <v>1787</v>
      </c>
      <c r="J37" s="33" t="s">
        <v>1788</v>
      </c>
      <c r="K37" s="33" t="n">
        <v>610517</v>
      </c>
      <c r="L37" s="33" t="s">
        <v>1789</v>
      </c>
      <c r="N37" s="33" t="s">
        <v>1790</v>
      </c>
      <c r="O37" s="33" t="n">
        <v>54218</v>
      </c>
      <c r="P37" s="33" t="s">
        <v>1791</v>
      </c>
      <c r="Q37" s="33" t="s">
        <v>2044</v>
      </c>
      <c r="R37" s="33" t="s">
        <v>2045</v>
      </c>
      <c r="S37" s="33" t="n">
        <v>60619</v>
      </c>
      <c r="T37" s="33" t="n">
        <v>48</v>
      </c>
      <c r="U37" s="33" t="s">
        <v>2046</v>
      </c>
      <c r="V37" s="33" t="s">
        <v>2047</v>
      </c>
      <c r="W37" s="33" t="s">
        <v>2048</v>
      </c>
      <c r="X37" s="33" t="s">
        <v>2049</v>
      </c>
      <c r="Y37" s="33" t="s">
        <v>1170</v>
      </c>
      <c r="AA37" s="33" t="n">
        <v>2012</v>
      </c>
      <c r="AB37" s="33" t="n">
        <v>400045</v>
      </c>
      <c r="AD37" s="33" t="n">
        <v>2055</v>
      </c>
      <c r="AG37" s="33" t="s">
        <v>2050</v>
      </c>
      <c r="AH37" s="33" t="n">
        <v>6</v>
      </c>
      <c r="AI37" s="33" t="s">
        <v>1823</v>
      </c>
      <c r="AJ37" s="33" t="s">
        <v>1801</v>
      </c>
      <c r="AK37" s="33" t="s">
        <v>1802</v>
      </c>
      <c r="AL37" s="33" t="s">
        <v>59</v>
      </c>
      <c r="AM37" s="33" t="s">
        <v>60</v>
      </c>
      <c r="AN37" s="33" t="s">
        <v>59</v>
      </c>
      <c r="AO37" s="33" t="s">
        <v>1803</v>
      </c>
      <c r="AP37" s="33" t="s">
        <v>60</v>
      </c>
      <c r="AQ37" s="33" t="s">
        <v>1804</v>
      </c>
      <c r="AR37" s="244" t="s">
        <v>263</v>
      </c>
      <c r="AS37" s="33" t="s">
        <v>47</v>
      </c>
      <c r="AT37" s="33" t="s">
        <v>47</v>
      </c>
      <c r="AU37" s="33" t="s">
        <v>47</v>
      </c>
      <c r="AV37" s="33" t="n">
        <v>51</v>
      </c>
      <c r="AW37" s="33" t="n">
        <v>47</v>
      </c>
      <c r="AX37" s="33" t="n">
        <v>48</v>
      </c>
      <c r="AY37" s="33" t="n">
        <v>106</v>
      </c>
      <c r="AZ37" s="33" t="n">
        <v>0</v>
      </c>
      <c r="BA37" s="33" t="n">
        <v>0</v>
      </c>
      <c r="BB37" s="33" t="n">
        <v>98</v>
      </c>
      <c r="BC37" s="33" t="n">
        <v>0</v>
      </c>
      <c r="BD37" s="245" t="n">
        <v>0</v>
      </c>
      <c r="BE37" s="33" t="n">
        <v>0</v>
      </c>
      <c r="BF37" s="33" t="n">
        <v>1</v>
      </c>
      <c r="BG37" s="33" t="n">
        <v>7</v>
      </c>
      <c r="BH37" s="33" t="n">
        <v>106</v>
      </c>
      <c r="BI37" s="33" t="n">
        <v>0.028</v>
      </c>
      <c r="BJ37" s="33" t="n">
        <v>0.038</v>
      </c>
      <c r="BK37" s="33" t="n">
        <v>0.019</v>
      </c>
      <c r="BL37" s="33" t="n">
        <v>0</v>
      </c>
      <c r="BM37" s="33" t="n">
        <v>0.028</v>
      </c>
      <c r="BN37" s="33" t="n">
        <v>0.066</v>
      </c>
      <c r="BO37" s="33" t="n">
        <v>0.104</v>
      </c>
      <c r="BP37" s="33" t="n">
        <v>0.047</v>
      </c>
      <c r="BQ37" s="33" t="n">
        <v>0.057</v>
      </c>
      <c r="BR37" s="33" t="n">
        <v>0.028</v>
      </c>
      <c r="BS37" s="33" t="n">
        <v>0.047</v>
      </c>
      <c r="BT37" s="33" t="n">
        <v>0.17</v>
      </c>
      <c r="BU37" s="33" t="n">
        <v>0.302</v>
      </c>
      <c r="BV37" s="33" t="n">
        <v>0.255</v>
      </c>
      <c r="BW37" s="33" t="n">
        <v>0.208</v>
      </c>
      <c r="BX37" s="33" t="n">
        <v>0.198</v>
      </c>
      <c r="BY37" s="33" t="n">
        <v>0.387</v>
      </c>
      <c r="BZ37" s="33" t="n">
        <v>0.368</v>
      </c>
      <c r="CA37" s="33" t="n">
        <v>0</v>
      </c>
      <c r="CB37" s="33" t="n">
        <v>0.009</v>
      </c>
      <c r="CC37" s="33" t="n">
        <v>0</v>
      </c>
      <c r="CD37" s="33" t="n">
        <v>0</v>
      </c>
      <c r="CE37" s="33" t="n">
        <v>0.019</v>
      </c>
      <c r="CF37" s="33" t="n">
        <v>0.019</v>
      </c>
      <c r="CG37" s="33" t="n">
        <v>0.566</v>
      </c>
      <c r="CH37" s="33" t="n">
        <v>0.651</v>
      </c>
      <c r="CI37" s="33" t="n">
        <v>0.717</v>
      </c>
      <c r="CJ37" s="33" t="n">
        <v>0.774</v>
      </c>
      <c r="CK37" s="33" t="n">
        <v>0.519</v>
      </c>
      <c r="CL37" s="33" t="n">
        <v>0.377</v>
      </c>
      <c r="CM37" s="33" t="n">
        <v>0.009</v>
      </c>
      <c r="CN37" s="33" t="n">
        <v>0.009</v>
      </c>
      <c r="CO37" s="33" t="n">
        <v>0.019</v>
      </c>
      <c r="CP37" s="33" t="n">
        <v>0</v>
      </c>
      <c r="CQ37" s="33" t="n">
        <v>0.009</v>
      </c>
      <c r="CR37" s="33" t="n">
        <v>0.028</v>
      </c>
      <c r="CS37" s="33" t="n">
        <v>0.028</v>
      </c>
      <c r="CT37" s="33" t="n">
        <v>0.075</v>
      </c>
      <c r="CU37" s="33" t="n">
        <v>0.066</v>
      </c>
      <c r="CV37" s="33" t="n">
        <v>0.019</v>
      </c>
      <c r="CW37" s="33" t="n">
        <v>0.028</v>
      </c>
      <c r="CX37" s="33" t="n">
        <v>0.028</v>
      </c>
      <c r="CY37" s="33" t="n">
        <v>0.075</v>
      </c>
      <c r="CZ37" s="33" t="n">
        <v>0.028</v>
      </c>
      <c r="DA37" s="33" t="n">
        <v>0.075</v>
      </c>
      <c r="DB37" s="33" t="n">
        <v>0.066</v>
      </c>
      <c r="DC37" s="33" t="n">
        <v>0.123</v>
      </c>
      <c r="DD37" s="33" t="n">
        <v>0.066</v>
      </c>
      <c r="DE37" s="33" t="n">
        <v>0.142</v>
      </c>
      <c r="DF37" s="33" t="n">
        <v>0.17</v>
      </c>
      <c r="DG37" s="33" t="n">
        <v>0.17</v>
      </c>
      <c r="DH37" s="33" t="n">
        <v>0.104</v>
      </c>
      <c r="DI37" s="33" t="n">
        <v>0.189</v>
      </c>
      <c r="DJ37" s="33" t="n">
        <v>0.311</v>
      </c>
      <c r="DK37" s="33" t="n">
        <v>0.274</v>
      </c>
      <c r="DL37" s="33" t="n">
        <v>0.226</v>
      </c>
      <c r="DM37" s="33" t="n">
        <v>0.255</v>
      </c>
      <c r="DN37" s="33" t="n">
        <v>0</v>
      </c>
      <c r="DO37" s="33" t="n">
        <v>0</v>
      </c>
      <c r="DP37" s="33" t="n">
        <v>0</v>
      </c>
      <c r="DQ37" s="33" t="n">
        <v>0</v>
      </c>
      <c r="DR37" s="33" t="n">
        <v>0</v>
      </c>
      <c r="DS37" s="33" t="n">
        <v>0</v>
      </c>
      <c r="DT37" s="33" t="n">
        <v>0</v>
      </c>
      <c r="DU37" s="33" t="n">
        <v>0.009</v>
      </c>
      <c r="DV37" s="33" t="n">
        <v>0.009</v>
      </c>
      <c r="DW37" s="33" t="n">
        <v>0.83</v>
      </c>
      <c r="DX37" s="33" t="n">
        <v>0.792</v>
      </c>
      <c r="DY37" s="33" t="n">
        <v>0.783</v>
      </c>
      <c r="DZ37" s="33" t="n">
        <v>0.821</v>
      </c>
      <c r="EA37" s="33" t="n">
        <v>0.774</v>
      </c>
      <c r="EB37" s="33" t="n">
        <v>0.585</v>
      </c>
      <c r="EC37" s="33" t="n">
        <v>0.632</v>
      </c>
      <c r="ED37" s="33" t="n">
        <v>0.566</v>
      </c>
      <c r="EE37" s="33" t="n">
        <v>0.604</v>
      </c>
      <c r="EF37" s="33" t="n">
        <v>0.594</v>
      </c>
      <c r="EG37" s="33" t="n">
        <v>0.009</v>
      </c>
      <c r="EH37" s="33" t="n">
        <v>0.019</v>
      </c>
      <c r="EI37" s="33" t="n">
        <v>0.085</v>
      </c>
      <c r="EJ37" s="33" t="n">
        <v>0.302</v>
      </c>
      <c r="EK37" s="33" t="n">
        <v>0</v>
      </c>
      <c r="EL37" s="33" t="n">
        <v>0.009</v>
      </c>
      <c r="EM37" s="33" t="n">
        <v>0.123</v>
      </c>
      <c r="EN37" s="33" t="n">
        <v>0.066</v>
      </c>
      <c r="EO37" s="33" t="n">
        <v>0.16</v>
      </c>
      <c r="EP37" s="33" t="n">
        <v>0.198</v>
      </c>
      <c r="EQ37" s="33" t="n">
        <v>0.349</v>
      </c>
      <c r="ER37" s="33" t="n">
        <v>0.009</v>
      </c>
      <c r="ES37" s="33" t="n">
        <v>0.038</v>
      </c>
      <c r="ET37" s="33" t="n">
        <v>0.085</v>
      </c>
      <c r="EU37" s="33" t="n">
        <v>0.142</v>
      </c>
      <c r="EV37" s="33" t="n">
        <v>0.028</v>
      </c>
      <c r="EW37" s="33" t="n">
        <v>0.792</v>
      </c>
      <c r="EX37" s="33" t="n">
        <v>0.689</v>
      </c>
      <c r="EY37" s="33" t="n">
        <v>0.302</v>
      </c>
      <c r="EZ37" s="33" t="n">
        <v>8.12</v>
      </c>
      <c r="FA37" s="33" t="n">
        <v>0.019</v>
      </c>
      <c r="FB37" s="33" t="n">
        <v>0.009</v>
      </c>
      <c r="FC37" s="33" t="n">
        <v>0.038</v>
      </c>
      <c r="FD37" s="33" t="n">
        <v>0.028</v>
      </c>
      <c r="FE37" s="33" t="n">
        <v>0.038</v>
      </c>
      <c r="FF37" s="33" t="n">
        <v>0.057</v>
      </c>
      <c r="FG37" s="33" t="n">
        <v>0.075</v>
      </c>
      <c r="FH37" s="33" t="n">
        <v>0.17</v>
      </c>
      <c r="FI37" s="33" t="n">
        <v>0.198</v>
      </c>
      <c r="FJ37" s="33" t="n">
        <v>0.358</v>
      </c>
      <c r="FK37" s="33" t="n">
        <v>0.009</v>
      </c>
      <c r="FL37" s="33" t="n">
        <v>0.585</v>
      </c>
      <c r="FM37" s="33" t="n">
        <v>0.594</v>
      </c>
      <c r="FN37" s="33" t="n">
        <v>0.142</v>
      </c>
      <c r="FO37" s="33" t="n">
        <v>0.179</v>
      </c>
      <c r="FP37" s="33" t="n">
        <v>0.198</v>
      </c>
      <c r="FQ37" s="33" t="n">
        <v>0.33</v>
      </c>
      <c r="FR37" s="33" t="n">
        <v>0.094</v>
      </c>
      <c r="FS37" s="33" t="n">
        <v>0.075</v>
      </c>
      <c r="FT37" s="33" t="n">
        <v>0.302</v>
      </c>
      <c r="FU37" s="33" t="n">
        <v>0.028</v>
      </c>
      <c r="FV37" s="33" t="n">
        <v>0.038</v>
      </c>
      <c r="FW37" s="33" t="n">
        <v>0.198</v>
      </c>
      <c r="FX37" s="33" t="n">
        <v>0.113</v>
      </c>
      <c r="FY37" s="33" t="n">
        <v>0.094</v>
      </c>
      <c r="FZ37" s="33" t="n">
        <v>0.028</v>
      </c>
      <c r="GA37" s="33" t="n">
        <v>0.009</v>
      </c>
      <c r="GB37" s="33" t="n">
        <v>0.057</v>
      </c>
      <c r="GC37" s="33" t="n">
        <v>0.132</v>
      </c>
      <c r="GD37" s="33" t="n">
        <v>0.189</v>
      </c>
      <c r="GE37" s="33" t="n">
        <v>0.094</v>
      </c>
      <c r="GF37" s="33" t="n">
        <v>0.019</v>
      </c>
      <c r="GG37" s="33" t="n">
        <v>0.217</v>
      </c>
      <c r="GH37" s="33" t="n">
        <v>0.34</v>
      </c>
      <c r="GI37" s="33" t="n">
        <v>0.274</v>
      </c>
      <c r="GJ37" s="33" t="n">
        <v>0.292</v>
      </c>
      <c r="GK37" s="33" t="n">
        <v>0.415</v>
      </c>
      <c r="GL37" s="33" t="n">
        <v>0.151</v>
      </c>
      <c r="GM37" s="33" t="n">
        <v>0.717</v>
      </c>
      <c r="GN37" s="33" t="n">
        <v>0.377</v>
      </c>
      <c r="GO37" s="33" t="n">
        <v>0.377</v>
      </c>
      <c r="GP37" s="33" t="n">
        <v>0.292</v>
      </c>
      <c r="GQ37" s="33" t="n">
        <v>0.377</v>
      </c>
      <c r="GR37" s="33" t="n">
        <v>0.811</v>
      </c>
      <c r="GS37" s="33" t="n">
        <v>0.019</v>
      </c>
      <c r="GT37" s="33" t="n">
        <v>0.142</v>
      </c>
      <c r="GU37" s="33" t="n">
        <v>0.123</v>
      </c>
      <c r="GV37" s="33" t="n">
        <v>0.132</v>
      </c>
      <c r="GW37" s="33" t="n">
        <v>0.066</v>
      </c>
      <c r="GX37" s="33" t="n">
        <v>0.009</v>
      </c>
      <c r="GY37" s="33" t="n">
        <v>0</v>
      </c>
      <c r="GZ37" s="33" t="n">
        <v>0.066</v>
      </c>
      <c r="HA37" s="33" t="n">
        <v>0.057</v>
      </c>
      <c r="HB37" s="33" t="n">
        <v>0.075</v>
      </c>
      <c r="HC37" s="33" t="n">
        <v>0.038</v>
      </c>
      <c r="HD37" s="33" t="n">
        <v>0.009</v>
      </c>
      <c r="HE37" s="33" t="n">
        <v>0.038</v>
      </c>
      <c r="HF37" s="33" t="n">
        <v>0.019</v>
      </c>
      <c r="HG37" s="33" t="n">
        <v>0.038</v>
      </c>
      <c r="HH37" s="33" t="n">
        <v>0.019</v>
      </c>
      <c r="HI37" s="33" t="n">
        <v>0.009</v>
      </c>
      <c r="HJ37" s="33" t="n">
        <v>0</v>
      </c>
    </row>
    <row r="38" customFormat="false" ht="15" hidden="false" customHeight="false" outlineLevel="0" collapsed="false">
      <c r="A38" s="33" t="n">
        <v>400046</v>
      </c>
      <c r="B38" s="242" t="s">
        <v>1785</v>
      </c>
      <c r="C38" s="243" t="s">
        <v>1786</v>
      </c>
      <c r="D38" s="33" t="n">
        <v>6770</v>
      </c>
      <c r="E38" s="33" t="n">
        <v>66211</v>
      </c>
      <c r="F38" s="33" t="s">
        <v>839</v>
      </c>
      <c r="G38" s="33" t="s">
        <v>840</v>
      </c>
      <c r="H38" s="243" t="s">
        <v>46</v>
      </c>
      <c r="I38" s="33" t="s">
        <v>1787</v>
      </c>
      <c r="J38" s="33" t="s">
        <v>1788</v>
      </c>
      <c r="K38" s="33" t="n">
        <v>610255</v>
      </c>
      <c r="L38" s="33" t="s">
        <v>1789</v>
      </c>
      <c r="N38" s="33" t="s">
        <v>1790</v>
      </c>
      <c r="O38" s="33" t="n">
        <v>51661</v>
      </c>
      <c r="P38" s="33" t="s">
        <v>1791</v>
      </c>
      <c r="Q38" s="33" t="s">
        <v>2051</v>
      </c>
      <c r="R38" s="33" t="s">
        <v>2052</v>
      </c>
      <c r="S38" s="33" t="n">
        <v>60624</v>
      </c>
      <c r="T38" s="33" t="n">
        <v>37</v>
      </c>
      <c r="U38" s="33" t="s">
        <v>2053</v>
      </c>
      <c r="V38" s="33" t="s">
        <v>2054</v>
      </c>
      <c r="W38" s="33" t="s">
        <v>2055</v>
      </c>
      <c r="X38" s="33" t="s">
        <v>2056</v>
      </c>
      <c r="Y38" s="33" t="s">
        <v>1877</v>
      </c>
      <c r="Z38" s="33" t="s">
        <v>2013</v>
      </c>
      <c r="AA38" s="33" t="n">
        <v>2012</v>
      </c>
      <c r="AB38" s="33" t="n">
        <v>400046</v>
      </c>
      <c r="AG38" s="33" t="s">
        <v>2057</v>
      </c>
      <c r="AI38" s="33" t="s">
        <v>2036</v>
      </c>
      <c r="AJ38" s="33" t="s">
        <v>1801</v>
      </c>
      <c r="AK38" s="33" t="s">
        <v>1802</v>
      </c>
      <c r="AL38" s="33" t="s">
        <v>107</v>
      </c>
      <c r="AM38" s="33" t="s">
        <v>108</v>
      </c>
      <c r="AR38" s="244" t="s">
        <v>54</v>
      </c>
    </row>
    <row r="39" customFormat="false" ht="15" hidden="false" customHeight="false" outlineLevel="0" collapsed="false">
      <c r="A39" s="33" t="n">
        <v>400047</v>
      </c>
      <c r="B39" s="242" t="s">
        <v>1785</v>
      </c>
      <c r="C39" s="243" t="s">
        <v>1786</v>
      </c>
      <c r="D39" s="33" t="n">
        <v>8072</v>
      </c>
      <c r="E39" s="33" t="n">
        <v>66562</v>
      </c>
      <c r="F39" s="33" t="s">
        <v>843</v>
      </c>
      <c r="G39" s="33" t="s">
        <v>844</v>
      </c>
      <c r="H39" s="243" t="s">
        <v>46</v>
      </c>
      <c r="I39" s="33" t="s">
        <v>1787</v>
      </c>
      <c r="J39" s="33" t="s">
        <v>1788</v>
      </c>
      <c r="K39" s="33" t="n">
        <v>610255</v>
      </c>
      <c r="L39" s="33" t="s">
        <v>1789</v>
      </c>
      <c r="N39" s="33" t="s">
        <v>1790</v>
      </c>
      <c r="O39" s="33" t="n">
        <v>54388</v>
      </c>
      <c r="P39" s="33" t="s">
        <v>1791</v>
      </c>
      <c r="Q39" s="33" t="s">
        <v>2058</v>
      </c>
      <c r="R39" s="33" t="s">
        <v>2059</v>
      </c>
      <c r="S39" s="33" t="n">
        <v>60612</v>
      </c>
      <c r="T39" s="33" t="n">
        <v>38</v>
      </c>
      <c r="U39" s="33" t="s">
        <v>2053</v>
      </c>
      <c r="V39" s="33" t="s">
        <v>2054</v>
      </c>
      <c r="W39" s="33" t="s">
        <v>2060</v>
      </c>
      <c r="X39" s="33" t="s">
        <v>2061</v>
      </c>
      <c r="Y39" s="33" t="s">
        <v>1820</v>
      </c>
      <c r="AA39" s="33" t="n">
        <v>2012</v>
      </c>
      <c r="AB39" s="33" t="n">
        <v>400047</v>
      </c>
      <c r="AG39" s="33" t="s">
        <v>2062</v>
      </c>
      <c r="AI39" s="33" t="s">
        <v>1823</v>
      </c>
      <c r="AJ39" s="33" t="s">
        <v>1801</v>
      </c>
      <c r="AK39" s="33" t="s">
        <v>1802</v>
      </c>
      <c r="AL39" s="33" t="s">
        <v>178</v>
      </c>
      <c r="AM39" s="33" t="s">
        <v>108</v>
      </c>
      <c r="AR39" s="244" t="s">
        <v>54</v>
      </c>
    </row>
    <row r="40" customFormat="false" ht="15" hidden="false" customHeight="false" outlineLevel="0" collapsed="false">
      <c r="A40" s="33" t="n">
        <v>400048</v>
      </c>
      <c r="B40" s="242" t="s">
        <v>1785</v>
      </c>
      <c r="C40" s="243" t="s">
        <v>1786</v>
      </c>
      <c r="D40" s="33" t="n">
        <v>6775</v>
      </c>
      <c r="E40" s="33" t="n">
        <v>66561</v>
      </c>
      <c r="F40" s="33" t="s">
        <v>841</v>
      </c>
      <c r="G40" s="33" t="s">
        <v>842</v>
      </c>
      <c r="H40" s="243" t="s">
        <v>46</v>
      </c>
      <c r="I40" s="33" t="s">
        <v>1787</v>
      </c>
      <c r="J40" s="33" t="s">
        <v>1788</v>
      </c>
      <c r="K40" s="33" t="n">
        <v>610255</v>
      </c>
      <c r="L40" s="33" t="s">
        <v>1789</v>
      </c>
      <c r="N40" s="33" t="s">
        <v>1790</v>
      </c>
      <c r="O40" s="33" t="n">
        <v>54729</v>
      </c>
      <c r="P40" s="33" t="s">
        <v>1791</v>
      </c>
      <c r="Q40" s="33" t="s">
        <v>2063</v>
      </c>
      <c r="R40" s="33" t="s">
        <v>2064</v>
      </c>
      <c r="S40" s="33" t="n">
        <v>60612</v>
      </c>
      <c r="T40" s="33" t="n">
        <v>38</v>
      </c>
      <c r="U40" s="33" t="s">
        <v>2053</v>
      </c>
      <c r="V40" s="33" t="s">
        <v>2054</v>
      </c>
      <c r="W40" s="33" t="s">
        <v>2065</v>
      </c>
      <c r="X40" s="33" t="s">
        <v>2066</v>
      </c>
      <c r="Y40" s="33" t="s">
        <v>1989</v>
      </c>
      <c r="Z40" s="33" t="s">
        <v>2067</v>
      </c>
      <c r="AA40" s="33" t="n">
        <v>2012</v>
      </c>
      <c r="AB40" s="33" t="n">
        <v>400048</v>
      </c>
      <c r="AD40" s="33" t="n">
        <v>6775</v>
      </c>
      <c r="AG40" s="33" t="s">
        <v>2068</v>
      </c>
      <c r="AH40" s="33" t="n">
        <v>3</v>
      </c>
      <c r="AI40" s="33" t="s">
        <v>2036</v>
      </c>
      <c r="AJ40" s="33" t="s">
        <v>1801</v>
      </c>
      <c r="AK40" s="33" t="s">
        <v>1802</v>
      </c>
      <c r="AL40" s="33" t="s">
        <v>232</v>
      </c>
      <c r="AM40" s="33" t="s">
        <v>108</v>
      </c>
      <c r="AN40" s="33" t="s">
        <v>232</v>
      </c>
      <c r="AO40" s="33" t="s">
        <v>1803</v>
      </c>
      <c r="AP40" s="33" t="s">
        <v>108</v>
      </c>
      <c r="AQ40" s="33" t="s">
        <v>1804</v>
      </c>
      <c r="AR40" s="244" t="s">
        <v>54</v>
      </c>
    </row>
    <row r="41" customFormat="false" ht="15" hidden="false" customHeight="false" outlineLevel="0" collapsed="false">
      <c r="A41" s="33" t="n">
        <v>400049</v>
      </c>
      <c r="B41" s="242" t="s">
        <v>1785</v>
      </c>
      <c r="C41" s="243" t="s">
        <v>1786</v>
      </c>
      <c r="D41" s="33" t="n">
        <v>5870</v>
      </c>
      <c r="E41" s="33" t="n">
        <v>67071</v>
      </c>
      <c r="F41" s="33" t="s">
        <v>849</v>
      </c>
      <c r="G41" s="33" t="s">
        <v>850</v>
      </c>
      <c r="H41" s="243" t="s">
        <v>46</v>
      </c>
      <c r="I41" s="33" t="s">
        <v>1787</v>
      </c>
      <c r="J41" s="33" t="s">
        <v>1788</v>
      </c>
      <c r="K41" s="33" t="n">
        <v>610400</v>
      </c>
      <c r="L41" s="33" t="s">
        <v>1789</v>
      </c>
      <c r="N41" s="33" t="s">
        <v>1790</v>
      </c>
      <c r="O41" s="33" t="n">
        <v>51210</v>
      </c>
      <c r="P41" s="33" t="s">
        <v>1791</v>
      </c>
      <c r="Q41" s="33" t="s">
        <v>2069</v>
      </c>
      <c r="R41" s="33" t="s">
        <v>2070</v>
      </c>
      <c r="S41" s="33" t="n">
        <v>60623</v>
      </c>
      <c r="T41" s="33" t="n">
        <v>36</v>
      </c>
      <c r="U41" s="33" t="s">
        <v>2071</v>
      </c>
      <c r="V41" s="33" t="s">
        <v>2072</v>
      </c>
      <c r="W41" s="33" t="s">
        <v>2073</v>
      </c>
      <c r="X41" s="33" t="s">
        <v>2074</v>
      </c>
      <c r="Y41" s="33" t="s">
        <v>1877</v>
      </c>
      <c r="Z41" s="33" t="s">
        <v>2013</v>
      </c>
      <c r="AA41" s="33" t="n">
        <v>2012</v>
      </c>
      <c r="AB41" s="33" t="n">
        <v>400049</v>
      </c>
      <c r="AD41" s="33" t="n">
        <v>5870</v>
      </c>
      <c r="AG41" s="33" t="s">
        <v>2075</v>
      </c>
      <c r="AI41" s="33" t="s">
        <v>1823</v>
      </c>
      <c r="AJ41" s="33" t="s">
        <v>1801</v>
      </c>
      <c r="AK41" s="33" t="s">
        <v>1802</v>
      </c>
      <c r="AL41" s="33" t="s">
        <v>107</v>
      </c>
      <c r="AM41" s="33" t="s">
        <v>108</v>
      </c>
      <c r="AN41" s="33" t="s">
        <v>107</v>
      </c>
      <c r="AO41" s="33" t="s">
        <v>1803</v>
      </c>
      <c r="AP41" s="33" t="s">
        <v>108</v>
      </c>
      <c r="AQ41" s="33" t="s">
        <v>1804</v>
      </c>
      <c r="AR41" s="244" t="s">
        <v>54</v>
      </c>
    </row>
    <row r="42" customFormat="false" ht="15" hidden="false" customHeight="false" outlineLevel="0" collapsed="false">
      <c r="A42" s="33" t="n">
        <v>400050</v>
      </c>
      <c r="B42" s="242" t="s">
        <v>1785</v>
      </c>
      <c r="C42" s="243" t="s">
        <v>1786</v>
      </c>
      <c r="D42" s="33" t="n">
        <v>7920</v>
      </c>
      <c r="E42" s="33" t="n">
        <v>66271</v>
      </c>
      <c r="F42" s="33" t="s">
        <v>979</v>
      </c>
      <c r="G42" s="33" t="s">
        <v>980</v>
      </c>
      <c r="H42" s="243" t="s">
        <v>46</v>
      </c>
      <c r="I42" s="33" t="s">
        <v>1787</v>
      </c>
      <c r="J42" s="33" t="s">
        <v>1788</v>
      </c>
      <c r="K42" s="33" t="n">
        <v>610356</v>
      </c>
      <c r="L42" s="33" t="s">
        <v>1789</v>
      </c>
      <c r="N42" s="33" t="s">
        <v>1790</v>
      </c>
      <c r="O42" s="33" t="n">
        <v>51660</v>
      </c>
      <c r="P42" s="33" t="s">
        <v>1791</v>
      </c>
      <c r="Q42" s="33" t="s">
        <v>2076</v>
      </c>
      <c r="R42" s="33" t="s">
        <v>2077</v>
      </c>
      <c r="S42" s="33" t="n">
        <v>60609</v>
      </c>
      <c r="T42" s="33" t="n">
        <v>39</v>
      </c>
      <c r="U42" s="33" t="s">
        <v>2078</v>
      </c>
      <c r="V42" s="33" t="s">
        <v>2079</v>
      </c>
      <c r="W42" s="33" t="s">
        <v>2080</v>
      </c>
      <c r="X42" s="33" t="s">
        <v>2081</v>
      </c>
      <c r="Y42" s="33" t="s">
        <v>2082</v>
      </c>
      <c r="Z42" s="33" t="s">
        <v>2083</v>
      </c>
      <c r="AA42" s="33" t="n">
        <v>2012</v>
      </c>
      <c r="AB42" s="33" t="n">
        <v>400050</v>
      </c>
      <c r="AD42" s="33" t="n">
        <v>7920</v>
      </c>
      <c r="AG42" s="33" t="s">
        <v>2084</v>
      </c>
      <c r="AI42" s="33" t="s">
        <v>1823</v>
      </c>
      <c r="AJ42" s="33" t="s">
        <v>1801</v>
      </c>
      <c r="AK42" s="33" t="s">
        <v>1802</v>
      </c>
      <c r="AL42" s="33" t="s">
        <v>102</v>
      </c>
      <c r="AM42" s="33" t="s">
        <v>71</v>
      </c>
      <c r="AN42" s="33" t="s">
        <v>102</v>
      </c>
      <c r="AO42" s="33" t="s">
        <v>1803</v>
      </c>
      <c r="AP42" s="33" t="s">
        <v>71</v>
      </c>
      <c r="AQ42" s="33" t="s">
        <v>1804</v>
      </c>
      <c r="AR42" s="244" t="s">
        <v>84</v>
      </c>
      <c r="AS42" s="33" t="s">
        <v>77</v>
      </c>
      <c r="AT42" s="33" t="s">
        <v>77</v>
      </c>
      <c r="AU42" s="33" t="s">
        <v>131</v>
      </c>
      <c r="AV42" s="33" t="n">
        <v>61</v>
      </c>
      <c r="AW42" s="33" t="n">
        <v>73</v>
      </c>
      <c r="AX42" s="33" t="n">
        <v>94</v>
      </c>
      <c r="AY42" s="33" t="n">
        <v>69</v>
      </c>
      <c r="AZ42" s="33" t="n">
        <v>10</v>
      </c>
      <c r="BA42" s="33" t="n">
        <v>3</v>
      </c>
      <c r="BB42" s="33" t="n">
        <v>0</v>
      </c>
      <c r="BC42" s="33" t="n">
        <v>48</v>
      </c>
      <c r="BD42" s="245" t="n">
        <v>0</v>
      </c>
      <c r="BE42" s="33" t="n">
        <v>0</v>
      </c>
      <c r="BF42" s="33" t="n">
        <v>4</v>
      </c>
      <c r="BG42" s="33" t="n">
        <v>4</v>
      </c>
      <c r="BH42" s="33" t="n">
        <v>69</v>
      </c>
      <c r="BI42" s="33" t="n">
        <v>0</v>
      </c>
      <c r="BJ42" s="33" t="n">
        <v>0</v>
      </c>
      <c r="BK42" s="33" t="n">
        <v>0</v>
      </c>
      <c r="BL42" s="33" t="n">
        <v>0</v>
      </c>
      <c r="BM42" s="33" t="n">
        <v>0.014</v>
      </c>
      <c r="BN42" s="33" t="n">
        <v>0.058</v>
      </c>
      <c r="BO42" s="33" t="n">
        <v>0.058</v>
      </c>
      <c r="BP42" s="33" t="n">
        <v>0.072</v>
      </c>
      <c r="BQ42" s="33" t="n">
        <v>0.087</v>
      </c>
      <c r="BR42" s="33" t="n">
        <v>0</v>
      </c>
      <c r="BS42" s="33" t="n">
        <v>0.072</v>
      </c>
      <c r="BT42" s="33" t="n">
        <v>0.116</v>
      </c>
      <c r="BU42" s="33" t="n">
        <v>0.319</v>
      </c>
      <c r="BV42" s="33" t="n">
        <v>0.232</v>
      </c>
      <c r="BW42" s="33" t="n">
        <v>0.29</v>
      </c>
      <c r="BX42" s="33" t="n">
        <v>0.116</v>
      </c>
      <c r="BY42" s="33" t="n">
        <v>0.275</v>
      </c>
      <c r="BZ42" s="33" t="n">
        <v>0.362</v>
      </c>
      <c r="CA42" s="33" t="n">
        <v>0</v>
      </c>
      <c r="CB42" s="33" t="n">
        <v>0.014</v>
      </c>
      <c r="CC42" s="33" t="n">
        <v>0.029</v>
      </c>
      <c r="CD42" s="33" t="n">
        <v>0</v>
      </c>
      <c r="CE42" s="33" t="n">
        <v>0.014</v>
      </c>
      <c r="CF42" s="33" t="n">
        <v>0.014</v>
      </c>
      <c r="CG42" s="33" t="n">
        <v>0.623</v>
      </c>
      <c r="CH42" s="33" t="n">
        <v>0.681</v>
      </c>
      <c r="CI42" s="33" t="n">
        <v>0.594</v>
      </c>
      <c r="CJ42" s="33" t="n">
        <v>0.884</v>
      </c>
      <c r="CK42" s="33" t="n">
        <v>0.623</v>
      </c>
      <c r="CL42" s="33" t="n">
        <v>0.449</v>
      </c>
      <c r="CM42" s="33" t="n">
        <v>0</v>
      </c>
      <c r="CN42" s="33" t="n">
        <v>0</v>
      </c>
      <c r="CO42" s="33" t="n">
        <v>0</v>
      </c>
      <c r="CP42" s="33" t="n">
        <v>0</v>
      </c>
      <c r="CQ42" s="33" t="n">
        <v>0.014</v>
      </c>
      <c r="CR42" s="33" t="n">
        <v>0.014</v>
      </c>
      <c r="CS42" s="33" t="n">
        <v>0</v>
      </c>
      <c r="CT42" s="33" t="n">
        <v>0</v>
      </c>
      <c r="CU42" s="33" t="n">
        <v>0</v>
      </c>
      <c r="CV42" s="33" t="n">
        <v>0.014</v>
      </c>
      <c r="CW42" s="33" t="n">
        <v>0.014</v>
      </c>
      <c r="CX42" s="33" t="n">
        <v>0.014</v>
      </c>
      <c r="CY42" s="33" t="n">
        <v>0.029</v>
      </c>
      <c r="CZ42" s="33" t="n">
        <v>0</v>
      </c>
      <c r="DA42" s="33" t="n">
        <v>0.058</v>
      </c>
      <c r="DB42" s="33" t="n">
        <v>0.058</v>
      </c>
      <c r="DC42" s="33" t="n">
        <v>0.058</v>
      </c>
      <c r="DD42" s="33" t="n">
        <v>0.014</v>
      </c>
      <c r="DE42" s="33" t="n">
        <v>0.159</v>
      </c>
      <c r="DF42" s="33" t="n">
        <v>0.13</v>
      </c>
      <c r="DG42" s="33" t="n">
        <v>0.145</v>
      </c>
      <c r="DH42" s="33" t="n">
        <v>0.145</v>
      </c>
      <c r="DI42" s="33" t="n">
        <v>0.174</v>
      </c>
      <c r="DJ42" s="33" t="n">
        <v>0.174</v>
      </c>
      <c r="DK42" s="33" t="n">
        <v>0.217</v>
      </c>
      <c r="DL42" s="33" t="n">
        <v>0.232</v>
      </c>
      <c r="DM42" s="33" t="n">
        <v>0.174</v>
      </c>
      <c r="DN42" s="33" t="n">
        <v>0</v>
      </c>
      <c r="DO42" s="33" t="n">
        <v>0</v>
      </c>
      <c r="DP42" s="33" t="n">
        <v>0</v>
      </c>
      <c r="DQ42" s="33" t="n">
        <v>0</v>
      </c>
      <c r="DR42" s="33" t="n">
        <v>0</v>
      </c>
      <c r="DS42" s="33" t="n">
        <v>0</v>
      </c>
      <c r="DT42" s="33" t="n">
        <v>0</v>
      </c>
      <c r="DU42" s="33" t="n">
        <v>0</v>
      </c>
      <c r="DV42" s="33" t="n">
        <v>0.029</v>
      </c>
      <c r="DW42" s="33" t="n">
        <v>0.826</v>
      </c>
      <c r="DX42" s="33" t="n">
        <v>0.855</v>
      </c>
      <c r="DY42" s="33" t="n">
        <v>0.841</v>
      </c>
      <c r="DZ42" s="33" t="n">
        <v>0.826</v>
      </c>
      <c r="EA42" s="33" t="n">
        <v>0.812</v>
      </c>
      <c r="EB42" s="33" t="n">
        <v>0.754</v>
      </c>
      <c r="EC42" s="33" t="n">
        <v>0.725</v>
      </c>
      <c r="ED42" s="33" t="n">
        <v>0.71</v>
      </c>
      <c r="EE42" s="33" t="n">
        <v>0.783</v>
      </c>
      <c r="EF42" s="33" t="n">
        <v>0.478</v>
      </c>
      <c r="EG42" s="33" t="n">
        <v>0</v>
      </c>
      <c r="EH42" s="33" t="n">
        <v>0</v>
      </c>
      <c r="EI42" s="33" t="n">
        <v>0.072</v>
      </c>
      <c r="EJ42" s="33" t="n">
        <v>0.377</v>
      </c>
      <c r="EK42" s="33" t="n">
        <v>0.043</v>
      </c>
      <c r="EL42" s="33" t="n">
        <v>0.043</v>
      </c>
      <c r="EM42" s="33" t="n">
        <v>0.101</v>
      </c>
      <c r="EN42" s="33" t="n">
        <v>0.043</v>
      </c>
      <c r="EO42" s="33" t="n">
        <v>0.246</v>
      </c>
      <c r="EP42" s="33" t="n">
        <v>0.232</v>
      </c>
      <c r="EQ42" s="33" t="n">
        <v>0.319</v>
      </c>
      <c r="ER42" s="33" t="n">
        <v>0.029</v>
      </c>
      <c r="ES42" s="33" t="n">
        <v>0</v>
      </c>
      <c r="ET42" s="33" t="n">
        <v>0.043</v>
      </c>
      <c r="EU42" s="33" t="n">
        <v>0.014</v>
      </c>
      <c r="EV42" s="33" t="n">
        <v>0.072</v>
      </c>
      <c r="EW42" s="33" t="n">
        <v>0.71</v>
      </c>
      <c r="EX42" s="33" t="n">
        <v>0.681</v>
      </c>
      <c r="EY42" s="33" t="n">
        <v>0.493</v>
      </c>
      <c r="EZ42" s="33" t="n">
        <v>9.38</v>
      </c>
      <c r="FA42" s="33" t="n">
        <v>0</v>
      </c>
      <c r="FB42" s="33" t="n">
        <v>0</v>
      </c>
      <c r="FC42" s="33" t="n">
        <v>0.029</v>
      </c>
      <c r="FD42" s="33" t="n">
        <v>0</v>
      </c>
      <c r="FE42" s="33" t="n">
        <v>0.014</v>
      </c>
      <c r="FF42" s="33" t="n">
        <v>0.014</v>
      </c>
      <c r="FG42" s="33" t="n">
        <v>0.014</v>
      </c>
      <c r="FH42" s="33" t="n">
        <v>0.058</v>
      </c>
      <c r="FI42" s="33" t="n">
        <v>0.101</v>
      </c>
      <c r="FJ42" s="33" t="n">
        <v>0.725</v>
      </c>
      <c r="FK42" s="33" t="n">
        <v>0.043</v>
      </c>
      <c r="FL42" s="33" t="n">
        <v>0.493</v>
      </c>
      <c r="FM42" s="33" t="n">
        <v>0.739</v>
      </c>
      <c r="FN42" s="33" t="n">
        <v>0.188</v>
      </c>
      <c r="FO42" s="33" t="n">
        <v>0.203</v>
      </c>
      <c r="FP42" s="33" t="n">
        <v>0.101</v>
      </c>
      <c r="FQ42" s="33" t="n">
        <v>0.29</v>
      </c>
      <c r="FR42" s="33" t="n">
        <v>0.145</v>
      </c>
      <c r="FS42" s="33" t="n">
        <v>0.029</v>
      </c>
      <c r="FT42" s="33" t="n">
        <v>0.275</v>
      </c>
      <c r="FU42" s="33" t="n">
        <v>0.029</v>
      </c>
      <c r="FV42" s="33" t="n">
        <v>0</v>
      </c>
      <c r="FW42" s="33" t="n">
        <v>0.232</v>
      </c>
      <c r="FX42" s="33" t="n">
        <v>0.13</v>
      </c>
      <c r="FY42" s="33" t="n">
        <v>0.13</v>
      </c>
      <c r="FZ42" s="33" t="n">
        <v>0.014</v>
      </c>
      <c r="GA42" s="33" t="n">
        <v>0</v>
      </c>
      <c r="GB42" s="33" t="n">
        <v>0.014</v>
      </c>
      <c r="GC42" s="33" t="n">
        <v>0.014</v>
      </c>
      <c r="GD42" s="33" t="n">
        <v>0</v>
      </c>
      <c r="GE42" s="33" t="n">
        <v>0.043</v>
      </c>
      <c r="GF42" s="33" t="n">
        <v>0.014</v>
      </c>
      <c r="GG42" s="33" t="n">
        <v>0.246</v>
      </c>
      <c r="GH42" s="33" t="n">
        <v>0.174</v>
      </c>
      <c r="GI42" s="33" t="n">
        <v>0.174</v>
      </c>
      <c r="GJ42" s="33" t="n">
        <v>0.188</v>
      </c>
      <c r="GK42" s="33" t="n">
        <v>0.087</v>
      </c>
      <c r="GL42" s="33" t="n">
        <v>0.174</v>
      </c>
      <c r="GM42" s="33" t="n">
        <v>0.754</v>
      </c>
      <c r="GN42" s="33" t="n">
        <v>0.507</v>
      </c>
      <c r="GO42" s="33" t="n">
        <v>0.667</v>
      </c>
      <c r="GP42" s="33" t="n">
        <v>0.812</v>
      </c>
      <c r="GQ42" s="33" t="n">
        <v>0.841</v>
      </c>
      <c r="GR42" s="33" t="n">
        <v>0.797</v>
      </c>
      <c r="GS42" s="33" t="n">
        <v>0</v>
      </c>
      <c r="GT42" s="33" t="n">
        <v>0.217</v>
      </c>
      <c r="GU42" s="33" t="n">
        <v>0.145</v>
      </c>
      <c r="GV42" s="33" t="n">
        <v>0</v>
      </c>
      <c r="GW42" s="33" t="n">
        <v>0.014</v>
      </c>
      <c r="GX42" s="33" t="n">
        <v>0.014</v>
      </c>
      <c r="GY42" s="33" t="n">
        <v>0</v>
      </c>
      <c r="GZ42" s="33" t="n">
        <v>0.087</v>
      </c>
      <c r="HA42" s="33" t="n">
        <v>0</v>
      </c>
      <c r="HB42" s="33" t="n">
        <v>0</v>
      </c>
      <c r="HC42" s="33" t="n">
        <v>0.014</v>
      </c>
      <c r="HD42" s="33" t="n">
        <v>0</v>
      </c>
      <c r="HE42" s="33" t="n">
        <v>0</v>
      </c>
      <c r="HF42" s="33" t="n">
        <v>0</v>
      </c>
      <c r="HG42" s="33" t="n">
        <v>0</v>
      </c>
      <c r="HH42" s="33" t="n">
        <v>0</v>
      </c>
      <c r="HI42" s="33" t="n">
        <v>0</v>
      </c>
      <c r="HJ42" s="33" t="n">
        <v>0</v>
      </c>
    </row>
    <row r="43" customFormat="false" ht="15" hidden="false" customHeight="false" outlineLevel="0" collapsed="false">
      <c r="A43" s="33" t="n">
        <v>400051</v>
      </c>
      <c r="B43" s="242" t="s">
        <v>1785</v>
      </c>
      <c r="C43" s="243" t="s">
        <v>1786</v>
      </c>
      <c r="D43" s="33" t="n">
        <v>1930</v>
      </c>
      <c r="E43" s="33" t="n">
        <v>66141</v>
      </c>
      <c r="F43" s="33" t="s">
        <v>1017</v>
      </c>
      <c r="G43" s="33" t="s">
        <v>1018</v>
      </c>
      <c r="H43" s="243" t="s">
        <v>49</v>
      </c>
      <c r="I43" s="33" t="s">
        <v>1787</v>
      </c>
      <c r="J43" s="33" t="s">
        <v>1788</v>
      </c>
      <c r="K43" s="33" t="n">
        <v>609767</v>
      </c>
      <c r="L43" s="33" t="s">
        <v>1789</v>
      </c>
      <c r="N43" s="33" t="s">
        <v>1790</v>
      </c>
      <c r="O43" s="33" t="n">
        <v>51648</v>
      </c>
      <c r="P43" s="33" t="s">
        <v>1791</v>
      </c>
      <c r="Q43" s="33" t="s">
        <v>2085</v>
      </c>
      <c r="R43" s="33" t="s">
        <v>2086</v>
      </c>
      <c r="S43" s="33" t="n">
        <v>60642</v>
      </c>
      <c r="T43" s="33" t="n">
        <v>35</v>
      </c>
      <c r="U43" s="33" t="s">
        <v>2085</v>
      </c>
      <c r="V43" s="33" t="s">
        <v>2087</v>
      </c>
      <c r="W43" s="33" t="s">
        <v>2088</v>
      </c>
      <c r="X43" s="33" t="s">
        <v>2089</v>
      </c>
      <c r="Y43" s="33" t="s">
        <v>1846</v>
      </c>
      <c r="Z43" s="33" t="s">
        <v>2090</v>
      </c>
      <c r="AA43" s="33" t="n">
        <v>2012</v>
      </c>
      <c r="AB43" s="33" t="n">
        <v>400051</v>
      </c>
      <c r="AG43" s="33" t="s">
        <v>2091</v>
      </c>
      <c r="AI43" s="33" t="s">
        <v>2092</v>
      </c>
      <c r="AJ43" s="33" t="s">
        <v>1801</v>
      </c>
      <c r="AK43" s="33" t="s">
        <v>1802</v>
      </c>
      <c r="AL43" s="33" t="s">
        <v>118</v>
      </c>
      <c r="AM43" s="33" t="s">
        <v>108</v>
      </c>
      <c r="AR43" s="244" t="s">
        <v>54</v>
      </c>
    </row>
    <row r="44" customFormat="false" ht="15" hidden="false" customHeight="false" outlineLevel="0" collapsed="false">
      <c r="A44" s="33" t="n">
        <v>400052</v>
      </c>
      <c r="B44" s="242" t="s">
        <v>1785</v>
      </c>
      <c r="C44" s="243" t="s">
        <v>1786</v>
      </c>
      <c r="D44" s="33" t="n">
        <v>1935</v>
      </c>
      <c r="E44" s="33" t="n">
        <v>66146</v>
      </c>
      <c r="F44" s="33" t="s">
        <v>1011</v>
      </c>
      <c r="G44" s="33" t="s">
        <v>1012</v>
      </c>
      <c r="H44" s="243" t="s">
        <v>49</v>
      </c>
      <c r="I44" s="33" t="s">
        <v>1787</v>
      </c>
      <c r="J44" s="33" t="s">
        <v>1788</v>
      </c>
      <c r="K44" s="33" t="n">
        <v>609767</v>
      </c>
      <c r="L44" s="33" t="s">
        <v>1789</v>
      </c>
      <c r="N44" s="33" t="s">
        <v>1790</v>
      </c>
      <c r="O44" s="33" t="n">
        <v>54225</v>
      </c>
      <c r="P44" s="33" t="s">
        <v>1791</v>
      </c>
      <c r="Q44" s="33" t="s">
        <v>2093</v>
      </c>
      <c r="R44" s="33" t="s">
        <v>2094</v>
      </c>
      <c r="S44" s="33" t="n">
        <v>60619</v>
      </c>
      <c r="T44" s="33" t="n">
        <v>46</v>
      </c>
      <c r="U44" s="33" t="s">
        <v>2085</v>
      </c>
      <c r="V44" s="33" t="s">
        <v>2087</v>
      </c>
      <c r="W44" s="33" t="s">
        <v>2095</v>
      </c>
      <c r="X44" s="33" t="s">
        <v>2096</v>
      </c>
      <c r="Y44" s="33" t="s">
        <v>2097</v>
      </c>
      <c r="AA44" s="33" t="n">
        <v>2012</v>
      </c>
      <c r="AB44" s="33" t="n">
        <v>400052</v>
      </c>
      <c r="AD44" s="33" t="n">
        <v>1935</v>
      </c>
      <c r="AG44" s="33" t="s">
        <v>2098</v>
      </c>
      <c r="AH44" s="33" t="n">
        <v>5</v>
      </c>
      <c r="AI44" s="33" t="s">
        <v>1849</v>
      </c>
      <c r="AJ44" s="33" t="s">
        <v>1801</v>
      </c>
      <c r="AK44" s="33" t="s">
        <v>1802</v>
      </c>
      <c r="AL44" s="33" t="s">
        <v>52</v>
      </c>
      <c r="AM44" s="33" t="s">
        <v>53</v>
      </c>
      <c r="AN44" s="33" t="s">
        <v>52</v>
      </c>
      <c r="AO44" s="33" t="s">
        <v>1803</v>
      </c>
      <c r="AP44" s="33" t="s">
        <v>53</v>
      </c>
      <c r="AQ44" s="33" t="s">
        <v>1804</v>
      </c>
      <c r="AR44" s="244" t="s">
        <v>54</v>
      </c>
    </row>
    <row r="45" customFormat="false" ht="15" hidden="false" customHeight="false" outlineLevel="0" collapsed="false">
      <c r="A45" s="33" t="n">
        <v>400053</v>
      </c>
      <c r="B45" s="242" t="s">
        <v>1785</v>
      </c>
      <c r="C45" s="243" t="s">
        <v>1786</v>
      </c>
      <c r="D45" s="33" t="n">
        <v>1934</v>
      </c>
      <c r="E45" s="33" t="n">
        <v>66145</v>
      </c>
      <c r="F45" s="33" t="s">
        <v>1013</v>
      </c>
      <c r="G45" s="33" t="s">
        <v>1014</v>
      </c>
      <c r="H45" s="243" t="s">
        <v>49</v>
      </c>
      <c r="I45" s="33" t="s">
        <v>1787</v>
      </c>
      <c r="J45" s="33" t="s">
        <v>1788</v>
      </c>
      <c r="K45" s="33" t="n">
        <v>609767</v>
      </c>
      <c r="L45" s="33" t="s">
        <v>1789</v>
      </c>
      <c r="N45" s="33" t="s">
        <v>1790</v>
      </c>
      <c r="O45" s="33" t="n">
        <v>54703</v>
      </c>
      <c r="P45" s="33" t="s">
        <v>1791</v>
      </c>
      <c r="Q45" s="33" t="s">
        <v>2099</v>
      </c>
      <c r="R45" s="33" t="s">
        <v>2100</v>
      </c>
      <c r="S45" s="33" t="n">
        <v>60642</v>
      </c>
      <c r="T45" s="33" t="n">
        <v>35</v>
      </c>
      <c r="U45" s="33" t="s">
        <v>2085</v>
      </c>
      <c r="V45" s="33" t="s">
        <v>2087</v>
      </c>
      <c r="W45" s="33" t="s">
        <v>2101</v>
      </c>
      <c r="X45" s="33" t="s">
        <v>2102</v>
      </c>
      <c r="Y45" s="33" t="s">
        <v>1846</v>
      </c>
      <c r="AA45" s="33" t="n">
        <v>2012</v>
      </c>
      <c r="AB45" s="33" t="n">
        <v>400053</v>
      </c>
      <c r="AG45" s="33" t="s">
        <v>2103</v>
      </c>
      <c r="AI45" s="33" t="s">
        <v>1842</v>
      </c>
      <c r="AJ45" s="33" t="s">
        <v>1801</v>
      </c>
      <c r="AK45" s="33" t="s">
        <v>1802</v>
      </c>
      <c r="AL45" s="33" t="s">
        <v>118</v>
      </c>
      <c r="AM45" s="33" t="s">
        <v>108</v>
      </c>
      <c r="AR45" s="244" t="s">
        <v>54</v>
      </c>
    </row>
    <row r="46" customFormat="false" ht="15" hidden="false" customHeight="false" outlineLevel="0" collapsed="false">
      <c r="A46" s="33" t="n">
        <v>400054</v>
      </c>
      <c r="B46" s="242" t="s">
        <v>1785</v>
      </c>
      <c r="C46" s="243" t="s">
        <v>1786</v>
      </c>
      <c r="D46" s="33" t="n">
        <v>1931</v>
      </c>
      <c r="E46" s="33" t="n">
        <v>66142</v>
      </c>
      <c r="F46" s="33" t="s">
        <v>1019</v>
      </c>
      <c r="G46" s="33" t="s">
        <v>1020</v>
      </c>
      <c r="H46" s="243" t="s">
        <v>49</v>
      </c>
      <c r="I46" s="33" t="s">
        <v>1787</v>
      </c>
      <c r="J46" s="33" t="s">
        <v>1788</v>
      </c>
      <c r="K46" s="33" t="n">
        <v>609767</v>
      </c>
      <c r="L46" s="33" t="s">
        <v>1789</v>
      </c>
      <c r="N46" s="33" t="s">
        <v>1790</v>
      </c>
      <c r="O46" s="33" t="n">
        <v>53291</v>
      </c>
      <c r="P46" s="33" t="s">
        <v>1791</v>
      </c>
      <c r="Q46" s="33" t="s">
        <v>2104</v>
      </c>
      <c r="R46" s="33" t="s">
        <v>2105</v>
      </c>
      <c r="S46" s="33" t="n">
        <v>60639</v>
      </c>
      <c r="T46" s="33" t="n">
        <v>34</v>
      </c>
      <c r="U46" s="33" t="s">
        <v>2085</v>
      </c>
      <c r="V46" s="33" t="s">
        <v>2087</v>
      </c>
      <c r="W46" s="33" t="s">
        <v>2106</v>
      </c>
      <c r="X46" s="33" t="s">
        <v>2107</v>
      </c>
      <c r="Y46" s="33" t="s">
        <v>2108</v>
      </c>
      <c r="AA46" s="33" t="n">
        <v>2012</v>
      </c>
      <c r="AB46" s="33" t="n">
        <v>400054</v>
      </c>
      <c r="AG46" s="33" t="s">
        <v>2109</v>
      </c>
      <c r="AI46" s="33" t="s">
        <v>1842</v>
      </c>
      <c r="AJ46" s="33" t="s">
        <v>1801</v>
      </c>
      <c r="AK46" s="33" t="s">
        <v>1802</v>
      </c>
      <c r="AL46" s="33" t="s">
        <v>83</v>
      </c>
      <c r="AM46" s="33" t="s">
        <v>65</v>
      </c>
      <c r="AR46" s="244" t="s">
        <v>54</v>
      </c>
    </row>
    <row r="47" customFormat="false" ht="15" hidden="false" customHeight="false" outlineLevel="0" collapsed="false">
      <c r="A47" s="33" t="n">
        <v>400055</v>
      </c>
      <c r="B47" s="242" t="s">
        <v>1785</v>
      </c>
      <c r="C47" s="243" t="s">
        <v>1786</v>
      </c>
      <c r="D47" s="33" t="n">
        <v>1932</v>
      </c>
      <c r="E47" s="33" t="n">
        <v>66143</v>
      </c>
      <c r="F47" s="33" t="s">
        <v>1021</v>
      </c>
      <c r="G47" s="33" t="s">
        <v>1022</v>
      </c>
      <c r="H47" s="243" t="s">
        <v>49</v>
      </c>
      <c r="I47" s="33" t="s">
        <v>1787</v>
      </c>
      <c r="J47" s="33" t="s">
        <v>1788</v>
      </c>
      <c r="K47" s="33" t="n">
        <v>609767</v>
      </c>
      <c r="L47" s="33" t="s">
        <v>1789</v>
      </c>
      <c r="N47" s="33" t="s">
        <v>1790</v>
      </c>
      <c r="O47" s="33" t="n">
        <v>53451</v>
      </c>
      <c r="P47" s="33" t="s">
        <v>1791</v>
      </c>
      <c r="Q47" s="33" t="s">
        <v>2110</v>
      </c>
      <c r="R47" s="33" t="s">
        <v>2111</v>
      </c>
      <c r="S47" s="33" t="n">
        <v>60642</v>
      </c>
      <c r="T47" s="33" t="n">
        <v>35</v>
      </c>
      <c r="U47" s="33" t="s">
        <v>2085</v>
      </c>
      <c r="V47" s="33" t="s">
        <v>2087</v>
      </c>
      <c r="W47" s="33" t="s">
        <v>2112</v>
      </c>
      <c r="X47" s="33" t="s">
        <v>2113</v>
      </c>
      <c r="Y47" s="33" t="s">
        <v>1846</v>
      </c>
      <c r="AA47" s="33" t="n">
        <v>2012</v>
      </c>
      <c r="AB47" s="33" t="n">
        <v>400055</v>
      </c>
      <c r="AD47" s="33" t="n">
        <v>1932</v>
      </c>
      <c r="AG47" s="33" t="s">
        <v>2114</v>
      </c>
      <c r="AI47" s="33" t="s">
        <v>1842</v>
      </c>
      <c r="AJ47" s="33" t="s">
        <v>1801</v>
      </c>
      <c r="AK47" s="33" t="s">
        <v>1802</v>
      </c>
      <c r="AL47" s="33" t="s">
        <v>118</v>
      </c>
      <c r="AM47" s="33" t="s">
        <v>108</v>
      </c>
      <c r="AN47" s="33" t="s">
        <v>118</v>
      </c>
      <c r="AO47" s="33" t="s">
        <v>1803</v>
      </c>
      <c r="AP47" s="33" t="s">
        <v>108</v>
      </c>
      <c r="AQ47" s="33" t="s">
        <v>1804</v>
      </c>
      <c r="AR47" s="244" t="s">
        <v>54</v>
      </c>
    </row>
    <row r="48" customFormat="false" ht="15" hidden="false" customHeight="false" outlineLevel="0" collapsed="false">
      <c r="A48" s="33" t="n">
        <v>400056</v>
      </c>
      <c r="B48" s="242" t="s">
        <v>1785</v>
      </c>
      <c r="C48" s="243" t="s">
        <v>1786</v>
      </c>
      <c r="D48" s="33" t="n">
        <v>1933</v>
      </c>
      <c r="E48" s="33" t="n">
        <v>66144</v>
      </c>
      <c r="F48" s="33" t="s">
        <v>1023</v>
      </c>
      <c r="G48" s="33" t="s">
        <v>1024</v>
      </c>
      <c r="H48" s="243" t="s">
        <v>49</v>
      </c>
      <c r="I48" s="33" t="s">
        <v>1787</v>
      </c>
      <c r="J48" s="33" t="s">
        <v>1788</v>
      </c>
      <c r="K48" s="33" t="n">
        <v>609767</v>
      </c>
      <c r="L48" s="33" t="s">
        <v>1789</v>
      </c>
      <c r="N48" s="33" t="s">
        <v>1790</v>
      </c>
      <c r="O48" s="33" t="n">
        <v>54189</v>
      </c>
      <c r="P48" s="33" t="s">
        <v>1791</v>
      </c>
      <c r="Q48" s="33" t="s">
        <v>2115</v>
      </c>
      <c r="R48" s="33" t="s">
        <v>2116</v>
      </c>
      <c r="S48" s="33" t="n">
        <v>60651</v>
      </c>
      <c r="T48" s="33" t="n">
        <v>34</v>
      </c>
      <c r="U48" s="33" t="s">
        <v>2085</v>
      </c>
      <c r="V48" s="33" t="s">
        <v>2087</v>
      </c>
      <c r="W48" s="33" t="s">
        <v>2117</v>
      </c>
      <c r="X48" s="33" t="s">
        <v>2118</v>
      </c>
      <c r="Y48" s="33" t="s">
        <v>2021</v>
      </c>
      <c r="AA48" s="33" t="n">
        <v>2012</v>
      </c>
      <c r="AB48" s="33" t="n">
        <v>400056</v>
      </c>
      <c r="AG48" s="33" t="s">
        <v>2119</v>
      </c>
      <c r="AI48" s="33" t="s">
        <v>2120</v>
      </c>
      <c r="AJ48" s="33" t="s">
        <v>1801</v>
      </c>
      <c r="AK48" s="33" t="s">
        <v>1802</v>
      </c>
      <c r="AL48" s="33" t="s">
        <v>118</v>
      </c>
      <c r="AM48" s="33" t="s">
        <v>108</v>
      </c>
      <c r="AR48" s="244" t="s">
        <v>54</v>
      </c>
    </row>
    <row r="49" customFormat="false" ht="15" hidden="false" customHeight="false" outlineLevel="0" collapsed="false">
      <c r="A49" s="33" t="n">
        <v>400057</v>
      </c>
      <c r="B49" s="242" t="s">
        <v>1785</v>
      </c>
      <c r="C49" s="243" t="s">
        <v>1786</v>
      </c>
      <c r="D49" s="33" t="n">
        <v>1936</v>
      </c>
      <c r="E49" s="33" t="n">
        <v>66147</v>
      </c>
      <c r="F49" s="33" t="s">
        <v>1025</v>
      </c>
      <c r="G49" s="33" t="s">
        <v>1026</v>
      </c>
      <c r="H49" s="243" t="s">
        <v>49</v>
      </c>
      <c r="I49" s="33" t="s">
        <v>1787</v>
      </c>
      <c r="J49" s="33" t="s">
        <v>1788</v>
      </c>
      <c r="K49" s="33" t="n">
        <v>609767</v>
      </c>
      <c r="L49" s="33" t="s">
        <v>1789</v>
      </c>
      <c r="N49" s="33" t="s">
        <v>1790</v>
      </c>
      <c r="O49" s="33" t="n">
        <v>51235</v>
      </c>
      <c r="P49" s="33" t="s">
        <v>1791</v>
      </c>
      <c r="Q49" s="33" t="s">
        <v>2121</v>
      </c>
      <c r="R49" s="33" t="s">
        <v>2122</v>
      </c>
      <c r="S49" s="33" t="n">
        <v>60608</v>
      </c>
      <c r="T49" s="33" t="n">
        <v>39</v>
      </c>
      <c r="U49" s="33" t="s">
        <v>2085</v>
      </c>
      <c r="V49" s="33" t="s">
        <v>2087</v>
      </c>
      <c r="W49" s="33" t="s">
        <v>2123</v>
      </c>
      <c r="X49" s="33" t="s">
        <v>2124</v>
      </c>
      <c r="Y49" s="33" t="s">
        <v>1989</v>
      </c>
      <c r="Z49" s="33" t="s">
        <v>2067</v>
      </c>
      <c r="AA49" s="33" t="n">
        <v>2012</v>
      </c>
      <c r="AB49" s="33" t="n">
        <v>400057</v>
      </c>
      <c r="AD49" s="33" t="n">
        <v>1936</v>
      </c>
      <c r="AG49" s="33" t="s">
        <v>2125</v>
      </c>
      <c r="AH49" s="33" t="n">
        <v>3</v>
      </c>
      <c r="AI49" s="33" t="s">
        <v>1849</v>
      </c>
      <c r="AJ49" s="33" t="s">
        <v>1801</v>
      </c>
      <c r="AK49" s="33" t="s">
        <v>1802</v>
      </c>
      <c r="AL49" s="33" t="s">
        <v>118</v>
      </c>
      <c r="AM49" s="33" t="s">
        <v>108</v>
      </c>
      <c r="AN49" s="33" t="s">
        <v>118</v>
      </c>
      <c r="AO49" s="33" t="s">
        <v>1803</v>
      </c>
      <c r="AP49" s="33" t="s">
        <v>108</v>
      </c>
      <c r="AQ49" s="33" t="s">
        <v>1804</v>
      </c>
      <c r="AR49" s="244" t="s">
        <v>238</v>
      </c>
      <c r="AS49" s="33" t="s">
        <v>47</v>
      </c>
      <c r="AT49" s="33" t="s">
        <v>47</v>
      </c>
      <c r="AU49" s="33" t="s">
        <v>67</v>
      </c>
      <c r="AV49" s="33" t="n">
        <v>46</v>
      </c>
      <c r="AW49" s="33" t="n">
        <v>53</v>
      </c>
      <c r="AX49" s="33" t="n">
        <v>38</v>
      </c>
      <c r="AY49" s="33" t="n">
        <v>268</v>
      </c>
      <c r="AZ49" s="33" t="n">
        <v>8</v>
      </c>
      <c r="BA49" s="33" t="n">
        <v>9</v>
      </c>
      <c r="BB49" s="33" t="n">
        <v>48</v>
      </c>
      <c r="BC49" s="33" t="n">
        <v>188</v>
      </c>
      <c r="BD49" s="245" t="n">
        <v>0</v>
      </c>
      <c r="BE49" s="33" t="n">
        <v>0</v>
      </c>
      <c r="BF49" s="33" t="n">
        <v>8</v>
      </c>
      <c r="BG49" s="33" t="n">
        <v>7</v>
      </c>
      <c r="BH49" s="33" t="n">
        <v>268</v>
      </c>
      <c r="BI49" s="33" t="n">
        <v>0.019</v>
      </c>
      <c r="BJ49" s="33" t="n">
        <v>0.011</v>
      </c>
      <c r="BK49" s="33" t="n">
        <v>0.011</v>
      </c>
      <c r="BL49" s="33" t="n">
        <v>0.015</v>
      </c>
      <c r="BM49" s="33" t="n">
        <v>0.019</v>
      </c>
      <c r="BN49" s="33" t="n">
        <v>0.134</v>
      </c>
      <c r="BO49" s="33" t="n">
        <v>0.108</v>
      </c>
      <c r="BP49" s="33" t="n">
        <v>0.09</v>
      </c>
      <c r="BQ49" s="33" t="n">
        <v>0.071</v>
      </c>
      <c r="BR49" s="33" t="n">
        <v>0.063</v>
      </c>
      <c r="BS49" s="33" t="n">
        <v>0.071</v>
      </c>
      <c r="BT49" s="33" t="n">
        <v>0.276</v>
      </c>
      <c r="BU49" s="33" t="n">
        <v>0.384</v>
      </c>
      <c r="BV49" s="33" t="n">
        <v>0.366</v>
      </c>
      <c r="BW49" s="33" t="n">
        <v>0.448</v>
      </c>
      <c r="BX49" s="33" t="n">
        <v>0.351</v>
      </c>
      <c r="BY49" s="33" t="n">
        <v>0.414</v>
      </c>
      <c r="BZ49" s="33" t="n">
        <v>0.302</v>
      </c>
      <c r="CA49" s="33" t="n">
        <v>0.015</v>
      </c>
      <c r="CB49" s="33" t="n">
        <v>0.022</v>
      </c>
      <c r="CC49" s="33" t="n">
        <v>0.045</v>
      </c>
      <c r="CD49" s="33" t="n">
        <v>0.019</v>
      </c>
      <c r="CE49" s="33" t="n">
        <v>0.026</v>
      </c>
      <c r="CF49" s="33" t="n">
        <v>0.045</v>
      </c>
      <c r="CG49" s="33" t="n">
        <v>0.474</v>
      </c>
      <c r="CH49" s="33" t="n">
        <v>0.511</v>
      </c>
      <c r="CI49" s="33" t="n">
        <v>0.425</v>
      </c>
      <c r="CJ49" s="33" t="n">
        <v>0.552</v>
      </c>
      <c r="CK49" s="33" t="n">
        <v>0.47</v>
      </c>
      <c r="CL49" s="33" t="n">
        <v>0.243</v>
      </c>
      <c r="CM49" s="33" t="n">
        <v>0.004</v>
      </c>
      <c r="CN49" s="33" t="n">
        <v>0.004</v>
      </c>
      <c r="CO49" s="33" t="n">
        <v>0.004</v>
      </c>
      <c r="CP49" s="33" t="n">
        <v>0.004</v>
      </c>
      <c r="CQ49" s="33" t="n">
        <v>0</v>
      </c>
      <c r="CR49" s="33" t="n">
        <v>0.004</v>
      </c>
      <c r="CS49" s="33" t="n">
        <v>0.101</v>
      </c>
      <c r="CT49" s="33" t="n">
        <v>0.16</v>
      </c>
      <c r="CU49" s="33" t="n">
        <v>0.063</v>
      </c>
      <c r="CV49" s="33" t="n">
        <v>0.007</v>
      </c>
      <c r="CW49" s="33" t="n">
        <v>0.007</v>
      </c>
      <c r="CX49" s="33" t="n">
        <v>0.026</v>
      </c>
      <c r="CY49" s="33" t="n">
        <v>0.045</v>
      </c>
      <c r="CZ49" s="33" t="n">
        <v>0.015</v>
      </c>
      <c r="DA49" s="33" t="n">
        <v>0.03</v>
      </c>
      <c r="DB49" s="33" t="n">
        <v>0.108</v>
      </c>
      <c r="DC49" s="33" t="n">
        <v>0.183</v>
      </c>
      <c r="DD49" s="33" t="n">
        <v>0.123</v>
      </c>
      <c r="DE49" s="33" t="n">
        <v>0.224</v>
      </c>
      <c r="DF49" s="33" t="n">
        <v>0.332</v>
      </c>
      <c r="DG49" s="33" t="n">
        <v>0.388</v>
      </c>
      <c r="DH49" s="33" t="n">
        <v>0.347</v>
      </c>
      <c r="DI49" s="33" t="n">
        <v>0.354</v>
      </c>
      <c r="DJ49" s="33" t="n">
        <v>0.377</v>
      </c>
      <c r="DK49" s="33" t="n">
        <v>0.366</v>
      </c>
      <c r="DL49" s="33" t="n">
        <v>0.313</v>
      </c>
      <c r="DM49" s="33" t="n">
        <v>0.321</v>
      </c>
      <c r="DN49" s="33" t="n">
        <v>0.022</v>
      </c>
      <c r="DO49" s="33" t="n">
        <v>0.015</v>
      </c>
      <c r="DP49" s="33" t="n">
        <v>0.022</v>
      </c>
      <c r="DQ49" s="33" t="n">
        <v>0.019</v>
      </c>
      <c r="DR49" s="33" t="n">
        <v>0.022</v>
      </c>
      <c r="DS49" s="33" t="n">
        <v>0.034</v>
      </c>
      <c r="DT49" s="33" t="n">
        <v>0.037</v>
      </c>
      <c r="DU49" s="33" t="n">
        <v>0.034</v>
      </c>
      <c r="DV49" s="33" t="n">
        <v>0.034</v>
      </c>
      <c r="DW49" s="33" t="n">
        <v>0.743</v>
      </c>
      <c r="DX49" s="33" t="n">
        <v>0.642</v>
      </c>
      <c r="DY49" s="33" t="n">
        <v>0.56</v>
      </c>
      <c r="DZ49" s="33" t="n">
        <v>0.586</v>
      </c>
      <c r="EA49" s="33" t="n">
        <v>0.608</v>
      </c>
      <c r="EB49" s="33" t="n">
        <v>0.556</v>
      </c>
      <c r="EC49" s="33" t="n">
        <v>0.388</v>
      </c>
      <c r="ED49" s="33" t="n">
        <v>0.31</v>
      </c>
      <c r="EE49" s="33" t="n">
        <v>0.459</v>
      </c>
      <c r="EF49" s="33" t="n">
        <v>0.616</v>
      </c>
      <c r="EG49" s="33" t="n">
        <v>0.026</v>
      </c>
      <c r="EH49" s="33" t="n">
        <v>0.007</v>
      </c>
      <c r="EI49" s="33" t="n">
        <v>0.056</v>
      </c>
      <c r="EJ49" s="33" t="n">
        <v>0.168</v>
      </c>
      <c r="EK49" s="33" t="n">
        <v>0.067</v>
      </c>
      <c r="EL49" s="33" t="n">
        <v>0.019</v>
      </c>
      <c r="EM49" s="33" t="n">
        <v>0.104</v>
      </c>
      <c r="EN49" s="33" t="n">
        <v>0.097</v>
      </c>
      <c r="EO49" s="33" t="n">
        <v>0.448</v>
      </c>
      <c r="EP49" s="33" t="n">
        <v>0.358</v>
      </c>
      <c r="EQ49" s="33" t="n">
        <v>0.369</v>
      </c>
      <c r="ER49" s="33" t="n">
        <v>0.041</v>
      </c>
      <c r="ES49" s="33" t="n">
        <v>0.052</v>
      </c>
      <c r="ET49" s="33" t="n">
        <v>0.09</v>
      </c>
      <c r="EU49" s="33" t="n">
        <v>0.086</v>
      </c>
      <c r="EV49" s="33" t="n">
        <v>0.078</v>
      </c>
      <c r="EW49" s="33" t="n">
        <v>0.407</v>
      </c>
      <c r="EX49" s="33" t="n">
        <v>0.526</v>
      </c>
      <c r="EY49" s="33" t="n">
        <v>0.384</v>
      </c>
      <c r="EZ49" s="33" t="n">
        <v>8.85</v>
      </c>
      <c r="FA49" s="33" t="n">
        <v>0</v>
      </c>
      <c r="FB49" s="33" t="n">
        <v>0.011</v>
      </c>
      <c r="FC49" s="33" t="n">
        <v>0.004</v>
      </c>
      <c r="FD49" s="33" t="n">
        <v>0.022</v>
      </c>
      <c r="FE49" s="33" t="n">
        <v>0.037</v>
      </c>
      <c r="FF49" s="33" t="n">
        <v>0.015</v>
      </c>
      <c r="FG49" s="33" t="n">
        <v>0.075</v>
      </c>
      <c r="FH49" s="33" t="n">
        <v>0.104</v>
      </c>
      <c r="FI49" s="33" t="n">
        <v>0.194</v>
      </c>
      <c r="FJ49" s="33" t="n">
        <v>0.511</v>
      </c>
      <c r="FK49" s="33" t="n">
        <v>0.026</v>
      </c>
      <c r="FL49" s="33" t="n">
        <v>0.522</v>
      </c>
      <c r="FM49" s="33" t="n">
        <v>0.519</v>
      </c>
      <c r="FN49" s="33" t="n">
        <v>0.19</v>
      </c>
      <c r="FO49" s="33" t="n">
        <v>0.187</v>
      </c>
      <c r="FP49" s="33" t="n">
        <v>0.187</v>
      </c>
      <c r="FQ49" s="33" t="n">
        <v>0.272</v>
      </c>
      <c r="FR49" s="33" t="n">
        <v>0.078</v>
      </c>
      <c r="FS49" s="33" t="n">
        <v>0.056</v>
      </c>
      <c r="FT49" s="33" t="n">
        <v>0.254</v>
      </c>
      <c r="FU49" s="33" t="n">
        <v>0.067</v>
      </c>
      <c r="FV49" s="33" t="n">
        <v>0.06</v>
      </c>
      <c r="FW49" s="33" t="n">
        <v>0.19</v>
      </c>
      <c r="FX49" s="33" t="n">
        <v>0.146</v>
      </c>
      <c r="FY49" s="33" t="n">
        <v>0.179</v>
      </c>
      <c r="FZ49" s="33" t="n">
        <v>0.093</v>
      </c>
      <c r="GA49" s="33" t="n">
        <v>0.007</v>
      </c>
      <c r="GB49" s="33" t="n">
        <v>0.022</v>
      </c>
      <c r="GC49" s="33" t="n">
        <v>0.078</v>
      </c>
      <c r="GD49" s="33" t="n">
        <v>0.16</v>
      </c>
      <c r="GE49" s="33" t="n">
        <v>0.142</v>
      </c>
      <c r="GF49" s="33" t="n">
        <v>0.015</v>
      </c>
      <c r="GG49" s="33" t="n">
        <v>0.455</v>
      </c>
      <c r="GH49" s="33" t="n">
        <v>0.284</v>
      </c>
      <c r="GI49" s="33" t="n">
        <v>0.239</v>
      </c>
      <c r="GJ49" s="33" t="n">
        <v>0.407</v>
      </c>
      <c r="GK49" s="33" t="n">
        <v>0.407</v>
      </c>
      <c r="GL49" s="33" t="n">
        <v>0.418</v>
      </c>
      <c r="GM49" s="33" t="n">
        <v>0.377</v>
      </c>
      <c r="GN49" s="33" t="n">
        <v>0.351</v>
      </c>
      <c r="GO49" s="33" t="n">
        <v>0.239</v>
      </c>
      <c r="GP49" s="33" t="n">
        <v>0.276</v>
      </c>
      <c r="GQ49" s="33" t="n">
        <v>0.22</v>
      </c>
      <c r="GR49" s="33" t="n">
        <v>0.459</v>
      </c>
      <c r="GS49" s="33" t="n">
        <v>0.09</v>
      </c>
      <c r="GT49" s="33" t="n">
        <v>0.276</v>
      </c>
      <c r="GU49" s="33" t="n">
        <v>0.328</v>
      </c>
      <c r="GV49" s="33" t="n">
        <v>0.101</v>
      </c>
      <c r="GW49" s="33" t="n">
        <v>0.172</v>
      </c>
      <c r="GX49" s="33" t="n">
        <v>0.056</v>
      </c>
      <c r="GY49" s="33" t="n">
        <v>0.019</v>
      </c>
      <c r="GZ49" s="33" t="n">
        <v>0.019</v>
      </c>
      <c r="HA49" s="33" t="n">
        <v>0.049</v>
      </c>
      <c r="HB49" s="33" t="n">
        <v>0.007</v>
      </c>
      <c r="HC49" s="33" t="n">
        <v>0.015</v>
      </c>
      <c r="HD49" s="33" t="n">
        <v>0.007</v>
      </c>
      <c r="HE49" s="33" t="n">
        <v>0.052</v>
      </c>
      <c r="HF49" s="33" t="n">
        <v>0.049</v>
      </c>
      <c r="HG49" s="33" t="n">
        <v>0.067</v>
      </c>
      <c r="HH49" s="33" t="n">
        <v>0.049</v>
      </c>
      <c r="HI49" s="33" t="n">
        <v>0.045</v>
      </c>
      <c r="HJ49" s="33" t="n">
        <v>0.045</v>
      </c>
    </row>
    <row r="50" customFormat="false" ht="15" hidden="false" customHeight="false" outlineLevel="0" collapsed="false">
      <c r="A50" s="33" t="n">
        <v>400058</v>
      </c>
      <c r="B50" s="242" t="s">
        <v>1785</v>
      </c>
      <c r="C50" s="243" t="s">
        <v>1786</v>
      </c>
      <c r="D50" s="33" t="n">
        <v>1105</v>
      </c>
      <c r="E50" s="33" t="n">
        <v>66091</v>
      </c>
      <c r="F50" s="33" t="s">
        <v>1041</v>
      </c>
      <c r="G50" s="33" t="s">
        <v>1042</v>
      </c>
      <c r="H50" s="243" t="s">
        <v>49</v>
      </c>
      <c r="I50" s="33" t="s">
        <v>1787</v>
      </c>
      <c r="J50" s="33" t="s">
        <v>1788</v>
      </c>
      <c r="K50" s="33" t="n">
        <v>609681</v>
      </c>
      <c r="L50" s="33" t="s">
        <v>1789</v>
      </c>
      <c r="N50" s="33" t="s">
        <v>1790</v>
      </c>
      <c r="O50" s="33" t="n">
        <v>51206</v>
      </c>
      <c r="P50" s="33" t="s">
        <v>1791</v>
      </c>
      <c r="Q50" s="33" t="s">
        <v>1871</v>
      </c>
      <c r="R50" s="33" t="s">
        <v>2126</v>
      </c>
      <c r="S50" s="33" t="n">
        <v>60623</v>
      </c>
      <c r="T50" s="33" t="n">
        <v>37</v>
      </c>
      <c r="U50" s="33" t="s">
        <v>2127</v>
      </c>
      <c r="V50" s="33" t="s">
        <v>2128</v>
      </c>
      <c r="W50" s="33" t="s">
        <v>2129</v>
      </c>
      <c r="X50" s="33" t="s">
        <v>2130</v>
      </c>
      <c r="Y50" s="33" t="s">
        <v>1877</v>
      </c>
      <c r="AA50" s="33" t="n">
        <v>2012</v>
      </c>
      <c r="AB50" s="33" t="n">
        <v>400058</v>
      </c>
      <c r="AD50" s="33" t="n">
        <v>1105</v>
      </c>
      <c r="AG50" s="33" t="s">
        <v>2131</v>
      </c>
      <c r="AI50" s="33" t="s">
        <v>1842</v>
      </c>
      <c r="AJ50" s="33" t="s">
        <v>1801</v>
      </c>
      <c r="AK50" s="33" t="s">
        <v>1802</v>
      </c>
      <c r="AL50" s="33" t="s">
        <v>118</v>
      </c>
      <c r="AM50" s="33" t="s">
        <v>108</v>
      </c>
      <c r="AN50" s="33" t="s">
        <v>118</v>
      </c>
      <c r="AO50" s="33" t="s">
        <v>1803</v>
      </c>
      <c r="AP50" s="33" t="s">
        <v>108</v>
      </c>
      <c r="AQ50" s="33" t="s">
        <v>1804</v>
      </c>
      <c r="AR50" s="244" t="s">
        <v>54</v>
      </c>
    </row>
    <row r="51" customFormat="false" ht="15" hidden="false" customHeight="false" outlineLevel="0" collapsed="false">
      <c r="A51" s="33" t="n">
        <v>400059</v>
      </c>
      <c r="B51" s="242" t="s">
        <v>1785</v>
      </c>
      <c r="C51" s="243" t="s">
        <v>1786</v>
      </c>
      <c r="D51" s="33" t="n">
        <v>1106</v>
      </c>
      <c r="E51" s="33" t="n">
        <v>66092</v>
      </c>
      <c r="F51" s="33" t="s">
        <v>1043</v>
      </c>
      <c r="G51" s="33" t="s">
        <v>1044</v>
      </c>
      <c r="H51" s="243" t="s">
        <v>49</v>
      </c>
      <c r="I51" s="33" t="s">
        <v>1787</v>
      </c>
      <c r="J51" s="33" t="s">
        <v>1788</v>
      </c>
      <c r="K51" s="33" t="n">
        <v>609681</v>
      </c>
      <c r="L51" s="33" t="s">
        <v>1789</v>
      </c>
      <c r="N51" s="33" t="s">
        <v>1790</v>
      </c>
      <c r="O51" s="33" t="n">
        <v>51569</v>
      </c>
      <c r="P51" s="33" t="s">
        <v>1791</v>
      </c>
      <c r="Q51" s="33" t="s">
        <v>2132</v>
      </c>
      <c r="R51" s="33" t="s">
        <v>2133</v>
      </c>
      <c r="S51" s="33" t="n">
        <v>60623</v>
      </c>
      <c r="T51" s="33" t="n">
        <v>37</v>
      </c>
      <c r="U51" s="33" t="s">
        <v>2127</v>
      </c>
      <c r="V51" s="33" t="s">
        <v>2128</v>
      </c>
      <c r="W51" s="33" t="s">
        <v>2134</v>
      </c>
      <c r="X51" s="33" t="s">
        <v>2135</v>
      </c>
      <c r="Y51" s="33" t="s">
        <v>1877</v>
      </c>
      <c r="Z51" s="33" t="s">
        <v>2013</v>
      </c>
      <c r="AA51" s="33" t="n">
        <v>2012</v>
      </c>
      <c r="AB51" s="33" t="n">
        <v>400059</v>
      </c>
      <c r="AD51" s="33" t="n">
        <v>1106</v>
      </c>
      <c r="AG51" s="33" t="s">
        <v>2136</v>
      </c>
      <c r="AI51" s="33" t="s">
        <v>1842</v>
      </c>
      <c r="AJ51" s="33" t="s">
        <v>1801</v>
      </c>
      <c r="AK51" s="33" t="s">
        <v>1802</v>
      </c>
      <c r="AL51" s="33" t="s">
        <v>118</v>
      </c>
      <c r="AM51" s="33" t="s">
        <v>108</v>
      </c>
      <c r="AN51" s="33" t="s">
        <v>118</v>
      </c>
      <c r="AO51" s="33" t="s">
        <v>1803</v>
      </c>
      <c r="AP51" s="33" t="s">
        <v>108</v>
      </c>
      <c r="AQ51" s="33" t="s">
        <v>1804</v>
      </c>
      <c r="AR51" s="244" t="s">
        <v>54</v>
      </c>
    </row>
    <row r="52" customFormat="false" ht="15" hidden="false" customHeight="false" outlineLevel="0" collapsed="false">
      <c r="A52" s="33" t="n">
        <v>400060</v>
      </c>
      <c r="B52" s="242" t="s">
        <v>1785</v>
      </c>
      <c r="C52" s="243" t="s">
        <v>1786</v>
      </c>
      <c r="D52" s="33" t="n">
        <v>6850</v>
      </c>
      <c r="E52" s="33" t="n">
        <v>66191</v>
      </c>
      <c r="F52" s="33" t="s">
        <v>1085</v>
      </c>
      <c r="G52" s="33" t="s">
        <v>1086</v>
      </c>
      <c r="H52" s="243" t="s">
        <v>46</v>
      </c>
      <c r="I52" s="33" t="s">
        <v>1787</v>
      </c>
      <c r="J52" s="33" t="s">
        <v>1788</v>
      </c>
      <c r="K52" s="33" t="n">
        <v>610262</v>
      </c>
      <c r="L52" s="33" t="s">
        <v>1789</v>
      </c>
      <c r="N52" s="33" t="s">
        <v>1790</v>
      </c>
      <c r="O52" s="33" t="n">
        <v>54657</v>
      </c>
      <c r="P52" s="33" t="s">
        <v>1791</v>
      </c>
      <c r="Q52" s="33" t="s">
        <v>2137</v>
      </c>
      <c r="R52" s="33" t="s">
        <v>2138</v>
      </c>
      <c r="S52" s="33" t="n">
        <v>60660</v>
      </c>
      <c r="T52" s="33" t="n">
        <v>32</v>
      </c>
      <c r="U52" s="33" t="s">
        <v>2139</v>
      </c>
      <c r="V52" s="33" t="s">
        <v>2140</v>
      </c>
      <c r="W52" s="33" t="s">
        <v>2141</v>
      </c>
      <c r="X52" s="33" t="s">
        <v>2142</v>
      </c>
      <c r="Y52" s="33" t="s">
        <v>2143</v>
      </c>
      <c r="AA52" s="33" t="n">
        <v>2012</v>
      </c>
      <c r="AB52" s="33" t="n">
        <v>400060</v>
      </c>
      <c r="AG52" s="33" t="s">
        <v>2144</v>
      </c>
      <c r="AI52" s="33" t="s">
        <v>1823</v>
      </c>
      <c r="AJ52" s="33" t="s">
        <v>1801</v>
      </c>
      <c r="AK52" s="33" t="s">
        <v>1802</v>
      </c>
      <c r="AL52" s="33" t="s">
        <v>64</v>
      </c>
      <c r="AM52" s="33" t="s">
        <v>65</v>
      </c>
      <c r="AR52" s="244" t="s">
        <v>54</v>
      </c>
    </row>
    <row r="53" customFormat="false" ht="15" hidden="false" customHeight="false" outlineLevel="0" collapsed="false">
      <c r="A53" s="33" t="n">
        <v>400061</v>
      </c>
      <c r="B53" s="242" t="s">
        <v>1785</v>
      </c>
      <c r="C53" s="243" t="s">
        <v>1786</v>
      </c>
      <c r="D53" s="33" t="n">
        <v>1961</v>
      </c>
      <c r="E53" s="33" t="n">
        <v>66052</v>
      </c>
      <c r="F53" s="33" t="s">
        <v>1109</v>
      </c>
      <c r="G53" s="33" t="s">
        <v>1110</v>
      </c>
      <c r="H53" s="243" t="s">
        <v>49</v>
      </c>
      <c r="I53" s="33" t="s">
        <v>1787</v>
      </c>
      <c r="J53" s="33" t="s">
        <v>1788</v>
      </c>
      <c r="K53" s="33" t="n">
        <v>609770</v>
      </c>
      <c r="L53" s="33" t="s">
        <v>1789</v>
      </c>
      <c r="N53" s="33" t="s">
        <v>1790</v>
      </c>
      <c r="O53" s="33" t="n">
        <v>51607</v>
      </c>
      <c r="P53" s="33" t="s">
        <v>1791</v>
      </c>
      <c r="Q53" s="33" t="s">
        <v>2145</v>
      </c>
      <c r="R53" s="33" t="s">
        <v>2146</v>
      </c>
      <c r="S53" s="33" t="n">
        <v>60620</v>
      </c>
      <c r="T53" s="33" t="n">
        <v>45</v>
      </c>
      <c r="U53" s="33" t="s">
        <v>2147</v>
      </c>
      <c r="V53" s="33" t="s">
        <v>2148</v>
      </c>
      <c r="W53" s="33" t="s">
        <v>2149</v>
      </c>
      <c r="X53" s="33" t="s">
        <v>2150</v>
      </c>
      <c r="Y53" s="33" t="s">
        <v>1958</v>
      </c>
      <c r="Z53" s="33" t="s">
        <v>1964</v>
      </c>
      <c r="AA53" s="33" t="n">
        <v>2012</v>
      </c>
      <c r="AB53" s="33" t="n">
        <v>400061</v>
      </c>
      <c r="AD53" s="33" t="n">
        <v>1961</v>
      </c>
      <c r="AG53" s="33" t="s">
        <v>2151</v>
      </c>
      <c r="AI53" s="33" t="s">
        <v>1813</v>
      </c>
      <c r="AJ53" s="33" t="s">
        <v>1801</v>
      </c>
      <c r="AK53" s="33" t="s">
        <v>1802</v>
      </c>
      <c r="AL53" s="33" t="s">
        <v>70</v>
      </c>
      <c r="AM53" s="33" t="s">
        <v>71</v>
      </c>
      <c r="AN53" s="33" t="s">
        <v>70</v>
      </c>
      <c r="AO53" s="33" t="s">
        <v>1803</v>
      </c>
      <c r="AP53" s="33" t="s">
        <v>71</v>
      </c>
      <c r="AQ53" s="33" t="s">
        <v>1804</v>
      </c>
      <c r="AR53" s="244" t="s">
        <v>109</v>
      </c>
      <c r="AS53" s="33" t="s">
        <v>47</v>
      </c>
      <c r="AT53" s="33" t="s">
        <v>47</v>
      </c>
      <c r="AU53" s="33" t="s">
        <v>67</v>
      </c>
      <c r="AV53" s="33" t="n">
        <v>51</v>
      </c>
      <c r="AW53" s="33" t="n">
        <v>55</v>
      </c>
      <c r="AX53" s="33" t="n">
        <v>38</v>
      </c>
      <c r="AY53" s="33" t="n">
        <v>336</v>
      </c>
      <c r="AZ53" s="33" t="n">
        <v>1</v>
      </c>
      <c r="BA53" s="33" t="n">
        <v>0</v>
      </c>
      <c r="BB53" s="33" t="n">
        <v>309</v>
      </c>
      <c r="BC53" s="33" t="n">
        <v>0</v>
      </c>
      <c r="BD53" s="245" t="n">
        <v>2</v>
      </c>
      <c r="BE53" s="33" t="n">
        <v>0</v>
      </c>
      <c r="BF53" s="33" t="n">
        <v>10</v>
      </c>
      <c r="BG53" s="33" t="n">
        <v>14</v>
      </c>
      <c r="BH53" s="33" t="n">
        <v>336</v>
      </c>
      <c r="BI53" s="33" t="n">
        <v>0.03</v>
      </c>
      <c r="BJ53" s="33" t="n">
        <v>0.024</v>
      </c>
      <c r="BK53" s="33" t="n">
        <v>0.015</v>
      </c>
      <c r="BL53" s="33" t="n">
        <v>0.021</v>
      </c>
      <c r="BM53" s="33" t="n">
        <v>0.045</v>
      </c>
      <c r="BN53" s="33" t="n">
        <v>0.101</v>
      </c>
      <c r="BO53" s="33" t="n">
        <v>0.122</v>
      </c>
      <c r="BP53" s="33" t="n">
        <v>0.11</v>
      </c>
      <c r="BQ53" s="33" t="n">
        <v>0.143</v>
      </c>
      <c r="BR53" s="33" t="n">
        <v>0.045</v>
      </c>
      <c r="BS53" s="33" t="n">
        <v>0.125</v>
      </c>
      <c r="BT53" s="33" t="n">
        <v>0.196</v>
      </c>
      <c r="BU53" s="33" t="n">
        <v>0.336</v>
      </c>
      <c r="BV53" s="33" t="n">
        <v>0.339</v>
      </c>
      <c r="BW53" s="33" t="n">
        <v>0.426</v>
      </c>
      <c r="BX53" s="33" t="n">
        <v>0.193</v>
      </c>
      <c r="BY53" s="33" t="n">
        <v>0.375</v>
      </c>
      <c r="BZ53" s="33" t="n">
        <v>0.336</v>
      </c>
      <c r="CA53" s="33" t="n">
        <v>0.009</v>
      </c>
      <c r="CB53" s="33" t="n">
        <v>0</v>
      </c>
      <c r="CC53" s="33" t="n">
        <v>0.012</v>
      </c>
      <c r="CD53" s="33" t="n">
        <v>0.015</v>
      </c>
      <c r="CE53" s="33" t="n">
        <v>0.006</v>
      </c>
      <c r="CF53" s="33" t="n">
        <v>0.03</v>
      </c>
      <c r="CG53" s="33" t="n">
        <v>0.503</v>
      </c>
      <c r="CH53" s="33" t="n">
        <v>0.527</v>
      </c>
      <c r="CI53" s="33" t="n">
        <v>0.405</v>
      </c>
      <c r="CJ53" s="33" t="n">
        <v>0.726</v>
      </c>
      <c r="CK53" s="33" t="n">
        <v>0.449</v>
      </c>
      <c r="CL53" s="33" t="n">
        <v>0.336</v>
      </c>
      <c r="CM53" s="33" t="n">
        <v>0</v>
      </c>
      <c r="CN53" s="33" t="n">
        <v>0.003</v>
      </c>
      <c r="CO53" s="33" t="n">
        <v>0.003</v>
      </c>
      <c r="CP53" s="33" t="n">
        <v>0.015</v>
      </c>
      <c r="CQ53" s="33" t="n">
        <v>0.006</v>
      </c>
      <c r="CR53" s="33" t="n">
        <v>0.015</v>
      </c>
      <c r="CS53" s="33" t="n">
        <v>0.095</v>
      </c>
      <c r="CT53" s="33" t="n">
        <v>0.098</v>
      </c>
      <c r="CU53" s="33" t="n">
        <v>0.065</v>
      </c>
      <c r="CV53" s="33" t="n">
        <v>0.042</v>
      </c>
      <c r="CW53" s="33" t="n">
        <v>0.042</v>
      </c>
      <c r="CX53" s="33" t="n">
        <v>0.068</v>
      </c>
      <c r="CY53" s="33" t="n">
        <v>0.077</v>
      </c>
      <c r="CZ53" s="33" t="n">
        <v>0.048</v>
      </c>
      <c r="DA53" s="33" t="n">
        <v>0.107</v>
      </c>
      <c r="DB53" s="33" t="n">
        <v>0.155</v>
      </c>
      <c r="DC53" s="33" t="n">
        <v>0.146</v>
      </c>
      <c r="DD53" s="33" t="n">
        <v>0.14</v>
      </c>
      <c r="DE53" s="33" t="n">
        <v>0.232</v>
      </c>
      <c r="DF53" s="33" t="n">
        <v>0.253</v>
      </c>
      <c r="DG53" s="33" t="n">
        <v>0.292</v>
      </c>
      <c r="DH53" s="33" t="n">
        <v>0.253</v>
      </c>
      <c r="DI53" s="33" t="n">
        <v>0.292</v>
      </c>
      <c r="DJ53" s="33" t="n">
        <v>0.396</v>
      </c>
      <c r="DK53" s="33" t="n">
        <v>0.283</v>
      </c>
      <c r="DL53" s="33" t="n">
        <v>0.265</v>
      </c>
      <c r="DM53" s="33" t="n">
        <v>0.327</v>
      </c>
      <c r="DN53" s="33" t="n">
        <v>0.003</v>
      </c>
      <c r="DO53" s="33" t="n">
        <v>0.012</v>
      </c>
      <c r="DP53" s="33" t="n">
        <v>0.012</v>
      </c>
      <c r="DQ53" s="33" t="n">
        <v>0.015</v>
      </c>
      <c r="DR53" s="33" t="n">
        <v>0.012</v>
      </c>
      <c r="DS53" s="33" t="n">
        <v>0.012</v>
      </c>
      <c r="DT53" s="33" t="n">
        <v>0.015</v>
      </c>
      <c r="DU53" s="33" t="n">
        <v>0.009</v>
      </c>
      <c r="DV53" s="33" t="n">
        <v>0.018</v>
      </c>
      <c r="DW53" s="33" t="n">
        <v>0.723</v>
      </c>
      <c r="DX53" s="33" t="n">
        <v>0.69</v>
      </c>
      <c r="DY53" s="33" t="n">
        <v>0.625</v>
      </c>
      <c r="DZ53" s="33" t="n">
        <v>0.64</v>
      </c>
      <c r="EA53" s="33" t="n">
        <v>0.643</v>
      </c>
      <c r="EB53" s="33" t="n">
        <v>0.47</v>
      </c>
      <c r="EC53" s="33" t="n">
        <v>0.452</v>
      </c>
      <c r="ED53" s="33" t="n">
        <v>0.482</v>
      </c>
      <c r="EE53" s="33" t="n">
        <v>0.449</v>
      </c>
      <c r="EF53" s="33" t="n">
        <v>0.461</v>
      </c>
      <c r="EG53" s="33" t="n">
        <v>0.063</v>
      </c>
      <c r="EH53" s="33" t="n">
        <v>0.012</v>
      </c>
      <c r="EI53" s="33" t="n">
        <v>0.057</v>
      </c>
      <c r="EJ53" s="33" t="n">
        <v>0.324</v>
      </c>
      <c r="EK53" s="33" t="n">
        <v>0.223</v>
      </c>
      <c r="EL53" s="33" t="n">
        <v>0.101</v>
      </c>
      <c r="EM53" s="33" t="n">
        <v>0.149</v>
      </c>
      <c r="EN53" s="33" t="n">
        <v>0.107</v>
      </c>
      <c r="EO53" s="33" t="n">
        <v>0.432</v>
      </c>
      <c r="EP53" s="33" t="n">
        <v>0.482</v>
      </c>
      <c r="EQ53" s="33" t="n">
        <v>0.354</v>
      </c>
      <c r="ER53" s="33" t="n">
        <v>0.024</v>
      </c>
      <c r="ES53" s="33" t="n">
        <v>0.012</v>
      </c>
      <c r="ET53" s="33" t="n">
        <v>0.057</v>
      </c>
      <c r="EU53" s="33" t="n">
        <v>0.065</v>
      </c>
      <c r="EV53" s="33" t="n">
        <v>0.083</v>
      </c>
      <c r="EW53" s="33" t="n">
        <v>0.271</v>
      </c>
      <c r="EX53" s="33" t="n">
        <v>0.348</v>
      </c>
      <c r="EY53" s="33" t="n">
        <v>0.375</v>
      </c>
      <c r="EZ53" s="33" t="n">
        <v>7.69</v>
      </c>
      <c r="FA53" s="33" t="n">
        <v>0.03</v>
      </c>
      <c r="FB53" s="33" t="n">
        <v>0.012</v>
      </c>
      <c r="FC53" s="33" t="n">
        <v>0.012</v>
      </c>
      <c r="FD53" s="33" t="n">
        <v>0.03</v>
      </c>
      <c r="FE53" s="33" t="n">
        <v>0.068</v>
      </c>
      <c r="FF53" s="33" t="n">
        <v>0.107</v>
      </c>
      <c r="FG53" s="33" t="n">
        <v>0.11</v>
      </c>
      <c r="FH53" s="33" t="n">
        <v>0.193</v>
      </c>
      <c r="FI53" s="33" t="n">
        <v>0.137</v>
      </c>
      <c r="FJ53" s="33" t="n">
        <v>0.274</v>
      </c>
      <c r="FK53" s="33" t="n">
        <v>0.027</v>
      </c>
      <c r="FL53" s="33" t="n">
        <v>0.604</v>
      </c>
      <c r="FM53" s="33" t="n">
        <v>0.542</v>
      </c>
      <c r="FN53" s="33" t="n">
        <v>0.205</v>
      </c>
      <c r="FO53" s="33" t="n">
        <v>0.122</v>
      </c>
      <c r="FP53" s="33" t="n">
        <v>0.164</v>
      </c>
      <c r="FQ53" s="33" t="n">
        <v>0.238</v>
      </c>
      <c r="FR53" s="33" t="n">
        <v>0.08</v>
      </c>
      <c r="FS53" s="33" t="n">
        <v>0.101</v>
      </c>
      <c r="FT53" s="33" t="n">
        <v>0.253</v>
      </c>
      <c r="FU53" s="33" t="n">
        <v>0.074</v>
      </c>
      <c r="FV53" s="33" t="n">
        <v>0.089</v>
      </c>
      <c r="FW53" s="33" t="n">
        <v>0.253</v>
      </c>
      <c r="FX53" s="33" t="n">
        <v>0.119</v>
      </c>
      <c r="FY53" s="33" t="n">
        <v>0.104</v>
      </c>
      <c r="FZ53" s="33" t="n">
        <v>0.051</v>
      </c>
      <c r="GA53" s="33" t="n">
        <v>0.012</v>
      </c>
      <c r="GB53" s="33" t="n">
        <v>0.071</v>
      </c>
      <c r="GC53" s="33" t="n">
        <v>0.095</v>
      </c>
      <c r="GD53" s="33" t="n">
        <v>0.083</v>
      </c>
      <c r="GE53" s="33" t="n">
        <v>0.125</v>
      </c>
      <c r="GF53" s="33" t="n">
        <v>0.033</v>
      </c>
      <c r="GG53" s="33" t="n">
        <v>0.435</v>
      </c>
      <c r="GH53" s="33" t="n">
        <v>0.232</v>
      </c>
      <c r="GI53" s="33" t="n">
        <v>0.22</v>
      </c>
      <c r="GJ53" s="33" t="n">
        <v>0.295</v>
      </c>
      <c r="GK53" s="33" t="n">
        <v>0.44</v>
      </c>
      <c r="GL53" s="33" t="n">
        <v>0.452</v>
      </c>
      <c r="GM53" s="33" t="n">
        <v>0.411</v>
      </c>
      <c r="GN53" s="33" t="n">
        <v>0.265</v>
      </c>
      <c r="GO53" s="33" t="n">
        <v>0.199</v>
      </c>
      <c r="GP53" s="33" t="n">
        <v>0.247</v>
      </c>
      <c r="GQ53" s="33" t="n">
        <v>0.268</v>
      </c>
      <c r="GR53" s="33" t="n">
        <v>0.399</v>
      </c>
      <c r="GS53" s="33" t="n">
        <v>0.122</v>
      </c>
      <c r="GT53" s="33" t="n">
        <v>0.28</v>
      </c>
      <c r="GU53" s="33" t="n">
        <v>0.289</v>
      </c>
      <c r="GV53" s="33" t="n">
        <v>0.22</v>
      </c>
      <c r="GW53" s="33" t="n">
        <v>0.122</v>
      </c>
      <c r="GX53" s="33" t="n">
        <v>0.095</v>
      </c>
      <c r="GY53" s="33" t="n">
        <v>0.006</v>
      </c>
      <c r="GZ53" s="33" t="n">
        <v>0.122</v>
      </c>
      <c r="HA53" s="33" t="n">
        <v>0.173</v>
      </c>
      <c r="HB53" s="33" t="n">
        <v>0.095</v>
      </c>
      <c r="HC53" s="33" t="n">
        <v>0.006</v>
      </c>
      <c r="HD53" s="33" t="n">
        <v>0.006</v>
      </c>
      <c r="HE53" s="33" t="n">
        <v>0.015</v>
      </c>
      <c r="HF53" s="33" t="n">
        <v>0.03</v>
      </c>
      <c r="HG53" s="33" t="n">
        <v>0.024</v>
      </c>
      <c r="HH53" s="33" t="n">
        <v>0.06</v>
      </c>
      <c r="HI53" s="33" t="n">
        <v>0.039</v>
      </c>
      <c r="HJ53" s="33" t="n">
        <v>0.015</v>
      </c>
    </row>
    <row r="54" customFormat="false" ht="15" hidden="false" customHeight="false" outlineLevel="0" collapsed="false">
      <c r="A54" s="33" t="n">
        <v>400062</v>
      </c>
      <c r="B54" s="242" t="s">
        <v>1785</v>
      </c>
      <c r="C54" s="243" t="s">
        <v>1786</v>
      </c>
      <c r="D54" s="33" t="n">
        <v>1962</v>
      </c>
      <c r="E54" s="33" t="n">
        <v>66053</v>
      </c>
      <c r="F54" s="33" t="s">
        <v>1113</v>
      </c>
      <c r="G54" s="33" t="s">
        <v>1114</v>
      </c>
      <c r="H54" s="243" t="s">
        <v>49</v>
      </c>
      <c r="I54" s="33" t="s">
        <v>1787</v>
      </c>
      <c r="J54" s="33" t="s">
        <v>1788</v>
      </c>
      <c r="K54" s="33" t="n">
        <v>609770</v>
      </c>
      <c r="L54" s="33" t="s">
        <v>1789</v>
      </c>
      <c r="N54" s="33" t="s">
        <v>1790</v>
      </c>
      <c r="O54" s="33" t="n">
        <v>51607</v>
      </c>
      <c r="P54" s="33" t="s">
        <v>1791</v>
      </c>
      <c r="Q54" s="33" t="s">
        <v>2145</v>
      </c>
      <c r="R54" s="33" t="s">
        <v>2146</v>
      </c>
      <c r="S54" s="33" t="n">
        <v>60620</v>
      </c>
      <c r="T54" s="33" t="n">
        <v>45</v>
      </c>
      <c r="U54" s="33" t="s">
        <v>2147</v>
      </c>
      <c r="V54" s="33" t="s">
        <v>2148</v>
      </c>
      <c r="W54" s="33" t="s">
        <v>2152</v>
      </c>
      <c r="X54" s="33" t="s">
        <v>2153</v>
      </c>
      <c r="Y54" s="33" t="s">
        <v>1958</v>
      </c>
      <c r="Z54" s="33" t="s">
        <v>1964</v>
      </c>
      <c r="AA54" s="33" t="n">
        <v>2012</v>
      </c>
      <c r="AB54" s="33" t="n">
        <v>400062</v>
      </c>
      <c r="AD54" s="33" t="n">
        <v>1962</v>
      </c>
      <c r="AG54" s="33" t="s">
        <v>2154</v>
      </c>
      <c r="AI54" s="33" t="s">
        <v>1813</v>
      </c>
      <c r="AJ54" s="33" t="s">
        <v>1801</v>
      </c>
      <c r="AK54" s="33" t="s">
        <v>1802</v>
      </c>
      <c r="AL54" s="33" t="s">
        <v>70</v>
      </c>
      <c r="AM54" s="33" t="s">
        <v>71</v>
      </c>
      <c r="AN54" s="33" t="s">
        <v>70</v>
      </c>
      <c r="AO54" s="33" t="s">
        <v>1803</v>
      </c>
      <c r="AP54" s="33" t="s">
        <v>71</v>
      </c>
      <c r="AQ54" s="33" t="s">
        <v>1804</v>
      </c>
      <c r="AR54" s="244" t="s">
        <v>54</v>
      </c>
    </row>
    <row r="55" customFormat="false" ht="15" hidden="false" customHeight="false" outlineLevel="0" collapsed="false">
      <c r="A55" s="33" t="n">
        <v>400064</v>
      </c>
      <c r="B55" s="242" t="s">
        <v>1785</v>
      </c>
      <c r="C55" s="243" t="s">
        <v>1786</v>
      </c>
      <c r="D55" s="33" t="n">
        <v>1960</v>
      </c>
      <c r="E55" s="33" t="n">
        <v>66051</v>
      </c>
      <c r="F55" s="33" t="s">
        <v>1117</v>
      </c>
      <c r="G55" s="33" t="s">
        <v>1118</v>
      </c>
      <c r="H55" s="243" t="s">
        <v>49</v>
      </c>
      <c r="I55" s="33" t="s">
        <v>1787</v>
      </c>
      <c r="J55" s="33" t="s">
        <v>1788</v>
      </c>
      <c r="K55" s="33" t="n">
        <v>609770</v>
      </c>
      <c r="L55" s="33" t="s">
        <v>1789</v>
      </c>
      <c r="N55" s="33" t="s">
        <v>1790</v>
      </c>
      <c r="O55" s="33" t="n">
        <v>51649</v>
      </c>
      <c r="P55" s="33" t="s">
        <v>1791</v>
      </c>
      <c r="Q55" s="33" t="s">
        <v>2147</v>
      </c>
      <c r="R55" s="33" t="s">
        <v>2155</v>
      </c>
      <c r="S55" s="33" t="n">
        <v>60616</v>
      </c>
      <c r="T55" s="33" t="n">
        <v>40</v>
      </c>
      <c r="U55" s="33" t="s">
        <v>2147</v>
      </c>
      <c r="V55" s="33" t="s">
        <v>2148</v>
      </c>
      <c r="W55" s="33" t="s">
        <v>2156</v>
      </c>
      <c r="X55" s="33" t="s">
        <v>2157</v>
      </c>
      <c r="Y55" s="33" t="s">
        <v>2158</v>
      </c>
      <c r="Z55" s="33" t="s">
        <v>2067</v>
      </c>
      <c r="AA55" s="33" t="n">
        <v>2012</v>
      </c>
      <c r="AB55" s="33" t="n">
        <v>400064</v>
      </c>
      <c r="AD55" s="33" t="n">
        <v>1960</v>
      </c>
      <c r="AG55" s="33" t="s">
        <v>2159</v>
      </c>
      <c r="AI55" s="33" t="s">
        <v>1833</v>
      </c>
      <c r="AJ55" s="33" t="s">
        <v>1801</v>
      </c>
      <c r="AK55" s="33" t="s">
        <v>1802</v>
      </c>
      <c r="AL55" s="33" t="s">
        <v>52</v>
      </c>
      <c r="AM55" s="33" t="s">
        <v>53</v>
      </c>
      <c r="AN55" s="33" t="s">
        <v>52</v>
      </c>
      <c r="AO55" s="33" t="s">
        <v>1803</v>
      </c>
      <c r="AP55" s="33" t="s">
        <v>53</v>
      </c>
      <c r="AQ55" s="33" t="s">
        <v>1804</v>
      </c>
      <c r="AR55" s="244" t="s">
        <v>54</v>
      </c>
    </row>
    <row r="56" customFormat="false" ht="15" hidden="false" customHeight="false" outlineLevel="0" collapsed="false">
      <c r="A56" s="33" t="n">
        <v>400066</v>
      </c>
      <c r="B56" s="242" t="s">
        <v>1785</v>
      </c>
      <c r="C56" s="243" t="s">
        <v>1786</v>
      </c>
      <c r="D56" s="33" t="n">
        <v>1964</v>
      </c>
      <c r="E56" s="33" t="n">
        <v>66056</v>
      </c>
      <c r="F56" s="33" t="s">
        <v>1115</v>
      </c>
      <c r="G56" s="33" t="s">
        <v>1116</v>
      </c>
      <c r="H56" s="243" t="s">
        <v>49</v>
      </c>
      <c r="I56" s="33" t="s">
        <v>1787</v>
      </c>
      <c r="J56" s="33" t="s">
        <v>1788</v>
      </c>
      <c r="K56" s="33" t="n">
        <v>609770</v>
      </c>
      <c r="L56" s="33" t="s">
        <v>1789</v>
      </c>
      <c r="N56" s="33" t="s">
        <v>1790</v>
      </c>
      <c r="O56" s="33" t="n">
        <v>52311</v>
      </c>
      <c r="P56" s="33" t="s">
        <v>1791</v>
      </c>
      <c r="Q56" s="33" t="s">
        <v>2160</v>
      </c>
      <c r="R56" s="33" t="s">
        <v>2161</v>
      </c>
      <c r="S56" s="33" t="n">
        <v>60653</v>
      </c>
      <c r="T56" s="33" t="n">
        <v>40</v>
      </c>
      <c r="U56" s="33" t="s">
        <v>2147</v>
      </c>
      <c r="V56" s="33" t="s">
        <v>2148</v>
      </c>
      <c r="W56" s="33" t="s">
        <v>2162</v>
      </c>
      <c r="X56" s="33" t="s">
        <v>2163</v>
      </c>
      <c r="Y56" s="33" t="s">
        <v>1893</v>
      </c>
      <c r="AA56" s="33" t="n">
        <v>2012</v>
      </c>
      <c r="AB56" s="33" t="n">
        <v>400066</v>
      </c>
      <c r="AD56" s="33" t="n">
        <v>1964</v>
      </c>
      <c r="AG56" s="33" t="s">
        <v>2164</v>
      </c>
      <c r="AH56" s="33" t="n">
        <v>5</v>
      </c>
      <c r="AI56" s="33" t="s">
        <v>1849</v>
      </c>
      <c r="AJ56" s="33" t="s">
        <v>1801</v>
      </c>
      <c r="AK56" s="33" t="s">
        <v>1802</v>
      </c>
      <c r="AL56" s="33" t="s">
        <v>52</v>
      </c>
      <c r="AM56" s="33" t="s">
        <v>53</v>
      </c>
      <c r="AN56" s="33" t="s">
        <v>52</v>
      </c>
      <c r="AO56" s="33" t="s">
        <v>1803</v>
      </c>
      <c r="AP56" s="33" t="s">
        <v>53</v>
      </c>
      <c r="AQ56" s="33" t="s">
        <v>1804</v>
      </c>
      <c r="AR56" s="244" t="s">
        <v>815</v>
      </c>
      <c r="AS56" s="33" t="s">
        <v>67</v>
      </c>
      <c r="AT56" s="33" t="s">
        <v>67</v>
      </c>
      <c r="AU56" s="33" t="s">
        <v>67</v>
      </c>
      <c r="AV56" s="33" t="n">
        <v>38</v>
      </c>
      <c r="AW56" s="33" t="n">
        <v>37</v>
      </c>
      <c r="AX56" s="33" t="n">
        <v>24</v>
      </c>
      <c r="AY56" s="33" t="n">
        <v>142</v>
      </c>
      <c r="AZ56" s="33" t="n">
        <v>1</v>
      </c>
      <c r="BA56" s="33" t="n">
        <v>0</v>
      </c>
      <c r="BB56" s="33" t="n">
        <v>122</v>
      </c>
      <c r="BC56" s="33" t="n">
        <v>3</v>
      </c>
      <c r="BD56" s="245" t="n">
        <v>1</v>
      </c>
      <c r="BE56" s="33" t="n">
        <v>0</v>
      </c>
      <c r="BF56" s="33" t="n">
        <v>7</v>
      </c>
      <c r="BG56" s="33" t="n">
        <v>8</v>
      </c>
      <c r="BH56" s="33" t="n">
        <v>142</v>
      </c>
      <c r="BI56" s="33" t="n">
        <v>0.021</v>
      </c>
      <c r="BJ56" s="33" t="n">
        <v>0.028</v>
      </c>
      <c r="BK56" s="33" t="n">
        <v>0.035</v>
      </c>
      <c r="BL56" s="33" t="n">
        <v>0.007</v>
      </c>
      <c r="BM56" s="33" t="n">
        <v>0.07</v>
      </c>
      <c r="BN56" s="33" t="n">
        <v>0.239</v>
      </c>
      <c r="BO56" s="33" t="n">
        <v>0.106</v>
      </c>
      <c r="BP56" s="33" t="n">
        <v>0.106</v>
      </c>
      <c r="BQ56" s="33" t="n">
        <v>0.127</v>
      </c>
      <c r="BR56" s="33" t="n">
        <v>0.085</v>
      </c>
      <c r="BS56" s="33" t="n">
        <v>0.155</v>
      </c>
      <c r="BT56" s="33" t="n">
        <v>0.239</v>
      </c>
      <c r="BU56" s="33" t="n">
        <v>0.394</v>
      </c>
      <c r="BV56" s="33" t="n">
        <v>0.359</v>
      </c>
      <c r="BW56" s="33" t="n">
        <v>0.437</v>
      </c>
      <c r="BX56" s="33" t="n">
        <v>0.289</v>
      </c>
      <c r="BY56" s="33" t="n">
        <v>0.394</v>
      </c>
      <c r="BZ56" s="33" t="n">
        <v>0.296</v>
      </c>
      <c r="CA56" s="33" t="n">
        <v>0</v>
      </c>
      <c r="CB56" s="33" t="n">
        <v>0.007</v>
      </c>
      <c r="CC56" s="33" t="n">
        <v>0.014</v>
      </c>
      <c r="CD56" s="33" t="n">
        <v>0.014</v>
      </c>
      <c r="CE56" s="33" t="n">
        <v>0.021</v>
      </c>
      <c r="CF56" s="33" t="n">
        <v>0.014</v>
      </c>
      <c r="CG56" s="33" t="n">
        <v>0.479</v>
      </c>
      <c r="CH56" s="33" t="n">
        <v>0.5</v>
      </c>
      <c r="CI56" s="33" t="n">
        <v>0.387</v>
      </c>
      <c r="CJ56" s="33" t="n">
        <v>0.606</v>
      </c>
      <c r="CK56" s="33" t="n">
        <v>0.359</v>
      </c>
      <c r="CL56" s="33" t="n">
        <v>0.211</v>
      </c>
      <c r="CM56" s="33" t="n">
        <v>0</v>
      </c>
      <c r="CN56" s="33" t="n">
        <v>0.007</v>
      </c>
      <c r="CO56" s="33" t="n">
        <v>0.014</v>
      </c>
      <c r="CP56" s="33" t="n">
        <v>0.035</v>
      </c>
      <c r="CQ56" s="33" t="n">
        <v>0.021</v>
      </c>
      <c r="CR56" s="33" t="n">
        <v>0.035</v>
      </c>
      <c r="CS56" s="33" t="n">
        <v>0.092</v>
      </c>
      <c r="CT56" s="33" t="n">
        <v>0.07</v>
      </c>
      <c r="CU56" s="33" t="n">
        <v>0.099</v>
      </c>
      <c r="CV56" s="33" t="n">
        <v>0.056</v>
      </c>
      <c r="CW56" s="33" t="n">
        <v>0.028</v>
      </c>
      <c r="CX56" s="33" t="n">
        <v>0.085</v>
      </c>
      <c r="CY56" s="33" t="n">
        <v>0.07</v>
      </c>
      <c r="CZ56" s="33" t="n">
        <v>0.028</v>
      </c>
      <c r="DA56" s="33" t="n">
        <v>0.204</v>
      </c>
      <c r="DB56" s="33" t="n">
        <v>0.268</v>
      </c>
      <c r="DC56" s="33" t="n">
        <v>0.261</v>
      </c>
      <c r="DD56" s="33" t="n">
        <v>0.218</v>
      </c>
      <c r="DE56" s="33" t="n">
        <v>0.338</v>
      </c>
      <c r="DF56" s="33" t="n">
        <v>0.394</v>
      </c>
      <c r="DG56" s="33" t="n">
        <v>0.465</v>
      </c>
      <c r="DH56" s="33" t="n">
        <v>0.366</v>
      </c>
      <c r="DI56" s="33" t="n">
        <v>0.415</v>
      </c>
      <c r="DJ56" s="33" t="n">
        <v>0.38</v>
      </c>
      <c r="DK56" s="33" t="n">
        <v>0.324</v>
      </c>
      <c r="DL56" s="33" t="n">
        <v>0.296</v>
      </c>
      <c r="DM56" s="33" t="n">
        <v>0.31</v>
      </c>
      <c r="DN56" s="33" t="n">
        <v>0</v>
      </c>
      <c r="DO56" s="33" t="n">
        <v>0.021</v>
      </c>
      <c r="DP56" s="33" t="n">
        <v>0.014</v>
      </c>
      <c r="DQ56" s="33" t="n">
        <v>0.007</v>
      </c>
      <c r="DR56" s="33" t="n">
        <v>0.021</v>
      </c>
      <c r="DS56" s="33" t="n">
        <v>0.028</v>
      </c>
      <c r="DT56" s="33" t="n">
        <v>0.007</v>
      </c>
      <c r="DU56" s="33" t="n">
        <v>0.014</v>
      </c>
      <c r="DV56" s="33" t="n">
        <v>0.035</v>
      </c>
      <c r="DW56" s="33" t="n">
        <v>0.606</v>
      </c>
      <c r="DX56" s="33" t="n">
        <v>0.549</v>
      </c>
      <c r="DY56" s="33" t="n">
        <v>0.423</v>
      </c>
      <c r="DZ56" s="33" t="n">
        <v>0.521</v>
      </c>
      <c r="EA56" s="33" t="n">
        <v>0.514</v>
      </c>
      <c r="EB56" s="33" t="n">
        <v>0.352</v>
      </c>
      <c r="EC56" s="33" t="n">
        <v>0.31</v>
      </c>
      <c r="ED56" s="33" t="n">
        <v>0.359</v>
      </c>
      <c r="EE56" s="33" t="n">
        <v>0.338</v>
      </c>
      <c r="EF56" s="33" t="n">
        <v>0.465</v>
      </c>
      <c r="EG56" s="33" t="n">
        <v>0.092</v>
      </c>
      <c r="EH56" s="33" t="n">
        <v>0.042</v>
      </c>
      <c r="EI56" s="33" t="n">
        <v>0.148</v>
      </c>
      <c r="EJ56" s="33" t="n">
        <v>0.317</v>
      </c>
      <c r="EK56" s="33" t="n">
        <v>0.19</v>
      </c>
      <c r="EL56" s="33" t="n">
        <v>0.12</v>
      </c>
      <c r="EM56" s="33" t="n">
        <v>0.218</v>
      </c>
      <c r="EN56" s="33" t="n">
        <v>0.099</v>
      </c>
      <c r="EO56" s="33" t="n">
        <v>0.408</v>
      </c>
      <c r="EP56" s="33" t="n">
        <v>0.514</v>
      </c>
      <c r="EQ56" s="33" t="n">
        <v>0.338</v>
      </c>
      <c r="ER56" s="33" t="n">
        <v>0.021</v>
      </c>
      <c r="ES56" s="33" t="n">
        <v>0.014</v>
      </c>
      <c r="ET56" s="33" t="n">
        <v>0.035</v>
      </c>
      <c r="EU56" s="33" t="n">
        <v>0.099</v>
      </c>
      <c r="EV56" s="33" t="n">
        <v>0.099</v>
      </c>
      <c r="EW56" s="33" t="n">
        <v>0.296</v>
      </c>
      <c r="EX56" s="33" t="n">
        <v>0.289</v>
      </c>
      <c r="EY56" s="33" t="n">
        <v>0.197</v>
      </c>
      <c r="EZ56" s="33" t="n">
        <v>6.92</v>
      </c>
      <c r="FA56" s="33" t="n">
        <v>0.049</v>
      </c>
      <c r="FB56" s="33" t="n">
        <v>0.007</v>
      </c>
      <c r="FC56" s="33" t="n">
        <v>0.056</v>
      </c>
      <c r="FD56" s="33" t="n">
        <v>0.028</v>
      </c>
      <c r="FE56" s="33" t="n">
        <v>0.127</v>
      </c>
      <c r="FF56" s="33" t="n">
        <v>0.077</v>
      </c>
      <c r="FG56" s="33" t="n">
        <v>0.19</v>
      </c>
      <c r="FH56" s="33" t="n">
        <v>0.176</v>
      </c>
      <c r="FI56" s="33" t="n">
        <v>0.106</v>
      </c>
      <c r="FJ56" s="33" t="n">
        <v>0.169</v>
      </c>
      <c r="FK56" s="33" t="n">
        <v>0.014</v>
      </c>
      <c r="FL56" s="33" t="n">
        <v>0.711</v>
      </c>
      <c r="FM56" s="33" t="n">
        <v>0.606</v>
      </c>
      <c r="FN56" s="33" t="n">
        <v>0.268</v>
      </c>
      <c r="FO56" s="33" t="n">
        <v>0.092</v>
      </c>
      <c r="FP56" s="33" t="n">
        <v>0.19</v>
      </c>
      <c r="FQ56" s="33" t="n">
        <v>0.183</v>
      </c>
      <c r="FR56" s="33" t="n">
        <v>0.049</v>
      </c>
      <c r="FS56" s="33" t="n">
        <v>0.063</v>
      </c>
      <c r="FT56" s="33" t="n">
        <v>0.232</v>
      </c>
      <c r="FU56" s="33" t="n">
        <v>0.028</v>
      </c>
      <c r="FV56" s="33" t="n">
        <v>0.035</v>
      </c>
      <c r="FW56" s="33" t="n">
        <v>0.268</v>
      </c>
      <c r="FX56" s="33" t="n">
        <v>0.12</v>
      </c>
      <c r="FY56" s="33" t="n">
        <v>0.106</v>
      </c>
      <c r="FZ56" s="33" t="n">
        <v>0.049</v>
      </c>
      <c r="GA56" s="33" t="n">
        <v>0.014</v>
      </c>
      <c r="GB56" s="33" t="n">
        <v>0.035</v>
      </c>
      <c r="GC56" s="33" t="n">
        <v>0.092</v>
      </c>
      <c r="GD56" s="33" t="n">
        <v>0.176</v>
      </c>
      <c r="GE56" s="33" t="n">
        <v>0.148</v>
      </c>
      <c r="GF56" s="33" t="n">
        <v>0.056</v>
      </c>
      <c r="GG56" s="33" t="n">
        <v>0.542</v>
      </c>
      <c r="GH56" s="33" t="n">
        <v>0.373</v>
      </c>
      <c r="GI56" s="33" t="n">
        <v>0.197</v>
      </c>
      <c r="GJ56" s="33" t="n">
        <v>0.239</v>
      </c>
      <c r="GK56" s="33" t="n">
        <v>0.5</v>
      </c>
      <c r="GL56" s="33" t="n">
        <v>0.486</v>
      </c>
      <c r="GM56" s="33" t="n">
        <v>0.338</v>
      </c>
      <c r="GN56" s="33" t="n">
        <v>0.289</v>
      </c>
      <c r="GO56" s="33" t="n">
        <v>0.077</v>
      </c>
      <c r="GP56" s="33" t="n">
        <v>0.085</v>
      </c>
      <c r="GQ56" s="33" t="n">
        <v>0.225</v>
      </c>
      <c r="GR56" s="33" t="n">
        <v>0.338</v>
      </c>
      <c r="GS56" s="33" t="n">
        <v>0.092</v>
      </c>
      <c r="GT56" s="33" t="n">
        <v>0.239</v>
      </c>
      <c r="GU56" s="33" t="n">
        <v>0.261</v>
      </c>
      <c r="GV56" s="33" t="n">
        <v>0.162</v>
      </c>
      <c r="GW56" s="33" t="n">
        <v>0.092</v>
      </c>
      <c r="GX56" s="33" t="n">
        <v>0.099</v>
      </c>
      <c r="GY56" s="33" t="n">
        <v>0</v>
      </c>
      <c r="GZ56" s="33" t="n">
        <v>0.021</v>
      </c>
      <c r="HA56" s="33" t="n">
        <v>0.331</v>
      </c>
      <c r="HB56" s="33" t="n">
        <v>0.303</v>
      </c>
      <c r="HC56" s="33" t="n">
        <v>0</v>
      </c>
      <c r="HD56" s="33" t="n">
        <v>0</v>
      </c>
      <c r="HE56" s="33" t="n">
        <v>0.014</v>
      </c>
      <c r="HF56" s="33" t="n">
        <v>0.042</v>
      </c>
      <c r="HG56" s="33" t="n">
        <v>0.042</v>
      </c>
      <c r="HH56" s="33" t="n">
        <v>0.035</v>
      </c>
      <c r="HI56" s="33" t="n">
        <v>0.035</v>
      </c>
      <c r="HJ56" s="33" t="n">
        <v>0.021</v>
      </c>
    </row>
    <row r="57" customFormat="false" ht="15" hidden="false" customHeight="false" outlineLevel="0" collapsed="false">
      <c r="A57" s="33" t="n">
        <v>400067</v>
      </c>
      <c r="B57" s="242" t="s">
        <v>1785</v>
      </c>
      <c r="C57" s="243" t="s">
        <v>1786</v>
      </c>
      <c r="D57" s="33" t="n">
        <v>1963</v>
      </c>
      <c r="E57" s="33" t="n">
        <v>66054</v>
      </c>
      <c r="F57" s="33" t="s">
        <v>1111</v>
      </c>
      <c r="G57" s="33" t="s">
        <v>1112</v>
      </c>
      <c r="H57" s="243" t="s">
        <v>1850</v>
      </c>
      <c r="I57" s="33" t="s">
        <v>1787</v>
      </c>
      <c r="J57" s="33" t="s">
        <v>1788</v>
      </c>
      <c r="K57" s="33" t="n">
        <v>609770</v>
      </c>
      <c r="L57" s="33" t="s">
        <v>1789</v>
      </c>
      <c r="N57" s="33" t="s">
        <v>1790</v>
      </c>
      <c r="O57" s="33" t="n">
        <v>51607</v>
      </c>
      <c r="P57" s="33" t="s">
        <v>1791</v>
      </c>
      <c r="Q57" s="33" t="s">
        <v>2145</v>
      </c>
      <c r="R57" s="33" t="s">
        <v>2146</v>
      </c>
      <c r="S57" s="33" t="n">
        <v>60620</v>
      </c>
      <c r="T57" s="33" t="n">
        <v>45</v>
      </c>
      <c r="U57" s="33" t="s">
        <v>2147</v>
      </c>
      <c r="V57" s="33" t="s">
        <v>2148</v>
      </c>
      <c r="W57" s="33" t="s">
        <v>2165</v>
      </c>
      <c r="X57" s="33" t="s">
        <v>2166</v>
      </c>
      <c r="Y57" s="33" t="s">
        <v>1958</v>
      </c>
      <c r="Z57" s="33" t="s">
        <v>1964</v>
      </c>
      <c r="AA57" s="33" t="n">
        <v>2012</v>
      </c>
      <c r="AB57" s="33" t="n">
        <v>400067</v>
      </c>
      <c r="AG57" s="33" t="s">
        <v>2167</v>
      </c>
      <c r="AI57" s="33" t="s">
        <v>2168</v>
      </c>
      <c r="AJ57" s="33" t="s">
        <v>1801</v>
      </c>
      <c r="AK57" s="33" t="s">
        <v>1802</v>
      </c>
      <c r="AL57" s="33" t="s">
        <v>89</v>
      </c>
      <c r="AM57" s="33" t="s">
        <v>71</v>
      </c>
      <c r="AR57" s="244" t="s">
        <v>54</v>
      </c>
    </row>
    <row r="58" customFormat="false" ht="15" hidden="false" customHeight="false" outlineLevel="0" collapsed="false">
      <c r="A58" s="33" t="n">
        <v>400068</v>
      </c>
      <c r="B58" s="242" t="s">
        <v>1785</v>
      </c>
      <c r="C58" s="243" t="s">
        <v>1786</v>
      </c>
      <c r="D58" s="33" t="n">
        <v>2045</v>
      </c>
      <c r="E58" s="33" t="n">
        <v>63021</v>
      </c>
      <c r="F58" s="33" t="s">
        <v>1137</v>
      </c>
      <c r="G58" s="33" t="s">
        <v>1138</v>
      </c>
      <c r="H58" s="243" t="s">
        <v>46</v>
      </c>
      <c r="I58" s="33" t="s">
        <v>1886</v>
      </c>
      <c r="J58" s="33" t="s">
        <v>1788</v>
      </c>
      <c r="K58" s="33" t="n">
        <v>610510</v>
      </c>
      <c r="L58" s="33" t="s">
        <v>1789</v>
      </c>
      <c r="N58" s="33" t="s">
        <v>1790</v>
      </c>
      <c r="O58" s="33" t="n">
        <v>54224</v>
      </c>
      <c r="P58" s="33" t="s">
        <v>1791</v>
      </c>
      <c r="Q58" s="33" t="s">
        <v>2169</v>
      </c>
      <c r="R58" s="33" t="s">
        <v>2170</v>
      </c>
      <c r="S58" s="33" t="n">
        <v>60644</v>
      </c>
      <c r="T58" s="33" t="n">
        <v>36</v>
      </c>
      <c r="U58" s="33" t="s">
        <v>2171</v>
      </c>
      <c r="V58" s="33" t="s">
        <v>2172</v>
      </c>
      <c r="W58" s="33" t="s">
        <v>2173</v>
      </c>
      <c r="X58" s="33" t="s">
        <v>2174</v>
      </c>
      <c r="Y58" s="33" t="s">
        <v>1862</v>
      </c>
      <c r="AA58" s="33" t="n">
        <v>2012</v>
      </c>
      <c r="AB58" s="33" t="n">
        <v>400068</v>
      </c>
      <c r="AD58" s="33" t="n">
        <v>2045</v>
      </c>
      <c r="AG58" s="33" t="s">
        <v>2175</v>
      </c>
      <c r="AH58" s="33" t="n">
        <v>2</v>
      </c>
      <c r="AI58" s="33" t="s">
        <v>1823</v>
      </c>
      <c r="AJ58" s="33" t="s">
        <v>1801</v>
      </c>
      <c r="AK58" s="33" t="s">
        <v>1802</v>
      </c>
      <c r="AL58" s="33" t="s">
        <v>107</v>
      </c>
      <c r="AM58" s="33" t="s">
        <v>108</v>
      </c>
      <c r="AN58" s="33" t="s">
        <v>107</v>
      </c>
      <c r="AO58" s="33" t="s">
        <v>1803</v>
      </c>
      <c r="AP58" s="33" t="s">
        <v>108</v>
      </c>
      <c r="AQ58" s="33" t="s">
        <v>1804</v>
      </c>
      <c r="AR58" s="244" t="s">
        <v>54</v>
      </c>
    </row>
    <row r="59" customFormat="false" ht="15" hidden="false" customHeight="false" outlineLevel="0" collapsed="false">
      <c r="A59" s="33" t="n">
        <v>400069</v>
      </c>
      <c r="B59" s="242" t="s">
        <v>1785</v>
      </c>
      <c r="C59" s="243" t="s">
        <v>1786</v>
      </c>
      <c r="D59" s="33" t="n">
        <v>4150</v>
      </c>
      <c r="E59" s="33" t="n">
        <v>67081</v>
      </c>
      <c r="F59" s="33" t="s">
        <v>1141</v>
      </c>
      <c r="G59" s="33" t="s">
        <v>1142</v>
      </c>
      <c r="H59" s="243" t="s">
        <v>46</v>
      </c>
      <c r="I59" s="33" t="s">
        <v>1787</v>
      </c>
      <c r="J59" s="33" t="s">
        <v>1788</v>
      </c>
      <c r="K59" s="33" t="n">
        <v>610498</v>
      </c>
      <c r="L59" s="33" t="s">
        <v>1789</v>
      </c>
      <c r="N59" s="33" t="s">
        <v>1790</v>
      </c>
      <c r="O59" s="33" t="n">
        <v>51141</v>
      </c>
      <c r="P59" s="33" t="s">
        <v>1791</v>
      </c>
      <c r="Q59" s="33" t="s">
        <v>2176</v>
      </c>
      <c r="R59" s="33" t="s">
        <v>2177</v>
      </c>
      <c r="S59" s="33" t="n">
        <v>60624</v>
      </c>
      <c r="T59" s="33" t="n">
        <v>34</v>
      </c>
      <c r="U59" s="33" t="s">
        <v>2178</v>
      </c>
      <c r="V59" s="33" t="s">
        <v>2179</v>
      </c>
      <c r="W59" s="33" t="s">
        <v>2180</v>
      </c>
      <c r="X59" s="33" t="s">
        <v>2181</v>
      </c>
      <c r="Y59" s="33" t="s">
        <v>2021</v>
      </c>
      <c r="Z59" s="33" t="s">
        <v>2090</v>
      </c>
      <c r="AA59" s="33" t="n">
        <v>2012</v>
      </c>
      <c r="AB59" s="33" t="n">
        <v>400069</v>
      </c>
      <c r="AD59" s="33" t="n">
        <v>4150</v>
      </c>
      <c r="AG59" s="33" t="s">
        <v>2182</v>
      </c>
      <c r="AI59" s="33" t="s">
        <v>1823</v>
      </c>
      <c r="AJ59" s="33" t="s">
        <v>1801</v>
      </c>
      <c r="AK59" s="33" t="s">
        <v>1802</v>
      </c>
      <c r="AL59" s="33" t="s">
        <v>178</v>
      </c>
      <c r="AM59" s="33" t="s">
        <v>108</v>
      </c>
      <c r="AN59" s="33" t="s">
        <v>178</v>
      </c>
      <c r="AO59" s="33" t="s">
        <v>1803</v>
      </c>
      <c r="AP59" s="33" t="s">
        <v>108</v>
      </c>
      <c r="AQ59" s="33" t="s">
        <v>1804</v>
      </c>
      <c r="AR59" s="244" t="s">
        <v>72</v>
      </c>
      <c r="AS59" s="33" t="s">
        <v>131</v>
      </c>
      <c r="AT59" s="33" t="s">
        <v>131</v>
      </c>
      <c r="AU59" s="33" t="s">
        <v>131</v>
      </c>
      <c r="AV59" s="33" t="n">
        <v>99</v>
      </c>
      <c r="AW59" s="33" t="n">
        <v>90</v>
      </c>
      <c r="AX59" s="33" t="n">
        <v>94</v>
      </c>
      <c r="AY59" s="33" t="n">
        <v>85</v>
      </c>
      <c r="AZ59" s="33" t="n">
        <v>1</v>
      </c>
      <c r="BA59" s="33" t="n">
        <v>0</v>
      </c>
      <c r="BB59" s="33" t="n">
        <v>70</v>
      </c>
      <c r="BC59" s="33" t="n">
        <v>11</v>
      </c>
      <c r="BD59" s="245" t="n">
        <v>0</v>
      </c>
      <c r="BE59" s="33" t="n">
        <v>0</v>
      </c>
      <c r="BF59" s="33" t="n">
        <v>2</v>
      </c>
      <c r="BG59" s="33" t="n">
        <v>1</v>
      </c>
      <c r="BH59" s="33" t="n">
        <v>85</v>
      </c>
      <c r="BI59" s="33" t="n">
        <v>0</v>
      </c>
      <c r="BJ59" s="33" t="n">
        <v>0</v>
      </c>
      <c r="BK59" s="33" t="n">
        <v>0</v>
      </c>
      <c r="BL59" s="33" t="n">
        <v>0</v>
      </c>
      <c r="BM59" s="33" t="n">
        <v>0</v>
      </c>
      <c r="BN59" s="33" t="n">
        <v>0.035</v>
      </c>
      <c r="BO59" s="33" t="n">
        <v>0.035</v>
      </c>
      <c r="BP59" s="33" t="n">
        <v>0.024</v>
      </c>
      <c r="BQ59" s="33" t="n">
        <v>0.035</v>
      </c>
      <c r="BR59" s="33" t="n">
        <v>0</v>
      </c>
      <c r="BS59" s="33" t="n">
        <v>0.012</v>
      </c>
      <c r="BT59" s="33" t="n">
        <v>0.106</v>
      </c>
      <c r="BU59" s="33" t="n">
        <v>0.082</v>
      </c>
      <c r="BV59" s="33" t="n">
        <v>0.059</v>
      </c>
      <c r="BW59" s="33" t="n">
        <v>0.071</v>
      </c>
      <c r="BX59" s="33" t="n">
        <v>0.024</v>
      </c>
      <c r="BY59" s="33" t="n">
        <v>0.106</v>
      </c>
      <c r="BZ59" s="33" t="n">
        <v>0.141</v>
      </c>
      <c r="CA59" s="33" t="n">
        <v>0</v>
      </c>
      <c r="CB59" s="33" t="n">
        <v>0</v>
      </c>
      <c r="CC59" s="33" t="n">
        <v>0</v>
      </c>
      <c r="CD59" s="33" t="n">
        <v>0</v>
      </c>
      <c r="CE59" s="33" t="n">
        <v>0</v>
      </c>
      <c r="CF59" s="33" t="n">
        <v>0</v>
      </c>
      <c r="CG59" s="33" t="n">
        <v>0.882</v>
      </c>
      <c r="CH59" s="33" t="n">
        <v>0.918</v>
      </c>
      <c r="CI59" s="33" t="n">
        <v>0.894</v>
      </c>
      <c r="CJ59" s="33" t="n">
        <v>0.976</v>
      </c>
      <c r="CK59" s="33" t="n">
        <v>0.882</v>
      </c>
      <c r="CL59" s="33" t="n">
        <v>0.718</v>
      </c>
      <c r="CM59" s="33" t="n">
        <v>0</v>
      </c>
      <c r="CN59" s="33" t="n">
        <v>0</v>
      </c>
      <c r="CO59" s="33" t="n">
        <v>0</v>
      </c>
      <c r="CP59" s="33" t="n">
        <v>0</v>
      </c>
      <c r="CQ59" s="33" t="n">
        <v>0</v>
      </c>
      <c r="CR59" s="33" t="n">
        <v>0.012</v>
      </c>
      <c r="CS59" s="33" t="n">
        <v>0</v>
      </c>
      <c r="CT59" s="33" t="n">
        <v>0</v>
      </c>
      <c r="CU59" s="33" t="n">
        <v>0</v>
      </c>
      <c r="CV59" s="33" t="n">
        <v>0.024</v>
      </c>
      <c r="CW59" s="33" t="n">
        <v>0.024</v>
      </c>
      <c r="CX59" s="33" t="n">
        <v>0.047</v>
      </c>
      <c r="CY59" s="33" t="n">
        <v>0.035</v>
      </c>
      <c r="CZ59" s="33" t="n">
        <v>0.012</v>
      </c>
      <c r="DA59" s="33" t="n">
        <v>0.071</v>
      </c>
      <c r="DB59" s="33" t="n">
        <v>0.024</v>
      </c>
      <c r="DC59" s="33" t="n">
        <v>0.047</v>
      </c>
      <c r="DD59" s="33" t="n">
        <v>0.047</v>
      </c>
      <c r="DE59" s="33" t="n">
        <v>0.024</v>
      </c>
      <c r="DF59" s="33" t="n">
        <v>0.059</v>
      </c>
      <c r="DG59" s="33" t="n">
        <v>0.047</v>
      </c>
      <c r="DH59" s="33" t="n">
        <v>0.035</v>
      </c>
      <c r="DI59" s="33" t="n">
        <v>0.106</v>
      </c>
      <c r="DJ59" s="33" t="n">
        <v>0.188</v>
      </c>
      <c r="DK59" s="33" t="n">
        <v>0.106</v>
      </c>
      <c r="DL59" s="33" t="n">
        <v>0.129</v>
      </c>
      <c r="DM59" s="33" t="n">
        <v>0.106</v>
      </c>
      <c r="DN59" s="33" t="n">
        <v>0</v>
      </c>
      <c r="DO59" s="33" t="n">
        <v>0</v>
      </c>
      <c r="DP59" s="33" t="n">
        <v>0</v>
      </c>
      <c r="DQ59" s="33" t="n">
        <v>0</v>
      </c>
      <c r="DR59" s="33" t="n">
        <v>0</v>
      </c>
      <c r="DS59" s="33" t="n">
        <v>0</v>
      </c>
      <c r="DT59" s="33" t="n">
        <v>0</v>
      </c>
      <c r="DU59" s="33" t="n">
        <v>0</v>
      </c>
      <c r="DV59" s="33" t="n">
        <v>0.012</v>
      </c>
      <c r="DW59" s="33" t="n">
        <v>0.953</v>
      </c>
      <c r="DX59" s="33" t="n">
        <v>0.918</v>
      </c>
      <c r="DY59" s="33" t="n">
        <v>0.906</v>
      </c>
      <c r="DZ59" s="33" t="n">
        <v>0.929</v>
      </c>
      <c r="EA59" s="33" t="n">
        <v>0.882</v>
      </c>
      <c r="EB59" s="33" t="n">
        <v>0.729</v>
      </c>
      <c r="EC59" s="33" t="n">
        <v>0.871</v>
      </c>
      <c r="ED59" s="33" t="n">
        <v>0.824</v>
      </c>
      <c r="EE59" s="33" t="n">
        <v>0.835</v>
      </c>
      <c r="EF59" s="33" t="n">
        <v>0.765</v>
      </c>
      <c r="EG59" s="33" t="n">
        <v>0.024</v>
      </c>
      <c r="EH59" s="33" t="n">
        <v>0</v>
      </c>
      <c r="EI59" s="33" t="n">
        <v>0.059</v>
      </c>
      <c r="EJ59" s="33" t="n">
        <v>0.188</v>
      </c>
      <c r="EK59" s="33" t="n">
        <v>0.082</v>
      </c>
      <c r="EL59" s="33" t="n">
        <v>0.024</v>
      </c>
      <c r="EM59" s="33" t="n">
        <v>0.059</v>
      </c>
      <c r="EN59" s="33" t="n">
        <v>0.024</v>
      </c>
      <c r="EO59" s="33" t="n">
        <v>0.4</v>
      </c>
      <c r="EP59" s="33" t="n">
        <v>0.365</v>
      </c>
      <c r="EQ59" s="33" t="n">
        <v>0.165</v>
      </c>
      <c r="ER59" s="33" t="n">
        <v>0.012</v>
      </c>
      <c r="ES59" s="33" t="n">
        <v>0.012</v>
      </c>
      <c r="ET59" s="33" t="n">
        <v>0.012</v>
      </c>
      <c r="EU59" s="33" t="n">
        <v>0.259</v>
      </c>
      <c r="EV59" s="33" t="n">
        <v>0.012</v>
      </c>
      <c r="EW59" s="33" t="n">
        <v>0.482</v>
      </c>
      <c r="EX59" s="33" t="n">
        <v>0.6</v>
      </c>
      <c r="EY59" s="33" t="n">
        <v>0.459</v>
      </c>
      <c r="EZ59" s="33" t="n">
        <v>9.36</v>
      </c>
      <c r="FA59" s="33" t="n">
        <v>0</v>
      </c>
      <c r="FB59" s="33" t="n">
        <v>0</v>
      </c>
      <c r="FC59" s="33" t="n">
        <v>0.012</v>
      </c>
      <c r="FD59" s="33" t="n">
        <v>0</v>
      </c>
      <c r="FE59" s="33" t="n">
        <v>0.012</v>
      </c>
      <c r="FF59" s="33" t="n">
        <v>0.035</v>
      </c>
      <c r="FG59" s="33" t="n">
        <v>0.024</v>
      </c>
      <c r="FH59" s="33" t="n">
        <v>0.082</v>
      </c>
      <c r="FI59" s="33" t="n">
        <v>0.118</v>
      </c>
      <c r="FJ59" s="33" t="n">
        <v>0.706</v>
      </c>
      <c r="FK59" s="33" t="n">
        <v>0.012</v>
      </c>
      <c r="FL59" s="33" t="n">
        <v>0.765</v>
      </c>
      <c r="FM59" s="33" t="n">
        <v>0.671</v>
      </c>
      <c r="FN59" s="33" t="n">
        <v>0.376</v>
      </c>
      <c r="FO59" s="33" t="n">
        <v>0.094</v>
      </c>
      <c r="FP59" s="33" t="n">
        <v>0.153</v>
      </c>
      <c r="FQ59" s="33" t="n">
        <v>0.365</v>
      </c>
      <c r="FR59" s="33" t="n">
        <v>0.035</v>
      </c>
      <c r="FS59" s="33" t="n">
        <v>0.082</v>
      </c>
      <c r="FT59" s="33" t="n">
        <v>0.165</v>
      </c>
      <c r="FU59" s="33" t="n">
        <v>0.024</v>
      </c>
      <c r="FV59" s="33" t="n">
        <v>0.012</v>
      </c>
      <c r="FW59" s="33" t="n">
        <v>0.071</v>
      </c>
      <c r="FX59" s="33" t="n">
        <v>0.082</v>
      </c>
      <c r="FY59" s="33" t="n">
        <v>0.082</v>
      </c>
      <c r="FZ59" s="33" t="n">
        <v>0.024</v>
      </c>
      <c r="GA59" s="33" t="n">
        <v>0</v>
      </c>
      <c r="GB59" s="33" t="n">
        <v>0.012</v>
      </c>
      <c r="GC59" s="33" t="n">
        <v>0.012</v>
      </c>
      <c r="GD59" s="33" t="n">
        <v>0.024</v>
      </c>
      <c r="GE59" s="33" t="n">
        <v>0.035</v>
      </c>
      <c r="GF59" s="33" t="n">
        <v>0</v>
      </c>
      <c r="GG59" s="33" t="n">
        <v>0.153</v>
      </c>
      <c r="GH59" s="33" t="n">
        <v>0.153</v>
      </c>
      <c r="GI59" s="33" t="n">
        <v>0.118</v>
      </c>
      <c r="GJ59" s="33" t="n">
        <v>0.212</v>
      </c>
      <c r="GK59" s="33" t="n">
        <v>0.2</v>
      </c>
      <c r="GL59" s="33" t="n">
        <v>0.153</v>
      </c>
      <c r="GM59" s="33" t="n">
        <v>0.824</v>
      </c>
      <c r="GN59" s="33" t="n">
        <v>0.647</v>
      </c>
      <c r="GO59" s="33" t="n">
        <v>0.4</v>
      </c>
      <c r="GP59" s="33" t="n">
        <v>0.6</v>
      </c>
      <c r="GQ59" s="33" t="n">
        <v>0.718</v>
      </c>
      <c r="GR59" s="33" t="n">
        <v>0.812</v>
      </c>
      <c r="GS59" s="33" t="n">
        <v>0.024</v>
      </c>
      <c r="GT59" s="33" t="n">
        <v>0.153</v>
      </c>
      <c r="GU59" s="33" t="n">
        <v>0.294</v>
      </c>
      <c r="GV59" s="33" t="n">
        <v>0.106</v>
      </c>
      <c r="GW59" s="33" t="n">
        <v>0.047</v>
      </c>
      <c r="GX59" s="33" t="n">
        <v>0.035</v>
      </c>
      <c r="GY59" s="33" t="n">
        <v>0</v>
      </c>
      <c r="GZ59" s="33" t="n">
        <v>0.012</v>
      </c>
      <c r="HA59" s="33" t="n">
        <v>0.129</v>
      </c>
      <c r="HB59" s="33" t="n">
        <v>0.047</v>
      </c>
      <c r="HC59" s="33" t="n">
        <v>0</v>
      </c>
      <c r="HD59" s="33" t="n">
        <v>0</v>
      </c>
      <c r="HE59" s="33" t="n">
        <v>0</v>
      </c>
      <c r="HF59" s="33" t="n">
        <v>0.024</v>
      </c>
      <c r="HG59" s="33" t="n">
        <v>0.047</v>
      </c>
      <c r="HH59" s="33" t="n">
        <v>0.012</v>
      </c>
      <c r="HI59" s="33" t="n">
        <v>0</v>
      </c>
      <c r="HJ59" s="33" t="n">
        <v>0</v>
      </c>
    </row>
    <row r="60" customFormat="false" ht="15" hidden="false" customHeight="false" outlineLevel="0" collapsed="false">
      <c r="A60" s="33" t="n">
        <v>400070</v>
      </c>
      <c r="B60" s="242" t="s">
        <v>1785</v>
      </c>
      <c r="C60" s="243" t="s">
        <v>1786</v>
      </c>
      <c r="D60" s="33" t="n">
        <v>1135</v>
      </c>
      <c r="E60" s="33" t="n">
        <v>66491</v>
      </c>
      <c r="F60" s="33" t="s">
        <v>1157</v>
      </c>
      <c r="G60" s="33" t="s">
        <v>1158</v>
      </c>
      <c r="H60" s="243" t="s">
        <v>49</v>
      </c>
      <c r="I60" s="33" t="s">
        <v>1886</v>
      </c>
      <c r="J60" s="33" t="s">
        <v>1788</v>
      </c>
      <c r="K60" s="33" t="n">
        <v>610505</v>
      </c>
      <c r="L60" s="33" t="s">
        <v>1789</v>
      </c>
      <c r="N60" s="33" t="s">
        <v>1790</v>
      </c>
      <c r="O60" s="33" t="n">
        <v>54699</v>
      </c>
      <c r="P60" s="33" t="s">
        <v>1791</v>
      </c>
      <c r="Q60" s="33" t="s">
        <v>2183</v>
      </c>
      <c r="R60" s="33" t="s">
        <v>2184</v>
      </c>
      <c r="S60" s="33" t="n">
        <v>60642</v>
      </c>
      <c r="T60" s="33" t="n">
        <v>35</v>
      </c>
      <c r="U60" s="33" t="s">
        <v>2185</v>
      </c>
      <c r="V60" s="33" t="s">
        <v>2186</v>
      </c>
      <c r="W60" s="33" t="s">
        <v>2187</v>
      </c>
      <c r="X60" s="33" t="s">
        <v>2188</v>
      </c>
      <c r="Y60" s="33" t="s">
        <v>1846</v>
      </c>
      <c r="AA60" s="33" t="n">
        <v>2012</v>
      </c>
      <c r="AB60" s="33" t="n">
        <v>400070</v>
      </c>
      <c r="AD60" s="33" t="n">
        <v>1135</v>
      </c>
      <c r="AG60" s="33" t="s">
        <v>2189</v>
      </c>
      <c r="AH60" s="33" t="n">
        <v>5</v>
      </c>
      <c r="AI60" s="33" t="s">
        <v>1842</v>
      </c>
      <c r="AJ60" s="33" t="s">
        <v>1801</v>
      </c>
      <c r="AK60" s="33" t="s">
        <v>1802</v>
      </c>
      <c r="AL60" s="33" t="s">
        <v>118</v>
      </c>
      <c r="AM60" s="33" t="s">
        <v>108</v>
      </c>
      <c r="AN60" s="33" t="s">
        <v>118</v>
      </c>
      <c r="AO60" s="33" t="s">
        <v>1803</v>
      </c>
      <c r="AP60" s="33" t="s">
        <v>108</v>
      </c>
      <c r="AQ60" s="33" t="s">
        <v>1804</v>
      </c>
      <c r="AR60" s="244" t="s">
        <v>54</v>
      </c>
    </row>
    <row r="61" customFormat="false" ht="15" hidden="false" customHeight="false" outlineLevel="0" collapsed="false">
      <c r="A61" s="33" t="n">
        <v>400071</v>
      </c>
      <c r="B61" s="242" t="s">
        <v>1785</v>
      </c>
      <c r="C61" s="243" t="s">
        <v>1786</v>
      </c>
      <c r="D61" s="33" t="n">
        <v>6700</v>
      </c>
      <c r="E61" s="33" t="n">
        <v>66471</v>
      </c>
      <c r="F61" s="33" t="s">
        <v>1163</v>
      </c>
      <c r="G61" s="33" t="s">
        <v>1164</v>
      </c>
      <c r="H61" s="243" t="s">
        <v>46</v>
      </c>
      <c r="I61" s="33" t="s">
        <v>1787</v>
      </c>
      <c r="J61" s="33" t="s">
        <v>1788</v>
      </c>
      <c r="K61" s="33" t="n">
        <v>610436</v>
      </c>
      <c r="L61" s="33" t="s">
        <v>1789</v>
      </c>
      <c r="N61" s="33" t="s">
        <v>1790</v>
      </c>
      <c r="O61" s="33" t="n">
        <v>54044</v>
      </c>
      <c r="P61" s="33" t="s">
        <v>1791</v>
      </c>
      <c r="Q61" s="33" t="s">
        <v>2190</v>
      </c>
      <c r="R61" s="33" t="s">
        <v>2191</v>
      </c>
      <c r="S61" s="33" t="n">
        <v>60636</v>
      </c>
      <c r="T61" s="33" t="n">
        <v>43</v>
      </c>
      <c r="U61" s="33" t="s">
        <v>2192</v>
      </c>
      <c r="V61" s="33" t="s">
        <v>2193</v>
      </c>
      <c r="W61" s="33" t="s">
        <v>2194</v>
      </c>
      <c r="X61" s="33" t="s">
        <v>2195</v>
      </c>
      <c r="Y61" s="33" t="s">
        <v>2196</v>
      </c>
      <c r="AA61" s="33" t="n">
        <v>2012</v>
      </c>
      <c r="AB61" s="33" t="n">
        <v>400071</v>
      </c>
      <c r="AD61" s="33" t="n">
        <v>6700</v>
      </c>
      <c r="AG61" s="33" t="s">
        <v>2197</v>
      </c>
      <c r="AI61" s="33" t="s">
        <v>1823</v>
      </c>
      <c r="AJ61" s="33" t="s">
        <v>1801</v>
      </c>
      <c r="AK61" s="33" t="s">
        <v>1802</v>
      </c>
      <c r="AL61" s="33" t="s">
        <v>89</v>
      </c>
      <c r="AM61" s="33" t="s">
        <v>71</v>
      </c>
      <c r="AN61" s="33" t="s">
        <v>89</v>
      </c>
      <c r="AO61" s="33" t="s">
        <v>1803</v>
      </c>
      <c r="AP61" s="33" t="s">
        <v>71</v>
      </c>
      <c r="AQ61" s="33" t="s">
        <v>1804</v>
      </c>
      <c r="AR61" s="244" t="s">
        <v>294</v>
      </c>
      <c r="AS61" s="33" t="s">
        <v>77</v>
      </c>
      <c r="AT61" s="33" t="s">
        <v>77</v>
      </c>
      <c r="AU61" s="33" t="s">
        <v>77</v>
      </c>
      <c r="AV61" s="33" t="n">
        <v>71</v>
      </c>
      <c r="AW61" s="33" t="n">
        <v>76</v>
      </c>
      <c r="AX61" s="33" t="n">
        <v>77</v>
      </c>
      <c r="AY61" s="33" t="n">
        <v>187</v>
      </c>
      <c r="AZ61" s="33" t="n">
        <v>0</v>
      </c>
      <c r="BA61" s="33" t="n">
        <v>0</v>
      </c>
      <c r="BB61" s="33" t="n">
        <v>173</v>
      </c>
      <c r="BC61" s="33" t="n">
        <v>2</v>
      </c>
      <c r="BD61" s="245" t="n">
        <v>0</v>
      </c>
      <c r="BE61" s="33" t="n">
        <v>0</v>
      </c>
      <c r="BF61" s="33" t="n">
        <v>7</v>
      </c>
      <c r="BG61" s="33" t="n">
        <v>5</v>
      </c>
      <c r="BH61" s="33" t="n">
        <v>187</v>
      </c>
      <c r="BI61" s="33" t="n">
        <v>0</v>
      </c>
      <c r="BJ61" s="33" t="n">
        <v>0</v>
      </c>
      <c r="BK61" s="33" t="n">
        <v>0</v>
      </c>
      <c r="BL61" s="33" t="n">
        <v>0.016</v>
      </c>
      <c r="BM61" s="33" t="n">
        <v>0.027</v>
      </c>
      <c r="BN61" s="33" t="n">
        <v>0.118</v>
      </c>
      <c r="BO61" s="33" t="n">
        <v>0.021</v>
      </c>
      <c r="BP61" s="33" t="n">
        <v>0.027</v>
      </c>
      <c r="BQ61" s="33" t="n">
        <v>0.011</v>
      </c>
      <c r="BR61" s="33" t="n">
        <v>0.016</v>
      </c>
      <c r="BS61" s="33" t="n">
        <v>0.075</v>
      </c>
      <c r="BT61" s="33" t="n">
        <v>0.176</v>
      </c>
      <c r="BU61" s="33" t="n">
        <v>0.182</v>
      </c>
      <c r="BV61" s="33" t="n">
        <v>0.155</v>
      </c>
      <c r="BW61" s="33" t="n">
        <v>0.176</v>
      </c>
      <c r="BX61" s="33" t="n">
        <v>0.16</v>
      </c>
      <c r="BY61" s="33" t="n">
        <v>0.225</v>
      </c>
      <c r="BZ61" s="33" t="n">
        <v>0.235</v>
      </c>
      <c r="CA61" s="33" t="n">
        <v>0</v>
      </c>
      <c r="CB61" s="33" t="n">
        <v>0.011</v>
      </c>
      <c r="CC61" s="33" t="n">
        <v>0.011</v>
      </c>
      <c r="CD61" s="33" t="n">
        <v>0.005</v>
      </c>
      <c r="CE61" s="33" t="n">
        <v>0.016</v>
      </c>
      <c r="CF61" s="33" t="n">
        <v>0.027</v>
      </c>
      <c r="CG61" s="33" t="n">
        <v>0.797</v>
      </c>
      <c r="CH61" s="33" t="n">
        <v>0.807</v>
      </c>
      <c r="CI61" s="33" t="n">
        <v>0.802</v>
      </c>
      <c r="CJ61" s="33" t="n">
        <v>0.802</v>
      </c>
      <c r="CK61" s="33" t="n">
        <v>0.658</v>
      </c>
      <c r="CL61" s="33" t="n">
        <v>0.444</v>
      </c>
      <c r="CM61" s="33" t="n">
        <v>0</v>
      </c>
      <c r="CN61" s="33" t="n">
        <v>0</v>
      </c>
      <c r="CO61" s="33" t="n">
        <v>0</v>
      </c>
      <c r="CP61" s="33" t="n">
        <v>0</v>
      </c>
      <c r="CQ61" s="33" t="n">
        <v>0</v>
      </c>
      <c r="CR61" s="33" t="n">
        <v>0.005</v>
      </c>
      <c r="CS61" s="33" t="n">
        <v>0.011</v>
      </c>
      <c r="CT61" s="33" t="n">
        <v>0.027</v>
      </c>
      <c r="CU61" s="33" t="n">
        <v>0.005</v>
      </c>
      <c r="CV61" s="33" t="n">
        <v>0</v>
      </c>
      <c r="CW61" s="33" t="n">
        <v>0.005</v>
      </c>
      <c r="CX61" s="33" t="n">
        <v>0.005</v>
      </c>
      <c r="CY61" s="33" t="n">
        <v>0.005</v>
      </c>
      <c r="CZ61" s="33" t="n">
        <v>0</v>
      </c>
      <c r="DA61" s="33" t="n">
        <v>0.032</v>
      </c>
      <c r="DB61" s="33" t="n">
        <v>0.021</v>
      </c>
      <c r="DC61" s="33" t="n">
        <v>0.059</v>
      </c>
      <c r="DD61" s="33" t="n">
        <v>0.048</v>
      </c>
      <c r="DE61" s="33" t="n">
        <v>0.112</v>
      </c>
      <c r="DF61" s="33" t="n">
        <v>0.128</v>
      </c>
      <c r="DG61" s="33" t="n">
        <v>0.155</v>
      </c>
      <c r="DH61" s="33" t="n">
        <v>0.123</v>
      </c>
      <c r="DI61" s="33" t="n">
        <v>0.171</v>
      </c>
      <c r="DJ61" s="33" t="n">
        <v>0.241</v>
      </c>
      <c r="DK61" s="33" t="n">
        <v>0.16</v>
      </c>
      <c r="DL61" s="33" t="n">
        <v>0.198</v>
      </c>
      <c r="DM61" s="33" t="n">
        <v>0.203</v>
      </c>
      <c r="DN61" s="33" t="n">
        <v>0</v>
      </c>
      <c r="DO61" s="33" t="n">
        <v>0</v>
      </c>
      <c r="DP61" s="33" t="n">
        <v>0</v>
      </c>
      <c r="DQ61" s="33" t="n">
        <v>0</v>
      </c>
      <c r="DR61" s="33" t="n">
        <v>0</v>
      </c>
      <c r="DS61" s="33" t="n">
        <v>0.005</v>
      </c>
      <c r="DT61" s="33" t="n">
        <v>0</v>
      </c>
      <c r="DU61" s="33" t="n">
        <v>0</v>
      </c>
      <c r="DV61" s="33" t="n">
        <v>0.011</v>
      </c>
      <c r="DW61" s="33" t="n">
        <v>0.888</v>
      </c>
      <c r="DX61" s="33" t="n">
        <v>0.866</v>
      </c>
      <c r="DY61" s="33" t="n">
        <v>0.84</v>
      </c>
      <c r="DZ61" s="33" t="n">
        <v>0.872</v>
      </c>
      <c r="EA61" s="33" t="n">
        <v>0.829</v>
      </c>
      <c r="EB61" s="33" t="n">
        <v>0.717</v>
      </c>
      <c r="EC61" s="33" t="n">
        <v>0.807</v>
      </c>
      <c r="ED61" s="33" t="n">
        <v>0.717</v>
      </c>
      <c r="EE61" s="33" t="n">
        <v>0.733</v>
      </c>
      <c r="EF61" s="33" t="n">
        <v>0.588</v>
      </c>
      <c r="EG61" s="33" t="n">
        <v>0.011</v>
      </c>
      <c r="EH61" s="33" t="n">
        <v>0.021</v>
      </c>
      <c r="EI61" s="33" t="n">
        <v>0.112</v>
      </c>
      <c r="EJ61" s="33" t="n">
        <v>0.283</v>
      </c>
      <c r="EK61" s="33" t="n">
        <v>0.016</v>
      </c>
      <c r="EL61" s="33" t="n">
        <v>0.005</v>
      </c>
      <c r="EM61" s="33" t="n">
        <v>0.128</v>
      </c>
      <c r="EN61" s="33" t="n">
        <v>0.043</v>
      </c>
      <c r="EO61" s="33" t="n">
        <v>0.209</v>
      </c>
      <c r="EP61" s="33" t="n">
        <v>0.171</v>
      </c>
      <c r="EQ61" s="33" t="n">
        <v>0.246</v>
      </c>
      <c r="ER61" s="33" t="n">
        <v>0.011</v>
      </c>
      <c r="ES61" s="33" t="n">
        <v>0.032</v>
      </c>
      <c r="ET61" s="33" t="n">
        <v>0.059</v>
      </c>
      <c r="EU61" s="33" t="n">
        <v>0.059</v>
      </c>
      <c r="EV61" s="33" t="n">
        <v>0.075</v>
      </c>
      <c r="EW61" s="33" t="n">
        <v>0.733</v>
      </c>
      <c r="EX61" s="33" t="n">
        <v>0.743</v>
      </c>
      <c r="EY61" s="33" t="n">
        <v>0.455</v>
      </c>
      <c r="EZ61" s="33" t="n">
        <v>9.02</v>
      </c>
      <c r="FA61" s="33" t="n">
        <v>0.016</v>
      </c>
      <c r="FB61" s="33" t="n">
        <v>0</v>
      </c>
      <c r="FC61" s="33" t="n">
        <v>0.016</v>
      </c>
      <c r="FD61" s="33" t="n">
        <v>0.011</v>
      </c>
      <c r="FE61" s="33" t="n">
        <v>0.011</v>
      </c>
      <c r="FF61" s="33" t="n">
        <v>0.016</v>
      </c>
      <c r="FG61" s="33" t="n">
        <v>0.053</v>
      </c>
      <c r="FH61" s="33" t="n">
        <v>0.102</v>
      </c>
      <c r="FI61" s="33" t="n">
        <v>0.155</v>
      </c>
      <c r="FJ61" s="33" t="n">
        <v>0.599</v>
      </c>
      <c r="FK61" s="33" t="n">
        <v>0.021</v>
      </c>
      <c r="FL61" s="33" t="n">
        <v>0.658</v>
      </c>
      <c r="FM61" s="33" t="n">
        <v>0.626</v>
      </c>
      <c r="FN61" s="33" t="n">
        <v>0.246</v>
      </c>
      <c r="FO61" s="33" t="n">
        <v>0.139</v>
      </c>
      <c r="FP61" s="33" t="n">
        <v>0.134</v>
      </c>
      <c r="FQ61" s="33" t="n">
        <v>0.246</v>
      </c>
      <c r="FR61" s="33" t="n">
        <v>0.032</v>
      </c>
      <c r="FS61" s="33" t="n">
        <v>0.064</v>
      </c>
      <c r="FT61" s="33" t="n">
        <v>0.251</v>
      </c>
      <c r="FU61" s="33" t="n">
        <v>0.064</v>
      </c>
      <c r="FV61" s="33" t="n">
        <v>0.07</v>
      </c>
      <c r="FW61" s="33" t="n">
        <v>0.209</v>
      </c>
      <c r="FX61" s="33" t="n">
        <v>0.107</v>
      </c>
      <c r="FY61" s="33" t="n">
        <v>0.107</v>
      </c>
      <c r="FZ61" s="33" t="n">
        <v>0.048</v>
      </c>
      <c r="GA61" s="33" t="n">
        <v>0</v>
      </c>
      <c r="GB61" s="33" t="n">
        <v>0.011</v>
      </c>
      <c r="GC61" s="33" t="n">
        <v>0</v>
      </c>
      <c r="GD61" s="33" t="n">
        <v>0</v>
      </c>
      <c r="GE61" s="33" t="n">
        <v>0.043</v>
      </c>
      <c r="GF61" s="33" t="n">
        <v>0</v>
      </c>
      <c r="GG61" s="33" t="n">
        <v>0.193</v>
      </c>
      <c r="GH61" s="33" t="n">
        <v>0.144</v>
      </c>
      <c r="GI61" s="33" t="n">
        <v>0.187</v>
      </c>
      <c r="GJ61" s="33" t="n">
        <v>0.305</v>
      </c>
      <c r="GK61" s="33" t="n">
        <v>0.342</v>
      </c>
      <c r="GL61" s="33" t="n">
        <v>0.144</v>
      </c>
      <c r="GM61" s="33" t="n">
        <v>0.663</v>
      </c>
      <c r="GN61" s="33" t="n">
        <v>0.444</v>
      </c>
      <c r="GO61" s="33" t="n">
        <v>0.519</v>
      </c>
      <c r="GP61" s="33" t="n">
        <v>0.572</v>
      </c>
      <c r="GQ61" s="33" t="n">
        <v>0.455</v>
      </c>
      <c r="GR61" s="33" t="n">
        <v>0.818</v>
      </c>
      <c r="GS61" s="33" t="n">
        <v>0.118</v>
      </c>
      <c r="GT61" s="33" t="n">
        <v>0.353</v>
      </c>
      <c r="GU61" s="33" t="n">
        <v>0.246</v>
      </c>
      <c r="GV61" s="33" t="n">
        <v>0.086</v>
      </c>
      <c r="GW61" s="33" t="n">
        <v>0.118</v>
      </c>
      <c r="GX61" s="33" t="n">
        <v>0.011</v>
      </c>
      <c r="GY61" s="33" t="n">
        <v>0.016</v>
      </c>
      <c r="GZ61" s="33" t="n">
        <v>0.032</v>
      </c>
      <c r="HA61" s="33" t="n">
        <v>0.021</v>
      </c>
      <c r="HB61" s="33" t="n">
        <v>0.016</v>
      </c>
      <c r="HC61" s="33" t="n">
        <v>0.027</v>
      </c>
      <c r="HD61" s="33" t="n">
        <v>0.011</v>
      </c>
      <c r="HE61" s="33" t="n">
        <v>0.011</v>
      </c>
      <c r="HF61" s="33" t="n">
        <v>0.016</v>
      </c>
      <c r="HG61" s="33" t="n">
        <v>0.027</v>
      </c>
      <c r="HH61" s="33" t="n">
        <v>0.021</v>
      </c>
      <c r="HI61" s="33" t="n">
        <v>0.016</v>
      </c>
      <c r="HJ61" s="33" t="n">
        <v>0.016</v>
      </c>
    </row>
    <row r="62" customFormat="false" ht="15" hidden="false" customHeight="false" outlineLevel="0" collapsed="false">
      <c r="A62" s="33" t="n">
        <v>400072</v>
      </c>
      <c r="B62" s="242" t="s">
        <v>1785</v>
      </c>
      <c r="C62" s="243" t="s">
        <v>1786</v>
      </c>
      <c r="D62" s="33" t="n">
        <v>4520</v>
      </c>
      <c r="E62" s="33" t="n">
        <v>66121</v>
      </c>
      <c r="F62" s="33" t="s">
        <v>1250</v>
      </c>
      <c r="G62" s="33" t="s">
        <v>1251</v>
      </c>
      <c r="H62" s="243" t="s">
        <v>46</v>
      </c>
      <c r="I62" s="33" t="s">
        <v>1787</v>
      </c>
      <c r="J62" s="33" t="s">
        <v>1788</v>
      </c>
      <c r="K62" s="33" t="n">
        <v>610042</v>
      </c>
      <c r="L62" s="33" t="s">
        <v>1789</v>
      </c>
      <c r="N62" s="33" t="s">
        <v>1790</v>
      </c>
      <c r="O62" s="33" t="n">
        <v>51655</v>
      </c>
      <c r="P62" s="33" t="s">
        <v>1791</v>
      </c>
      <c r="Q62" s="33" t="s">
        <v>2198</v>
      </c>
      <c r="R62" s="33" t="s">
        <v>2199</v>
      </c>
      <c r="S62" s="33" t="n">
        <v>60619</v>
      </c>
      <c r="T62" s="33" t="n">
        <v>46</v>
      </c>
      <c r="U62" s="33" t="s">
        <v>2200</v>
      </c>
      <c r="V62" s="33" t="s">
        <v>2201</v>
      </c>
      <c r="W62" s="33" t="s">
        <v>2202</v>
      </c>
      <c r="X62" s="33" t="s">
        <v>2203</v>
      </c>
      <c r="Y62" s="33" t="s">
        <v>2097</v>
      </c>
      <c r="Z62" s="33" t="s">
        <v>2204</v>
      </c>
      <c r="AA62" s="33" t="n">
        <v>2012</v>
      </c>
      <c r="AB62" s="33" t="n">
        <v>400072</v>
      </c>
      <c r="AG62" s="33" t="s">
        <v>2205</v>
      </c>
      <c r="AI62" s="33" t="s">
        <v>1823</v>
      </c>
      <c r="AJ62" s="33" t="s">
        <v>1801</v>
      </c>
      <c r="AK62" s="33" t="s">
        <v>1802</v>
      </c>
      <c r="AL62" s="33" t="s">
        <v>115</v>
      </c>
      <c r="AM62" s="33" t="s">
        <v>53</v>
      </c>
      <c r="AR62" s="244" t="s">
        <v>54</v>
      </c>
    </row>
    <row r="63" customFormat="false" ht="15" hidden="false" customHeight="false" outlineLevel="0" collapsed="false">
      <c r="A63" s="33" t="n">
        <v>400073</v>
      </c>
      <c r="B63" s="242" t="s">
        <v>1785</v>
      </c>
      <c r="C63" s="243" t="s">
        <v>1786</v>
      </c>
      <c r="D63" s="33" t="n">
        <v>4140</v>
      </c>
      <c r="E63" s="33" t="n">
        <v>66311</v>
      </c>
      <c r="F63" s="33" t="s">
        <v>1248</v>
      </c>
      <c r="G63" s="33" t="s">
        <v>1249</v>
      </c>
      <c r="H63" s="243" t="s">
        <v>49</v>
      </c>
      <c r="I63" s="33" t="s">
        <v>1787</v>
      </c>
      <c r="J63" s="33" t="s">
        <v>1788</v>
      </c>
      <c r="K63" s="33" t="n">
        <v>610042</v>
      </c>
      <c r="L63" s="33" t="s">
        <v>1789</v>
      </c>
      <c r="N63" s="33" t="s">
        <v>1790</v>
      </c>
      <c r="O63" s="33" t="n">
        <v>51580</v>
      </c>
      <c r="P63" s="33" t="s">
        <v>1791</v>
      </c>
      <c r="Q63" s="33" t="s">
        <v>2206</v>
      </c>
      <c r="R63" s="33" t="s">
        <v>2207</v>
      </c>
      <c r="S63" s="33" t="n">
        <v>60615</v>
      </c>
      <c r="T63" s="33" t="n">
        <v>42</v>
      </c>
      <c r="U63" s="33" t="s">
        <v>2200</v>
      </c>
      <c r="V63" s="33" t="s">
        <v>2201</v>
      </c>
      <c r="W63" s="33" t="s">
        <v>2208</v>
      </c>
      <c r="X63" s="33" t="s">
        <v>2209</v>
      </c>
      <c r="Y63" s="33" t="s">
        <v>1869</v>
      </c>
      <c r="Z63" s="33" t="s">
        <v>1811</v>
      </c>
      <c r="AA63" s="33" t="n">
        <v>2012</v>
      </c>
      <c r="AB63" s="33" t="n">
        <v>400073</v>
      </c>
      <c r="AG63" s="33" t="s">
        <v>2210</v>
      </c>
      <c r="AI63" s="33" t="s">
        <v>1842</v>
      </c>
      <c r="AJ63" s="33" t="s">
        <v>1801</v>
      </c>
      <c r="AK63" s="33" t="s">
        <v>1802</v>
      </c>
      <c r="AL63" s="33" t="s">
        <v>52</v>
      </c>
      <c r="AM63" s="33" t="s">
        <v>53</v>
      </c>
      <c r="AR63" s="244" t="s">
        <v>54</v>
      </c>
    </row>
    <row r="64" customFormat="false" ht="15" hidden="false" customHeight="false" outlineLevel="0" collapsed="false">
      <c r="A64" s="33" t="n">
        <v>400074</v>
      </c>
      <c r="B64" s="242" t="s">
        <v>1785</v>
      </c>
      <c r="C64" s="243" t="s">
        <v>1786</v>
      </c>
      <c r="D64" s="33" t="n">
        <v>5130</v>
      </c>
      <c r="E64" s="33" t="n">
        <v>66401</v>
      </c>
      <c r="F64" s="33" t="s">
        <v>1252</v>
      </c>
      <c r="G64" s="33" t="s">
        <v>1253</v>
      </c>
      <c r="H64" s="243" t="s">
        <v>46</v>
      </c>
      <c r="I64" s="33" t="s">
        <v>1787</v>
      </c>
      <c r="J64" s="33" t="s">
        <v>1788</v>
      </c>
      <c r="K64" s="33" t="n">
        <v>610042</v>
      </c>
      <c r="L64" s="33" t="s">
        <v>1789</v>
      </c>
      <c r="N64" s="33" t="s">
        <v>1790</v>
      </c>
      <c r="O64" s="33" t="n">
        <v>51383</v>
      </c>
      <c r="P64" s="33" t="s">
        <v>1791</v>
      </c>
      <c r="Q64" s="33" t="s">
        <v>2211</v>
      </c>
      <c r="R64" s="33" t="s">
        <v>2212</v>
      </c>
      <c r="S64" s="33" t="n">
        <v>60636</v>
      </c>
      <c r="T64" s="33" t="n">
        <v>43</v>
      </c>
      <c r="U64" s="33" t="s">
        <v>2200</v>
      </c>
      <c r="V64" s="33" t="s">
        <v>2201</v>
      </c>
      <c r="W64" s="33" t="s">
        <v>2213</v>
      </c>
      <c r="X64" s="33" t="s">
        <v>2214</v>
      </c>
      <c r="Y64" s="33" t="s">
        <v>2196</v>
      </c>
      <c r="Z64" s="33" t="s">
        <v>2215</v>
      </c>
      <c r="AA64" s="33" t="n">
        <v>2012</v>
      </c>
      <c r="AB64" s="33" t="n">
        <v>400074</v>
      </c>
      <c r="AG64" s="33" t="s">
        <v>2216</v>
      </c>
      <c r="AI64" s="33" t="s">
        <v>2217</v>
      </c>
      <c r="AJ64" s="33" t="s">
        <v>1801</v>
      </c>
      <c r="AK64" s="33" t="s">
        <v>1802</v>
      </c>
      <c r="AL64" s="33" t="s">
        <v>89</v>
      </c>
      <c r="AM64" s="33" t="s">
        <v>71</v>
      </c>
      <c r="AR64" s="244" t="s">
        <v>54</v>
      </c>
    </row>
    <row r="65" customFormat="false" ht="15" hidden="false" customHeight="false" outlineLevel="0" collapsed="false">
      <c r="A65" s="33" t="n">
        <v>400075</v>
      </c>
      <c r="B65" s="242" t="s">
        <v>1785</v>
      </c>
      <c r="C65" s="243" t="s">
        <v>1786</v>
      </c>
      <c r="D65" s="33" t="n">
        <v>2600</v>
      </c>
      <c r="E65" s="33" t="n">
        <v>66321</v>
      </c>
      <c r="F65" s="33" t="s">
        <v>1366</v>
      </c>
      <c r="G65" s="33" t="s">
        <v>1367</v>
      </c>
      <c r="H65" s="243" t="s">
        <v>46</v>
      </c>
      <c r="I65" s="33" t="s">
        <v>1787</v>
      </c>
      <c r="J65" s="33" t="s">
        <v>1788</v>
      </c>
      <c r="K65" s="33" t="n">
        <v>609889</v>
      </c>
      <c r="L65" s="33" t="s">
        <v>1789</v>
      </c>
      <c r="N65" s="33" t="s">
        <v>1790</v>
      </c>
      <c r="O65" s="33" t="n">
        <v>51613</v>
      </c>
      <c r="P65" s="33" t="s">
        <v>1791</v>
      </c>
      <c r="Q65" s="33" t="s">
        <v>2218</v>
      </c>
      <c r="R65" s="33" t="s">
        <v>2219</v>
      </c>
      <c r="S65" s="33" t="n">
        <v>60653</v>
      </c>
      <c r="T65" s="33" t="n">
        <v>40</v>
      </c>
      <c r="U65" s="33" t="s">
        <v>2220</v>
      </c>
      <c r="V65" s="33" t="s">
        <v>2221</v>
      </c>
      <c r="W65" s="33" t="s">
        <v>2222</v>
      </c>
      <c r="X65" s="33" t="s">
        <v>2223</v>
      </c>
      <c r="Y65" s="33" t="s">
        <v>2224</v>
      </c>
      <c r="Z65" s="33" t="s">
        <v>1894</v>
      </c>
      <c r="AA65" s="33" t="n">
        <v>2012</v>
      </c>
      <c r="AB65" s="33" t="n">
        <v>400075</v>
      </c>
      <c r="AD65" s="33" t="n">
        <v>2600</v>
      </c>
      <c r="AG65" s="33" t="s">
        <v>2225</v>
      </c>
      <c r="AI65" s="33" t="s">
        <v>1800</v>
      </c>
      <c r="AJ65" s="33" t="s">
        <v>1801</v>
      </c>
      <c r="AK65" s="33" t="s">
        <v>1802</v>
      </c>
      <c r="AL65" s="33" t="s">
        <v>99</v>
      </c>
      <c r="AM65" s="33" t="s">
        <v>53</v>
      </c>
      <c r="AN65" s="33" t="s">
        <v>99</v>
      </c>
      <c r="AO65" s="33" t="s">
        <v>1803</v>
      </c>
      <c r="AP65" s="33" t="s">
        <v>53</v>
      </c>
      <c r="AQ65" s="33" t="s">
        <v>1804</v>
      </c>
      <c r="AR65" s="244" t="s">
        <v>54</v>
      </c>
    </row>
    <row r="66" customFormat="false" ht="15" hidden="false" customHeight="false" outlineLevel="0" collapsed="false">
      <c r="A66" s="33" t="n">
        <v>400076</v>
      </c>
      <c r="B66" s="242" t="s">
        <v>1785</v>
      </c>
      <c r="C66" s="243" t="s">
        <v>1786</v>
      </c>
      <c r="D66" s="33" t="n">
        <v>3060</v>
      </c>
      <c r="E66" s="33" t="n">
        <v>66111</v>
      </c>
      <c r="F66" s="33" t="s">
        <v>1368</v>
      </c>
      <c r="G66" s="33" t="s">
        <v>1369</v>
      </c>
      <c r="H66" s="243" t="s">
        <v>46</v>
      </c>
      <c r="I66" s="33" t="s">
        <v>1787</v>
      </c>
      <c r="J66" s="33" t="s">
        <v>1788</v>
      </c>
      <c r="K66" s="33" t="n">
        <v>609889</v>
      </c>
      <c r="L66" s="33" t="s">
        <v>1789</v>
      </c>
      <c r="N66" s="33" t="s">
        <v>1790</v>
      </c>
      <c r="O66" s="33" t="n">
        <v>51401</v>
      </c>
      <c r="P66" s="33" t="s">
        <v>1791</v>
      </c>
      <c r="Q66" s="33" t="s">
        <v>97</v>
      </c>
      <c r="R66" s="33" t="s">
        <v>2226</v>
      </c>
      <c r="S66" s="33" t="n">
        <v>60653</v>
      </c>
      <c r="T66" s="33" t="n">
        <v>42</v>
      </c>
      <c r="U66" s="33" t="s">
        <v>2220</v>
      </c>
      <c r="V66" s="33" t="s">
        <v>2221</v>
      </c>
      <c r="W66" s="33" t="s">
        <v>2227</v>
      </c>
      <c r="X66" s="33" t="s">
        <v>2228</v>
      </c>
      <c r="Y66" s="33" t="s">
        <v>2229</v>
      </c>
      <c r="Z66" s="33" t="s">
        <v>1894</v>
      </c>
      <c r="AA66" s="33" t="n">
        <v>2012</v>
      </c>
      <c r="AB66" s="33" t="n">
        <v>400076</v>
      </c>
      <c r="AD66" s="33" t="n">
        <v>3060</v>
      </c>
      <c r="AG66" s="33" t="s">
        <v>2230</v>
      </c>
      <c r="AI66" s="33" t="s">
        <v>2231</v>
      </c>
      <c r="AJ66" s="33" t="s">
        <v>1801</v>
      </c>
      <c r="AK66" s="33" t="s">
        <v>1802</v>
      </c>
      <c r="AL66" s="33" t="s">
        <v>99</v>
      </c>
      <c r="AM66" s="33" t="s">
        <v>53</v>
      </c>
      <c r="AN66" s="33" t="s">
        <v>99</v>
      </c>
      <c r="AO66" s="33" t="s">
        <v>1803</v>
      </c>
      <c r="AP66" s="33" t="s">
        <v>53</v>
      </c>
      <c r="AQ66" s="33" t="s">
        <v>1804</v>
      </c>
      <c r="AR66" s="244" t="s">
        <v>54</v>
      </c>
    </row>
    <row r="67" customFormat="false" ht="15" hidden="false" customHeight="false" outlineLevel="0" collapsed="false">
      <c r="A67" s="33" t="n">
        <v>400077</v>
      </c>
      <c r="B67" s="242" t="s">
        <v>1785</v>
      </c>
      <c r="C67" s="243" t="s">
        <v>1786</v>
      </c>
      <c r="D67" s="33" t="n">
        <v>3061</v>
      </c>
      <c r="E67" s="33" t="n">
        <v>66112</v>
      </c>
      <c r="F67" s="33" t="s">
        <v>1370</v>
      </c>
      <c r="G67" s="33" t="s">
        <v>1371</v>
      </c>
      <c r="H67" s="243" t="s">
        <v>49</v>
      </c>
      <c r="I67" s="33" t="s">
        <v>1787</v>
      </c>
      <c r="J67" s="33" t="s">
        <v>1788</v>
      </c>
      <c r="K67" s="33" t="n">
        <v>609889</v>
      </c>
      <c r="L67" s="33" t="s">
        <v>1789</v>
      </c>
      <c r="N67" s="33" t="s">
        <v>1790</v>
      </c>
      <c r="O67" s="33" t="n">
        <v>51414</v>
      </c>
      <c r="P67" s="33" t="s">
        <v>1791</v>
      </c>
      <c r="Q67" s="33" t="s">
        <v>2232</v>
      </c>
      <c r="R67" s="33" t="s">
        <v>2233</v>
      </c>
      <c r="S67" s="33" t="n">
        <v>60637</v>
      </c>
      <c r="T67" s="33" t="n">
        <v>46</v>
      </c>
      <c r="U67" s="33" t="s">
        <v>2220</v>
      </c>
      <c r="V67" s="33" t="s">
        <v>2221</v>
      </c>
      <c r="W67" s="33" t="s">
        <v>2234</v>
      </c>
      <c r="X67" s="33" t="s">
        <v>2235</v>
      </c>
      <c r="Y67" s="33" t="s">
        <v>1477</v>
      </c>
      <c r="Z67" s="33" t="s">
        <v>1940</v>
      </c>
      <c r="AA67" s="33" t="n">
        <v>2012</v>
      </c>
      <c r="AB67" s="33" t="n">
        <v>400077</v>
      </c>
      <c r="AG67" s="33" t="s">
        <v>2236</v>
      </c>
      <c r="AI67" s="33" t="s">
        <v>1849</v>
      </c>
      <c r="AJ67" s="33" t="s">
        <v>1801</v>
      </c>
      <c r="AK67" s="33" t="s">
        <v>1802</v>
      </c>
      <c r="AL67" s="33" t="s">
        <v>52</v>
      </c>
      <c r="AM67" s="33" t="s">
        <v>53</v>
      </c>
      <c r="AR67" s="244" t="s">
        <v>54</v>
      </c>
    </row>
    <row r="68" customFormat="false" ht="15" hidden="false" customHeight="false" outlineLevel="0" collapsed="false">
      <c r="A68" s="33" t="n">
        <v>400078</v>
      </c>
      <c r="B68" s="242" t="s">
        <v>1785</v>
      </c>
      <c r="C68" s="243" t="s">
        <v>1786</v>
      </c>
      <c r="D68" s="33" t="n">
        <v>3062</v>
      </c>
      <c r="E68" s="33" t="n">
        <v>66113</v>
      </c>
      <c r="F68" s="33" t="s">
        <v>1372</v>
      </c>
      <c r="G68" s="33" t="s">
        <v>1373</v>
      </c>
      <c r="H68" s="243" t="s">
        <v>1850</v>
      </c>
      <c r="I68" s="33" t="s">
        <v>1787</v>
      </c>
      <c r="J68" s="33" t="s">
        <v>1788</v>
      </c>
      <c r="K68" s="33" t="n">
        <v>609889</v>
      </c>
      <c r="L68" s="33" t="s">
        <v>1789</v>
      </c>
      <c r="N68" s="33" t="s">
        <v>1790</v>
      </c>
      <c r="O68" s="33" t="n">
        <v>51365</v>
      </c>
      <c r="P68" s="33" t="s">
        <v>1791</v>
      </c>
      <c r="Q68" s="33" t="s">
        <v>2237</v>
      </c>
      <c r="R68" s="33" t="s">
        <v>2238</v>
      </c>
      <c r="S68" s="33" t="n">
        <v>60653</v>
      </c>
      <c r="T68" s="33" t="n">
        <v>40</v>
      </c>
      <c r="U68" s="33" t="s">
        <v>2220</v>
      </c>
      <c r="V68" s="33" t="s">
        <v>2221</v>
      </c>
      <c r="W68" s="33" t="s">
        <v>2239</v>
      </c>
      <c r="X68" s="33" t="s">
        <v>2240</v>
      </c>
      <c r="Y68" s="33" t="s">
        <v>1869</v>
      </c>
      <c r="Z68" s="33" t="s">
        <v>1811</v>
      </c>
      <c r="AA68" s="33" t="n">
        <v>2012</v>
      </c>
      <c r="AB68" s="33" t="n">
        <v>400078</v>
      </c>
      <c r="AD68" s="33" t="n">
        <v>3062</v>
      </c>
      <c r="AG68" s="33" t="s">
        <v>2241</v>
      </c>
      <c r="AH68" s="33" t="n">
        <v>4</v>
      </c>
      <c r="AI68" s="33" t="s">
        <v>2242</v>
      </c>
      <c r="AJ68" s="33" t="s">
        <v>1801</v>
      </c>
      <c r="AK68" s="33" t="s">
        <v>1802</v>
      </c>
      <c r="AL68" s="33" t="s">
        <v>99</v>
      </c>
      <c r="AM68" s="33" t="s">
        <v>53</v>
      </c>
      <c r="AN68" s="33" t="s">
        <v>99</v>
      </c>
      <c r="AO68" s="33" t="s">
        <v>1803</v>
      </c>
      <c r="AP68" s="33" t="s">
        <v>53</v>
      </c>
      <c r="AQ68" s="33" t="s">
        <v>1804</v>
      </c>
      <c r="AR68" s="244" t="s">
        <v>54</v>
      </c>
    </row>
    <row r="69" customFormat="false" ht="15" hidden="false" customHeight="false" outlineLevel="0" collapsed="false">
      <c r="A69" s="33" t="n">
        <v>400079</v>
      </c>
      <c r="B69" s="242" t="s">
        <v>1785</v>
      </c>
      <c r="C69" s="243" t="s">
        <v>1786</v>
      </c>
      <c r="D69" s="33" t="n">
        <v>3344</v>
      </c>
      <c r="E69" s="33" t="n">
        <v>66395</v>
      </c>
      <c r="F69" s="33" t="s">
        <v>1378</v>
      </c>
      <c r="G69" s="33" t="s">
        <v>1379</v>
      </c>
      <c r="H69" s="243" t="s">
        <v>46</v>
      </c>
      <c r="I69" s="33" t="s">
        <v>1787</v>
      </c>
      <c r="J69" s="33" t="s">
        <v>1788</v>
      </c>
      <c r="K69" s="33" t="n">
        <v>610166</v>
      </c>
      <c r="L69" s="33" t="s">
        <v>1789</v>
      </c>
      <c r="N69" s="33" t="s">
        <v>1790</v>
      </c>
      <c r="O69" s="33" t="n">
        <v>54199</v>
      </c>
      <c r="P69" s="33" t="s">
        <v>1791</v>
      </c>
      <c r="Q69" s="33" t="s">
        <v>2243</v>
      </c>
      <c r="R69" s="33" t="s">
        <v>2244</v>
      </c>
      <c r="S69" s="33" t="n">
        <v>60632</v>
      </c>
      <c r="T69" s="33" t="n">
        <v>44</v>
      </c>
      <c r="U69" s="33" t="s">
        <v>2245</v>
      </c>
      <c r="V69" s="33" t="s">
        <v>2246</v>
      </c>
      <c r="W69" s="33" t="s">
        <v>2247</v>
      </c>
      <c r="X69" s="33" t="s">
        <v>2248</v>
      </c>
      <c r="Y69" s="33" t="s">
        <v>2249</v>
      </c>
      <c r="AA69" s="33" t="n">
        <v>2012</v>
      </c>
      <c r="AB69" s="33" t="n">
        <v>400079</v>
      </c>
      <c r="AG69" s="33" t="s">
        <v>2250</v>
      </c>
      <c r="AH69" s="33" t="n">
        <v>5</v>
      </c>
      <c r="AI69" s="33" t="s">
        <v>1929</v>
      </c>
      <c r="AJ69" s="33" t="s">
        <v>1801</v>
      </c>
      <c r="AK69" s="33" t="s">
        <v>1802</v>
      </c>
      <c r="AL69" s="33" t="s">
        <v>112</v>
      </c>
      <c r="AM69" s="33" t="s">
        <v>71</v>
      </c>
      <c r="AR69" s="244" t="s">
        <v>54</v>
      </c>
    </row>
    <row r="70" customFormat="false" ht="15" hidden="false" customHeight="false" outlineLevel="0" collapsed="false">
      <c r="A70" s="33" t="n">
        <v>400080</v>
      </c>
      <c r="B70" s="242" t="s">
        <v>1785</v>
      </c>
      <c r="C70" s="243" t="s">
        <v>1786</v>
      </c>
      <c r="D70" s="33" t="n">
        <v>3345</v>
      </c>
      <c r="E70" s="33" t="n">
        <v>66396</v>
      </c>
      <c r="F70" s="33" t="s">
        <v>1376</v>
      </c>
      <c r="G70" s="33" t="s">
        <v>1377</v>
      </c>
      <c r="H70" s="243" t="s">
        <v>46</v>
      </c>
      <c r="I70" s="33" t="s">
        <v>1787</v>
      </c>
      <c r="J70" s="33" t="s">
        <v>1788</v>
      </c>
      <c r="K70" s="33" t="n">
        <v>610166</v>
      </c>
      <c r="L70" s="33" t="s">
        <v>1789</v>
      </c>
      <c r="N70" s="33" t="s">
        <v>1790</v>
      </c>
      <c r="O70" s="33" t="n">
        <v>54199</v>
      </c>
      <c r="P70" s="33" t="s">
        <v>1791</v>
      </c>
      <c r="Q70" s="33" t="s">
        <v>2243</v>
      </c>
      <c r="R70" s="33" t="s">
        <v>2244</v>
      </c>
      <c r="S70" s="33" t="n">
        <v>60632</v>
      </c>
      <c r="T70" s="33" t="n">
        <v>44</v>
      </c>
      <c r="U70" s="33" t="s">
        <v>2245</v>
      </c>
      <c r="V70" s="33" t="s">
        <v>2246</v>
      </c>
      <c r="W70" s="33" t="s">
        <v>2251</v>
      </c>
      <c r="X70" s="33" t="s">
        <v>2252</v>
      </c>
      <c r="Y70" s="33" t="s">
        <v>2249</v>
      </c>
      <c r="AA70" s="33" t="n">
        <v>2012</v>
      </c>
      <c r="AB70" s="33" t="n">
        <v>400080</v>
      </c>
      <c r="AG70" s="33" t="s">
        <v>2253</v>
      </c>
      <c r="AH70" s="33" t="n">
        <v>5</v>
      </c>
      <c r="AI70" s="33" t="s">
        <v>2217</v>
      </c>
      <c r="AJ70" s="33" t="s">
        <v>1801</v>
      </c>
      <c r="AK70" s="33" t="s">
        <v>1802</v>
      </c>
      <c r="AL70" s="33" t="s">
        <v>112</v>
      </c>
      <c r="AM70" s="33" t="s">
        <v>71</v>
      </c>
      <c r="AR70" s="244" t="s">
        <v>54</v>
      </c>
    </row>
    <row r="71" customFormat="false" ht="15" hidden="false" customHeight="false" outlineLevel="0" collapsed="false">
      <c r="A71" s="33" t="n">
        <v>400081</v>
      </c>
      <c r="B71" s="242" t="s">
        <v>1785</v>
      </c>
      <c r="C71" s="243" t="s">
        <v>1786</v>
      </c>
      <c r="D71" s="33" t="n">
        <v>3341</v>
      </c>
      <c r="E71" s="33" t="n">
        <v>66392</v>
      </c>
      <c r="F71" s="33" t="s">
        <v>1384</v>
      </c>
      <c r="G71" s="33" t="s">
        <v>1385</v>
      </c>
      <c r="H71" s="243" t="s">
        <v>46</v>
      </c>
      <c r="I71" s="33" t="s">
        <v>1787</v>
      </c>
      <c r="J71" s="33" t="s">
        <v>1788</v>
      </c>
      <c r="K71" s="33" t="n">
        <v>610166</v>
      </c>
      <c r="L71" s="33" t="s">
        <v>1789</v>
      </c>
      <c r="N71" s="33" t="s">
        <v>1790</v>
      </c>
      <c r="O71" s="33" t="n">
        <v>54043</v>
      </c>
      <c r="P71" s="33" t="s">
        <v>1791</v>
      </c>
      <c r="Q71" s="33" t="s">
        <v>2254</v>
      </c>
      <c r="R71" s="33" t="s">
        <v>2255</v>
      </c>
      <c r="S71" s="33" t="n">
        <v>60608</v>
      </c>
      <c r="T71" s="33" t="n">
        <v>39</v>
      </c>
      <c r="U71" s="33" t="s">
        <v>2245</v>
      </c>
      <c r="V71" s="33" t="s">
        <v>2246</v>
      </c>
      <c r="W71" s="33" t="s">
        <v>2256</v>
      </c>
      <c r="X71" s="33" t="s">
        <v>2257</v>
      </c>
      <c r="Y71" s="33" t="s">
        <v>2258</v>
      </c>
      <c r="AA71" s="33" t="n">
        <v>2012</v>
      </c>
      <c r="AB71" s="33" t="n">
        <v>400081</v>
      </c>
      <c r="AG71" s="33" t="s">
        <v>2259</v>
      </c>
      <c r="AI71" s="33" t="s">
        <v>1929</v>
      </c>
      <c r="AJ71" s="33" t="s">
        <v>1801</v>
      </c>
      <c r="AK71" s="33" t="s">
        <v>1802</v>
      </c>
      <c r="AL71" s="33" t="s">
        <v>279</v>
      </c>
      <c r="AM71" s="33" t="s">
        <v>108</v>
      </c>
      <c r="AR71" s="244" t="s">
        <v>54</v>
      </c>
    </row>
    <row r="72" customFormat="false" ht="15" hidden="false" customHeight="false" outlineLevel="0" collapsed="false">
      <c r="A72" s="33" t="n">
        <v>400082</v>
      </c>
      <c r="B72" s="242" t="s">
        <v>1785</v>
      </c>
      <c r="C72" s="243" t="s">
        <v>1786</v>
      </c>
      <c r="D72" s="33" t="n">
        <v>3342</v>
      </c>
      <c r="E72" s="33" t="n">
        <v>66393</v>
      </c>
      <c r="F72" s="33" t="s">
        <v>1386</v>
      </c>
      <c r="G72" s="33" t="s">
        <v>1387</v>
      </c>
      <c r="H72" s="243" t="s">
        <v>46</v>
      </c>
      <c r="I72" s="33" t="s">
        <v>1787</v>
      </c>
      <c r="J72" s="33" t="s">
        <v>1788</v>
      </c>
      <c r="K72" s="33" t="n">
        <v>610166</v>
      </c>
      <c r="L72" s="33" t="s">
        <v>1789</v>
      </c>
      <c r="N72" s="33" t="s">
        <v>1790</v>
      </c>
      <c r="O72" s="33" t="n">
        <v>53648</v>
      </c>
      <c r="P72" s="33" t="s">
        <v>1791</v>
      </c>
      <c r="Q72" s="33" t="s">
        <v>2260</v>
      </c>
      <c r="R72" s="33" t="s">
        <v>2261</v>
      </c>
      <c r="S72" s="33" t="n">
        <v>60618</v>
      </c>
      <c r="T72" s="33" t="n">
        <v>31</v>
      </c>
      <c r="U72" s="33" t="s">
        <v>2245</v>
      </c>
      <c r="V72" s="33" t="s">
        <v>2246</v>
      </c>
      <c r="W72" s="33" t="s">
        <v>2262</v>
      </c>
      <c r="X72" s="33" t="s">
        <v>2263</v>
      </c>
      <c r="Y72" s="33" t="s">
        <v>1840</v>
      </c>
      <c r="AA72" s="33" t="n">
        <v>2012</v>
      </c>
      <c r="AB72" s="33" t="n">
        <v>400082</v>
      </c>
      <c r="AG72" s="33" t="s">
        <v>2264</v>
      </c>
      <c r="AI72" s="33" t="s">
        <v>1929</v>
      </c>
      <c r="AJ72" s="33" t="s">
        <v>1801</v>
      </c>
      <c r="AK72" s="33" t="s">
        <v>1802</v>
      </c>
      <c r="AL72" s="33" t="s">
        <v>80</v>
      </c>
      <c r="AM72" s="33" t="s">
        <v>65</v>
      </c>
      <c r="AR72" s="244" t="s">
        <v>54</v>
      </c>
    </row>
    <row r="73" customFormat="false" ht="15" hidden="false" customHeight="false" outlineLevel="0" collapsed="false">
      <c r="A73" s="33" t="n">
        <v>400083</v>
      </c>
      <c r="B73" s="242" t="s">
        <v>1785</v>
      </c>
      <c r="C73" s="243" t="s">
        <v>1786</v>
      </c>
      <c r="D73" s="33" t="n">
        <v>5810</v>
      </c>
      <c r="E73" s="33" t="n">
        <v>66131</v>
      </c>
      <c r="F73" s="33" t="s">
        <v>1392</v>
      </c>
      <c r="G73" s="33" t="s">
        <v>1393</v>
      </c>
      <c r="H73" s="243" t="s">
        <v>46</v>
      </c>
      <c r="I73" s="33" t="s">
        <v>1787</v>
      </c>
      <c r="J73" s="33" t="s">
        <v>1788</v>
      </c>
      <c r="K73" s="33" t="n">
        <v>610166</v>
      </c>
      <c r="L73" s="33" t="s">
        <v>1789</v>
      </c>
      <c r="N73" s="33" t="s">
        <v>1790</v>
      </c>
      <c r="O73" s="33" t="n">
        <v>53546</v>
      </c>
      <c r="P73" s="33" t="s">
        <v>1791</v>
      </c>
      <c r="R73" s="33" t="s">
        <v>2265</v>
      </c>
      <c r="S73" s="33" t="n">
        <v>60608</v>
      </c>
      <c r="T73" s="33" t="n">
        <v>39</v>
      </c>
      <c r="U73" s="33" t="s">
        <v>2245</v>
      </c>
      <c r="V73" s="33" t="s">
        <v>2246</v>
      </c>
      <c r="W73" s="33" t="s">
        <v>2266</v>
      </c>
      <c r="X73" s="33" t="s">
        <v>2267</v>
      </c>
      <c r="Y73" s="33" t="s">
        <v>2268</v>
      </c>
      <c r="Z73" s="33" t="s">
        <v>1821</v>
      </c>
      <c r="AA73" s="33" t="n">
        <v>2012</v>
      </c>
      <c r="AB73" s="33" t="n">
        <v>400083</v>
      </c>
      <c r="AG73" s="33" t="s">
        <v>2269</v>
      </c>
      <c r="AI73" s="33" t="s">
        <v>1800</v>
      </c>
      <c r="AJ73" s="33" t="s">
        <v>1801</v>
      </c>
      <c r="AK73" s="33" t="s">
        <v>1802</v>
      </c>
      <c r="AL73" s="33" t="s">
        <v>279</v>
      </c>
      <c r="AM73" s="33" t="s">
        <v>108</v>
      </c>
      <c r="AR73" s="244" t="s">
        <v>54</v>
      </c>
    </row>
    <row r="74" customFormat="false" ht="15" hidden="false" customHeight="false" outlineLevel="0" collapsed="false">
      <c r="A74" s="33" t="n">
        <v>400084</v>
      </c>
      <c r="B74" s="242" t="s">
        <v>1785</v>
      </c>
      <c r="C74" s="243" t="s">
        <v>1786</v>
      </c>
      <c r="D74" s="33" t="n">
        <v>3340</v>
      </c>
      <c r="E74" s="33" t="n">
        <v>66391</v>
      </c>
      <c r="F74" s="33" t="s">
        <v>1394</v>
      </c>
      <c r="G74" s="33" t="s">
        <v>1395</v>
      </c>
      <c r="H74" s="243" t="s">
        <v>46</v>
      </c>
      <c r="I74" s="33" t="s">
        <v>1787</v>
      </c>
      <c r="J74" s="33" t="s">
        <v>1788</v>
      </c>
      <c r="K74" s="33" t="n">
        <v>610166</v>
      </c>
      <c r="L74" s="33" t="s">
        <v>1789</v>
      </c>
      <c r="N74" s="33" t="s">
        <v>1790</v>
      </c>
      <c r="O74" s="33" t="n">
        <v>52295</v>
      </c>
      <c r="P74" s="33" t="s">
        <v>1791</v>
      </c>
      <c r="Q74" s="33" t="s">
        <v>2270</v>
      </c>
      <c r="R74" s="33" t="s">
        <v>2271</v>
      </c>
      <c r="S74" s="33" t="n">
        <v>60632</v>
      </c>
      <c r="T74" s="33" t="n">
        <v>44</v>
      </c>
      <c r="U74" s="33" t="s">
        <v>2245</v>
      </c>
      <c r="V74" s="33" t="s">
        <v>2246</v>
      </c>
      <c r="W74" s="33" t="s">
        <v>2272</v>
      </c>
      <c r="X74" s="33" t="s">
        <v>2273</v>
      </c>
      <c r="Y74" s="33" t="s">
        <v>2274</v>
      </c>
      <c r="AA74" s="33" t="n">
        <v>2012</v>
      </c>
      <c r="AB74" s="33" t="n">
        <v>400084</v>
      </c>
      <c r="AG74" s="33" t="s">
        <v>2275</v>
      </c>
      <c r="AI74" s="33" t="s">
        <v>1929</v>
      </c>
      <c r="AJ74" s="33" t="s">
        <v>1801</v>
      </c>
      <c r="AK74" s="33" t="s">
        <v>1802</v>
      </c>
      <c r="AL74" s="33" t="s">
        <v>112</v>
      </c>
      <c r="AM74" s="33" t="s">
        <v>71</v>
      </c>
      <c r="AR74" s="244" t="s">
        <v>54</v>
      </c>
    </row>
    <row r="75" customFormat="false" ht="15" hidden="false" customHeight="false" outlineLevel="0" collapsed="false">
      <c r="A75" s="33" t="n">
        <v>400085</v>
      </c>
      <c r="B75" s="242" t="s">
        <v>1785</v>
      </c>
      <c r="C75" s="243" t="s">
        <v>1786</v>
      </c>
      <c r="D75" s="33" t="n">
        <v>3343</v>
      </c>
      <c r="E75" s="33" t="n">
        <v>66394</v>
      </c>
      <c r="F75" s="33" t="s">
        <v>1374</v>
      </c>
      <c r="G75" s="33" t="s">
        <v>1375</v>
      </c>
      <c r="H75" s="243" t="s">
        <v>49</v>
      </c>
      <c r="I75" s="33" t="s">
        <v>1787</v>
      </c>
      <c r="J75" s="33" t="s">
        <v>1788</v>
      </c>
      <c r="K75" s="33" t="n">
        <v>610166</v>
      </c>
      <c r="L75" s="33" t="s">
        <v>1789</v>
      </c>
      <c r="N75" s="33" t="s">
        <v>1790</v>
      </c>
      <c r="O75" s="33" t="n">
        <v>54199</v>
      </c>
      <c r="P75" s="33" t="s">
        <v>1791</v>
      </c>
      <c r="Q75" s="33" t="s">
        <v>2243</v>
      </c>
      <c r="R75" s="33" t="s">
        <v>2244</v>
      </c>
      <c r="S75" s="33" t="n">
        <v>60632</v>
      </c>
      <c r="T75" s="33" t="n">
        <v>44</v>
      </c>
      <c r="U75" s="33" t="s">
        <v>2245</v>
      </c>
      <c r="V75" s="33" t="s">
        <v>2246</v>
      </c>
      <c r="W75" s="33" t="s">
        <v>2276</v>
      </c>
      <c r="X75" s="33" t="s">
        <v>2277</v>
      </c>
      <c r="Y75" s="33" t="s">
        <v>2249</v>
      </c>
      <c r="AA75" s="33" t="n">
        <v>2012</v>
      </c>
      <c r="AB75" s="33" t="n">
        <v>400085</v>
      </c>
      <c r="AG75" s="33" t="s">
        <v>2278</v>
      </c>
      <c r="AH75" s="33" t="n">
        <v>5</v>
      </c>
      <c r="AI75" s="33" t="s">
        <v>2279</v>
      </c>
      <c r="AJ75" s="33" t="s">
        <v>1801</v>
      </c>
      <c r="AK75" s="33" t="s">
        <v>1802</v>
      </c>
      <c r="AL75" s="33" t="s">
        <v>70</v>
      </c>
      <c r="AM75" s="33" t="s">
        <v>71</v>
      </c>
      <c r="AR75" s="244" t="s">
        <v>54</v>
      </c>
    </row>
    <row r="76" customFormat="false" ht="15" hidden="false" customHeight="false" outlineLevel="0" collapsed="false">
      <c r="A76" s="33" t="n">
        <v>400086</v>
      </c>
      <c r="B76" s="242" t="s">
        <v>1785</v>
      </c>
      <c r="C76" s="243" t="s">
        <v>1786</v>
      </c>
      <c r="D76" s="33" t="n">
        <v>7030</v>
      </c>
      <c r="E76" s="33" t="n">
        <v>66441</v>
      </c>
      <c r="F76" s="33" t="s">
        <v>1402</v>
      </c>
      <c r="G76" s="33" t="s">
        <v>1403</v>
      </c>
      <c r="H76" s="243" t="s">
        <v>49</v>
      </c>
      <c r="I76" s="33" t="s">
        <v>1787</v>
      </c>
      <c r="J76" s="33" t="s">
        <v>1788</v>
      </c>
      <c r="K76" s="33" t="n">
        <v>610432</v>
      </c>
      <c r="L76" s="33" t="s">
        <v>1789</v>
      </c>
      <c r="N76" s="33" t="s">
        <v>1790</v>
      </c>
      <c r="O76" s="33" t="n">
        <v>51615</v>
      </c>
      <c r="P76" s="33" t="s">
        <v>1791</v>
      </c>
      <c r="Q76" s="33" t="s">
        <v>2280</v>
      </c>
      <c r="R76" s="33" t="s">
        <v>2281</v>
      </c>
      <c r="S76" s="33" t="n">
        <v>60621</v>
      </c>
      <c r="T76" s="33" t="n">
        <v>45</v>
      </c>
      <c r="U76" s="33" t="s">
        <v>2282</v>
      </c>
      <c r="V76" s="33" t="s">
        <v>2283</v>
      </c>
      <c r="W76" s="33" t="s">
        <v>2284</v>
      </c>
      <c r="X76" s="33" t="s">
        <v>2285</v>
      </c>
      <c r="Y76" s="33" t="s">
        <v>1830</v>
      </c>
      <c r="Z76" s="33" t="s">
        <v>1940</v>
      </c>
      <c r="AA76" s="33" t="n">
        <v>2012</v>
      </c>
      <c r="AB76" s="33" t="n">
        <v>400086</v>
      </c>
      <c r="AD76" s="33" t="n">
        <v>7030</v>
      </c>
      <c r="AG76" s="33" t="s">
        <v>2286</v>
      </c>
      <c r="AI76" s="33" t="s">
        <v>1842</v>
      </c>
      <c r="AJ76" s="33" t="s">
        <v>1801</v>
      </c>
      <c r="AK76" s="33" t="s">
        <v>1802</v>
      </c>
      <c r="AL76" s="33" t="s">
        <v>70</v>
      </c>
      <c r="AM76" s="33" t="s">
        <v>71</v>
      </c>
      <c r="AN76" s="33" t="s">
        <v>70</v>
      </c>
      <c r="AO76" s="33" t="s">
        <v>1803</v>
      </c>
      <c r="AP76" s="33" t="s">
        <v>71</v>
      </c>
      <c r="AQ76" s="33" t="s">
        <v>1804</v>
      </c>
      <c r="AR76" s="244" t="s">
        <v>54</v>
      </c>
    </row>
    <row r="77" customFormat="false" ht="15" hidden="false" customHeight="false" outlineLevel="0" collapsed="false">
      <c r="A77" s="33" t="n">
        <v>400087</v>
      </c>
      <c r="B77" s="242" t="s">
        <v>1785</v>
      </c>
      <c r="C77" s="243" t="s">
        <v>1786</v>
      </c>
      <c r="D77" s="33" t="n">
        <v>2490</v>
      </c>
      <c r="E77" s="33" t="n">
        <v>66171</v>
      </c>
      <c r="F77" s="33" t="s">
        <v>1488</v>
      </c>
      <c r="G77" s="33" t="s">
        <v>1489</v>
      </c>
      <c r="H77" s="243" t="s">
        <v>49</v>
      </c>
      <c r="I77" s="33" t="s">
        <v>1787</v>
      </c>
      <c r="J77" s="33" t="s">
        <v>1788</v>
      </c>
      <c r="K77" s="33" t="n">
        <v>609825</v>
      </c>
      <c r="L77" s="33" t="s">
        <v>1789</v>
      </c>
      <c r="N77" s="33" t="s">
        <v>1790</v>
      </c>
      <c r="O77" s="33" t="n">
        <v>51652</v>
      </c>
      <c r="P77" s="33" t="s">
        <v>1791</v>
      </c>
      <c r="Q77" s="33" t="s">
        <v>2287</v>
      </c>
      <c r="R77" s="33" t="s">
        <v>2288</v>
      </c>
      <c r="S77" s="33" t="n">
        <v>60616</v>
      </c>
      <c r="T77" s="33" t="n">
        <v>40</v>
      </c>
      <c r="U77" s="33" t="s">
        <v>2289</v>
      </c>
      <c r="V77" s="33" t="s">
        <v>2290</v>
      </c>
      <c r="W77" s="33" t="s">
        <v>2291</v>
      </c>
      <c r="X77" s="33" t="s">
        <v>2292</v>
      </c>
      <c r="Y77" s="33" t="s">
        <v>1893</v>
      </c>
      <c r="Z77" s="33" t="s">
        <v>1811</v>
      </c>
      <c r="AA77" s="33" t="n">
        <v>2012</v>
      </c>
      <c r="AB77" s="33" t="n">
        <v>400087</v>
      </c>
      <c r="AG77" s="33" t="s">
        <v>2293</v>
      </c>
      <c r="AI77" s="33" t="s">
        <v>1813</v>
      </c>
      <c r="AJ77" s="33" t="s">
        <v>1801</v>
      </c>
      <c r="AK77" s="33" t="s">
        <v>1802</v>
      </c>
      <c r="AL77" s="33" t="s">
        <v>52</v>
      </c>
      <c r="AM77" s="33" t="s">
        <v>53</v>
      </c>
      <c r="AR77" s="244" t="s">
        <v>54</v>
      </c>
    </row>
    <row r="78" customFormat="false" ht="15" hidden="false" customHeight="false" outlineLevel="0" collapsed="false">
      <c r="A78" s="33" t="n">
        <v>400089</v>
      </c>
      <c r="B78" s="242" t="s">
        <v>1785</v>
      </c>
      <c r="C78" s="243" t="s">
        <v>1786</v>
      </c>
      <c r="D78" s="33" t="n">
        <v>3346</v>
      </c>
      <c r="E78" s="33" t="n">
        <v>66397</v>
      </c>
      <c r="F78" s="33" t="s">
        <v>1390</v>
      </c>
      <c r="G78" s="33" t="s">
        <v>1391</v>
      </c>
      <c r="H78" s="243" t="s">
        <v>46</v>
      </c>
      <c r="I78" s="33" t="s">
        <v>1787</v>
      </c>
      <c r="J78" s="33" t="s">
        <v>1788</v>
      </c>
      <c r="K78" s="33" t="n">
        <v>610166</v>
      </c>
      <c r="L78" s="33" t="s">
        <v>1789</v>
      </c>
      <c r="N78" s="33" t="s">
        <v>1790</v>
      </c>
      <c r="O78" s="33" t="n">
        <v>54200</v>
      </c>
      <c r="P78" s="33" t="s">
        <v>1791</v>
      </c>
      <c r="Q78" s="33" t="s">
        <v>2294</v>
      </c>
      <c r="R78" s="33" t="s">
        <v>2295</v>
      </c>
      <c r="S78" s="33" t="n">
        <v>60632</v>
      </c>
      <c r="T78" s="33" t="n">
        <v>42</v>
      </c>
      <c r="U78" s="33" t="s">
        <v>2245</v>
      </c>
      <c r="V78" s="33" t="s">
        <v>2246</v>
      </c>
      <c r="W78" s="33" t="s">
        <v>2296</v>
      </c>
      <c r="X78" s="33" t="s">
        <v>2297</v>
      </c>
      <c r="Y78" s="33" t="s">
        <v>221</v>
      </c>
      <c r="AA78" s="33" t="n">
        <v>2012</v>
      </c>
      <c r="AB78" s="33" t="n">
        <v>400089</v>
      </c>
      <c r="AG78" s="33" t="s">
        <v>2298</v>
      </c>
      <c r="AI78" s="33" t="s">
        <v>1929</v>
      </c>
      <c r="AJ78" s="33" t="s">
        <v>1801</v>
      </c>
      <c r="AK78" s="33" t="s">
        <v>1802</v>
      </c>
      <c r="AL78" s="33" t="s">
        <v>102</v>
      </c>
      <c r="AM78" s="33" t="s">
        <v>71</v>
      </c>
      <c r="AR78" s="244" t="s">
        <v>54</v>
      </c>
    </row>
    <row r="79" customFormat="false" ht="15" hidden="false" customHeight="false" outlineLevel="0" collapsed="false">
      <c r="A79" s="33" t="n">
        <v>400091</v>
      </c>
      <c r="B79" s="242" t="s">
        <v>1785</v>
      </c>
      <c r="C79" s="243" t="s">
        <v>1786</v>
      </c>
      <c r="D79" s="33" t="n">
        <v>8022</v>
      </c>
      <c r="E79" s="33" t="n">
        <v>63091</v>
      </c>
      <c r="F79" s="33" t="s">
        <v>333</v>
      </c>
      <c r="G79" s="33" t="s">
        <v>334</v>
      </c>
      <c r="H79" s="243" t="s">
        <v>49</v>
      </c>
      <c r="I79" s="33" t="s">
        <v>1886</v>
      </c>
      <c r="J79" s="33" t="s">
        <v>1788</v>
      </c>
      <c r="K79" s="33" t="n">
        <v>610525</v>
      </c>
      <c r="L79" s="33" t="s">
        <v>1789</v>
      </c>
      <c r="N79" s="33" t="s">
        <v>1790</v>
      </c>
      <c r="O79" s="33" t="n">
        <v>51245</v>
      </c>
      <c r="P79" s="33" t="s">
        <v>1791</v>
      </c>
      <c r="Q79" s="33" t="s">
        <v>2299</v>
      </c>
      <c r="R79" s="33" t="s">
        <v>2300</v>
      </c>
      <c r="S79" s="33" t="n">
        <v>60608</v>
      </c>
      <c r="T79" s="33" t="n">
        <v>38</v>
      </c>
      <c r="U79" s="33" t="s">
        <v>2301</v>
      </c>
      <c r="V79" s="33" t="s">
        <v>2302</v>
      </c>
      <c r="W79" s="33" t="s">
        <v>2303</v>
      </c>
      <c r="X79" s="33" t="s">
        <v>2304</v>
      </c>
      <c r="Y79" s="33" t="s">
        <v>1989</v>
      </c>
      <c r="Z79" s="33" t="s">
        <v>2067</v>
      </c>
      <c r="AA79" s="33" t="n">
        <v>2012</v>
      </c>
      <c r="AB79" s="33" t="n">
        <v>400091</v>
      </c>
      <c r="AD79" s="33" t="n">
        <v>8022</v>
      </c>
      <c r="AG79" s="33" t="s">
        <v>2305</v>
      </c>
      <c r="AI79" s="33" t="s">
        <v>1842</v>
      </c>
      <c r="AJ79" s="33" t="s">
        <v>1801</v>
      </c>
      <c r="AK79" s="33" t="s">
        <v>1802</v>
      </c>
      <c r="AL79" s="33" t="s">
        <v>118</v>
      </c>
      <c r="AM79" s="33" t="s">
        <v>108</v>
      </c>
      <c r="AN79" s="33" t="s">
        <v>118</v>
      </c>
      <c r="AO79" s="33" t="s">
        <v>1803</v>
      </c>
      <c r="AP79" s="33" t="s">
        <v>108</v>
      </c>
      <c r="AQ79" s="33" t="s">
        <v>1804</v>
      </c>
      <c r="AR79" s="244" t="s">
        <v>130</v>
      </c>
      <c r="AS79" s="33" t="s">
        <v>77</v>
      </c>
      <c r="AT79" s="33" t="s">
        <v>77</v>
      </c>
      <c r="AU79" s="33" t="s">
        <v>47</v>
      </c>
      <c r="AV79" s="33" t="n">
        <v>62</v>
      </c>
      <c r="AW79" s="33" t="n">
        <v>62</v>
      </c>
      <c r="AX79" s="33" t="n">
        <v>55</v>
      </c>
      <c r="AY79" s="33" t="n">
        <v>89</v>
      </c>
      <c r="AZ79" s="33" t="n">
        <v>3</v>
      </c>
      <c r="BA79" s="33" t="n">
        <v>2</v>
      </c>
      <c r="BB79" s="33" t="n">
        <v>59</v>
      </c>
      <c r="BC79" s="33" t="n">
        <v>19</v>
      </c>
      <c r="BD79" s="245" t="n">
        <v>1</v>
      </c>
      <c r="BE79" s="33" t="n">
        <v>0</v>
      </c>
      <c r="BF79" s="33" t="n">
        <v>2</v>
      </c>
      <c r="BG79" s="33" t="n">
        <v>3</v>
      </c>
      <c r="BH79" s="33" t="n">
        <v>89</v>
      </c>
      <c r="BI79" s="33" t="n">
        <v>0.011</v>
      </c>
      <c r="BJ79" s="33" t="n">
        <v>0.022</v>
      </c>
      <c r="BK79" s="33" t="n">
        <v>0.022</v>
      </c>
      <c r="BL79" s="33" t="n">
        <v>0.034</v>
      </c>
      <c r="BM79" s="33" t="n">
        <v>0.056</v>
      </c>
      <c r="BN79" s="33" t="n">
        <v>0.135</v>
      </c>
      <c r="BO79" s="33" t="n">
        <v>0.045</v>
      </c>
      <c r="BP79" s="33" t="n">
        <v>0.045</v>
      </c>
      <c r="BQ79" s="33" t="n">
        <v>0.045</v>
      </c>
      <c r="BR79" s="33" t="n">
        <v>0.09</v>
      </c>
      <c r="BS79" s="33" t="n">
        <v>0.09</v>
      </c>
      <c r="BT79" s="33" t="n">
        <v>0.191</v>
      </c>
      <c r="BU79" s="33" t="n">
        <v>0.236</v>
      </c>
      <c r="BV79" s="33" t="n">
        <v>0.18</v>
      </c>
      <c r="BW79" s="33" t="n">
        <v>0.326</v>
      </c>
      <c r="BX79" s="33" t="n">
        <v>0.247</v>
      </c>
      <c r="BY79" s="33" t="n">
        <v>0.371</v>
      </c>
      <c r="BZ79" s="33" t="n">
        <v>0.281</v>
      </c>
      <c r="CA79" s="33" t="n">
        <v>0</v>
      </c>
      <c r="CB79" s="33" t="n">
        <v>0.011</v>
      </c>
      <c r="CC79" s="33" t="n">
        <v>0</v>
      </c>
      <c r="CD79" s="33" t="n">
        <v>0</v>
      </c>
      <c r="CE79" s="33" t="n">
        <v>0.011</v>
      </c>
      <c r="CF79" s="33" t="n">
        <v>0</v>
      </c>
      <c r="CG79" s="33" t="n">
        <v>0.708</v>
      </c>
      <c r="CH79" s="33" t="n">
        <v>0.742</v>
      </c>
      <c r="CI79" s="33" t="n">
        <v>0.607</v>
      </c>
      <c r="CJ79" s="33" t="n">
        <v>0.629</v>
      </c>
      <c r="CK79" s="33" t="n">
        <v>0.472</v>
      </c>
      <c r="CL79" s="33" t="n">
        <v>0.393</v>
      </c>
      <c r="CM79" s="33" t="n">
        <v>0.011</v>
      </c>
      <c r="CN79" s="33" t="n">
        <v>0.011</v>
      </c>
      <c r="CO79" s="33" t="n">
        <v>0.022</v>
      </c>
      <c r="CP79" s="33" t="n">
        <v>0.011</v>
      </c>
      <c r="CQ79" s="33" t="n">
        <v>0</v>
      </c>
      <c r="CR79" s="33" t="n">
        <v>0</v>
      </c>
      <c r="CS79" s="33" t="n">
        <v>0.079</v>
      </c>
      <c r="CT79" s="33" t="n">
        <v>0.101</v>
      </c>
      <c r="CU79" s="33" t="n">
        <v>0.079</v>
      </c>
      <c r="CV79" s="33" t="n">
        <v>0.034</v>
      </c>
      <c r="CW79" s="33" t="n">
        <v>0.034</v>
      </c>
      <c r="CX79" s="33" t="n">
        <v>0.034</v>
      </c>
      <c r="CY79" s="33" t="n">
        <v>0.034</v>
      </c>
      <c r="CZ79" s="33" t="n">
        <v>0.056</v>
      </c>
      <c r="DA79" s="33" t="n">
        <v>0.09</v>
      </c>
      <c r="DB79" s="33" t="n">
        <v>0.101</v>
      </c>
      <c r="DC79" s="33" t="n">
        <v>0.157</v>
      </c>
      <c r="DD79" s="33" t="n">
        <v>0.101</v>
      </c>
      <c r="DE79" s="33" t="n">
        <v>0.202</v>
      </c>
      <c r="DF79" s="33" t="n">
        <v>0.247</v>
      </c>
      <c r="DG79" s="33" t="n">
        <v>0.258</v>
      </c>
      <c r="DH79" s="33" t="n">
        <v>0.27</v>
      </c>
      <c r="DI79" s="33" t="n">
        <v>0.247</v>
      </c>
      <c r="DJ79" s="33" t="n">
        <v>0.337</v>
      </c>
      <c r="DK79" s="33" t="n">
        <v>0.326</v>
      </c>
      <c r="DL79" s="33" t="n">
        <v>0.191</v>
      </c>
      <c r="DM79" s="33" t="n">
        <v>0.202</v>
      </c>
      <c r="DN79" s="33" t="n">
        <v>0</v>
      </c>
      <c r="DO79" s="33" t="n">
        <v>0.011</v>
      </c>
      <c r="DP79" s="33" t="n">
        <v>0.011</v>
      </c>
      <c r="DQ79" s="33" t="n">
        <v>0.011</v>
      </c>
      <c r="DR79" s="33" t="n">
        <v>0</v>
      </c>
      <c r="DS79" s="33" t="n">
        <v>0.011</v>
      </c>
      <c r="DT79" s="33" t="n">
        <v>0.011</v>
      </c>
      <c r="DU79" s="33" t="n">
        <v>0</v>
      </c>
      <c r="DV79" s="33" t="n">
        <v>0.034</v>
      </c>
      <c r="DW79" s="33" t="n">
        <v>0.753</v>
      </c>
      <c r="DX79" s="33" t="n">
        <v>0.697</v>
      </c>
      <c r="DY79" s="33" t="n">
        <v>0.674</v>
      </c>
      <c r="DZ79" s="33" t="n">
        <v>0.674</v>
      </c>
      <c r="EA79" s="33" t="n">
        <v>0.697</v>
      </c>
      <c r="EB79" s="33" t="n">
        <v>0.562</v>
      </c>
      <c r="EC79" s="33" t="n">
        <v>0.483</v>
      </c>
      <c r="ED79" s="33" t="n">
        <v>0.551</v>
      </c>
      <c r="EE79" s="33" t="n">
        <v>0.584</v>
      </c>
      <c r="EF79" s="33" t="n">
        <v>0.472</v>
      </c>
      <c r="EG79" s="33" t="n">
        <v>0.067</v>
      </c>
      <c r="EH79" s="33" t="n">
        <v>0.067</v>
      </c>
      <c r="EI79" s="33" t="n">
        <v>0.079</v>
      </c>
      <c r="EJ79" s="33" t="n">
        <v>0.258</v>
      </c>
      <c r="EK79" s="33" t="n">
        <v>0.157</v>
      </c>
      <c r="EL79" s="33" t="n">
        <v>0.045</v>
      </c>
      <c r="EM79" s="33" t="n">
        <v>0.135</v>
      </c>
      <c r="EN79" s="33" t="n">
        <v>0.124</v>
      </c>
      <c r="EO79" s="33" t="n">
        <v>0.404</v>
      </c>
      <c r="EP79" s="33" t="n">
        <v>0.393</v>
      </c>
      <c r="EQ79" s="33" t="n">
        <v>0.337</v>
      </c>
      <c r="ER79" s="33" t="n">
        <v>0.022</v>
      </c>
      <c r="ES79" s="33" t="n">
        <v>0.022</v>
      </c>
      <c r="ET79" s="33" t="n">
        <v>0.101</v>
      </c>
      <c r="EU79" s="33" t="n">
        <v>0.09</v>
      </c>
      <c r="EV79" s="33" t="n">
        <v>0.124</v>
      </c>
      <c r="EW79" s="33" t="n">
        <v>0.348</v>
      </c>
      <c r="EX79" s="33" t="n">
        <v>0.393</v>
      </c>
      <c r="EY79" s="33" t="n">
        <v>0.36</v>
      </c>
      <c r="EZ79" s="33" t="n">
        <v>8.11</v>
      </c>
      <c r="FA79" s="33" t="n">
        <v>0.022</v>
      </c>
      <c r="FB79" s="33" t="n">
        <v>0.011</v>
      </c>
      <c r="FC79" s="33" t="n">
        <v>0.022</v>
      </c>
      <c r="FD79" s="33" t="n">
        <v>0.045</v>
      </c>
      <c r="FE79" s="33" t="n">
        <v>0.045</v>
      </c>
      <c r="FF79" s="33" t="n">
        <v>0.034</v>
      </c>
      <c r="FG79" s="33" t="n">
        <v>0.09</v>
      </c>
      <c r="FH79" s="33" t="n">
        <v>0.18</v>
      </c>
      <c r="FI79" s="33" t="n">
        <v>0.157</v>
      </c>
      <c r="FJ79" s="33" t="n">
        <v>0.382</v>
      </c>
      <c r="FK79" s="33" t="n">
        <v>0.011</v>
      </c>
      <c r="FL79" s="33" t="n">
        <v>0.618</v>
      </c>
      <c r="FM79" s="33" t="n">
        <v>0.607</v>
      </c>
      <c r="FN79" s="33" t="n">
        <v>0.247</v>
      </c>
      <c r="FO79" s="33" t="n">
        <v>0.09</v>
      </c>
      <c r="FP79" s="33" t="n">
        <v>0.079</v>
      </c>
      <c r="FQ79" s="33" t="n">
        <v>0.236</v>
      </c>
      <c r="FR79" s="33" t="n">
        <v>0.112</v>
      </c>
      <c r="FS79" s="33" t="n">
        <v>0.09</v>
      </c>
      <c r="FT79" s="33" t="n">
        <v>0.27</v>
      </c>
      <c r="FU79" s="33" t="n">
        <v>0.022</v>
      </c>
      <c r="FV79" s="33" t="n">
        <v>0.067</v>
      </c>
      <c r="FW79" s="33" t="n">
        <v>0.191</v>
      </c>
      <c r="FX79" s="33" t="n">
        <v>0.157</v>
      </c>
      <c r="FY79" s="33" t="n">
        <v>0.157</v>
      </c>
      <c r="FZ79" s="33" t="n">
        <v>0.056</v>
      </c>
      <c r="GA79" s="33" t="n">
        <v>0.011</v>
      </c>
      <c r="GB79" s="33" t="n">
        <v>0.011</v>
      </c>
      <c r="GC79" s="33" t="n">
        <v>0.045</v>
      </c>
      <c r="GD79" s="33" t="n">
        <v>0.067</v>
      </c>
      <c r="GE79" s="33" t="n">
        <v>0.056</v>
      </c>
      <c r="GF79" s="33" t="n">
        <v>0.011</v>
      </c>
      <c r="GG79" s="33" t="n">
        <v>0.337</v>
      </c>
      <c r="GH79" s="33" t="n">
        <v>0.247</v>
      </c>
      <c r="GI79" s="33" t="n">
        <v>0.236</v>
      </c>
      <c r="GJ79" s="33" t="n">
        <v>0.382</v>
      </c>
      <c r="GK79" s="33" t="n">
        <v>0.382</v>
      </c>
      <c r="GL79" s="33" t="n">
        <v>0.382</v>
      </c>
      <c r="GM79" s="33" t="n">
        <v>0.438</v>
      </c>
      <c r="GN79" s="33" t="n">
        <v>0.494</v>
      </c>
      <c r="GO79" s="33" t="n">
        <v>0.292</v>
      </c>
      <c r="GP79" s="33" t="n">
        <v>0.326</v>
      </c>
      <c r="GQ79" s="33" t="n">
        <v>0.292</v>
      </c>
      <c r="GR79" s="33" t="n">
        <v>0.461</v>
      </c>
      <c r="GS79" s="33" t="n">
        <v>0.146</v>
      </c>
      <c r="GT79" s="33" t="n">
        <v>0.169</v>
      </c>
      <c r="GU79" s="33" t="n">
        <v>0.247</v>
      </c>
      <c r="GV79" s="33" t="n">
        <v>0.135</v>
      </c>
      <c r="GW79" s="33" t="n">
        <v>0.18</v>
      </c>
      <c r="GX79" s="33" t="n">
        <v>0.045</v>
      </c>
      <c r="GY79" s="33" t="n">
        <v>0.045</v>
      </c>
      <c r="GZ79" s="33" t="n">
        <v>0.056</v>
      </c>
      <c r="HA79" s="33" t="n">
        <v>0.157</v>
      </c>
      <c r="HB79" s="33" t="n">
        <v>0.056</v>
      </c>
      <c r="HC79" s="33" t="n">
        <v>0.056</v>
      </c>
      <c r="HD79" s="33" t="n">
        <v>0.045</v>
      </c>
      <c r="HE79" s="33" t="n">
        <v>0.022</v>
      </c>
      <c r="HF79" s="33" t="n">
        <v>0.022</v>
      </c>
      <c r="HG79" s="33" t="n">
        <v>0.022</v>
      </c>
      <c r="HH79" s="33" t="n">
        <v>0.034</v>
      </c>
      <c r="HI79" s="33" t="n">
        <v>0.034</v>
      </c>
      <c r="HJ79" s="33" t="n">
        <v>0.056</v>
      </c>
    </row>
    <row r="80" customFormat="false" ht="15" hidden="false" customHeight="false" outlineLevel="0" collapsed="false">
      <c r="A80" s="33" t="n">
        <v>400092</v>
      </c>
      <c r="B80" s="242" t="s">
        <v>1785</v>
      </c>
      <c r="C80" s="243" t="s">
        <v>1786</v>
      </c>
      <c r="D80" s="33" t="n">
        <v>8049</v>
      </c>
      <c r="E80" s="33" t="n">
        <v>66076</v>
      </c>
      <c r="F80" s="33" t="s">
        <v>345</v>
      </c>
      <c r="G80" s="33" t="s">
        <v>346</v>
      </c>
      <c r="H80" s="243" t="s">
        <v>46</v>
      </c>
      <c r="I80" s="33" t="s">
        <v>1787</v>
      </c>
      <c r="J80" s="33" t="s">
        <v>1788</v>
      </c>
      <c r="K80" s="33" t="n">
        <v>610080</v>
      </c>
      <c r="L80" s="33" t="s">
        <v>1789</v>
      </c>
      <c r="N80" s="33" t="s">
        <v>1790</v>
      </c>
      <c r="O80" s="33" t="n">
        <v>54682</v>
      </c>
      <c r="P80" s="33" t="s">
        <v>1791</v>
      </c>
      <c r="Q80" s="33" t="s">
        <v>2306</v>
      </c>
      <c r="R80" s="33" t="s">
        <v>2307</v>
      </c>
      <c r="S80" s="33" t="n">
        <v>60827</v>
      </c>
      <c r="T80" s="33" t="n">
        <v>48</v>
      </c>
      <c r="U80" s="33" t="s">
        <v>1898</v>
      </c>
      <c r="V80" s="33" t="s">
        <v>1899</v>
      </c>
      <c r="W80" s="33" t="s">
        <v>2308</v>
      </c>
      <c r="X80" s="33" t="s">
        <v>2309</v>
      </c>
      <c r="Y80" s="33" t="s">
        <v>2310</v>
      </c>
      <c r="AA80" s="33" t="n">
        <v>2012</v>
      </c>
      <c r="AB80" s="33" t="n">
        <v>400092</v>
      </c>
      <c r="AD80" s="33" t="n">
        <v>8049</v>
      </c>
      <c r="AG80" s="33" t="s">
        <v>2311</v>
      </c>
      <c r="AH80" s="33" t="n">
        <v>6</v>
      </c>
      <c r="AI80" s="33" t="s">
        <v>1823</v>
      </c>
      <c r="AJ80" s="33" t="s">
        <v>1801</v>
      </c>
      <c r="AK80" s="33" t="s">
        <v>1802</v>
      </c>
      <c r="AL80" s="33" t="s">
        <v>59</v>
      </c>
      <c r="AM80" s="33" t="s">
        <v>60</v>
      </c>
      <c r="AN80" s="33" t="s">
        <v>59</v>
      </c>
      <c r="AO80" s="33" t="s">
        <v>1803</v>
      </c>
      <c r="AP80" s="33" t="s">
        <v>60</v>
      </c>
      <c r="AQ80" s="33" t="s">
        <v>1804</v>
      </c>
      <c r="AR80" s="244" t="s">
        <v>347</v>
      </c>
      <c r="AS80" s="33" t="s">
        <v>47</v>
      </c>
      <c r="AT80" s="33" t="s">
        <v>77</v>
      </c>
      <c r="AU80" s="33" t="s">
        <v>77</v>
      </c>
      <c r="AV80" s="33" t="n">
        <v>58</v>
      </c>
      <c r="AW80" s="33" t="n">
        <v>68</v>
      </c>
      <c r="AX80" s="33" t="n">
        <v>67</v>
      </c>
      <c r="AY80" s="33" t="n">
        <v>86</v>
      </c>
      <c r="AZ80" s="33" t="n">
        <v>0</v>
      </c>
      <c r="BA80" s="33" t="n">
        <v>0</v>
      </c>
      <c r="BB80" s="33" t="n">
        <v>82</v>
      </c>
      <c r="BC80" s="33" t="n">
        <v>0</v>
      </c>
      <c r="BD80" s="245" t="n">
        <v>0</v>
      </c>
      <c r="BE80" s="33" t="n">
        <v>0</v>
      </c>
      <c r="BF80" s="33" t="n">
        <v>2</v>
      </c>
      <c r="BG80" s="33" t="n">
        <v>2</v>
      </c>
      <c r="BH80" s="33" t="n">
        <v>86</v>
      </c>
      <c r="BI80" s="33" t="n">
        <v>0.012</v>
      </c>
      <c r="BJ80" s="33" t="n">
        <v>0.012</v>
      </c>
      <c r="BK80" s="33" t="n">
        <v>0.012</v>
      </c>
      <c r="BL80" s="33" t="n">
        <v>0.023</v>
      </c>
      <c r="BM80" s="33" t="n">
        <v>0.035</v>
      </c>
      <c r="BN80" s="33" t="n">
        <v>0.081</v>
      </c>
      <c r="BO80" s="33" t="n">
        <v>0.081</v>
      </c>
      <c r="BP80" s="33" t="n">
        <v>0.047</v>
      </c>
      <c r="BQ80" s="33" t="n">
        <v>0.023</v>
      </c>
      <c r="BR80" s="33" t="n">
        <v>0.058</v>
      </c>
      <c r="BS80" s="33" t="n">
        <v>0.081</v>
      </c>
      <c r="BT80" s="33" t="n">
        <v>0.116</v>
      </c>
      <c r="BU80" s="33" t="n">
        <v>0.337</v>
      </c>
      <c r="BV80" s="33" t="n">
        <v>0.198</v>
      </c>
      <c r="BW80" s="33" t="n">
        <v>0.267</v>
      </c>
      <c r="BX80" s="33" t="n">
        <v>0.186</v>
      </c>
      <c r="BY80" s="33" t="n">
        <v>0.349</v>
      </c>
      <c r="BZ80" s="33" t="n">
        <v>0.267</v>
      </c>
      <c r="CA80" s="33" t="n">
        <v>0.012</v>
      </c>
      <c r="CB80" s="33" t="n">
        <v>0.012</v>
      </c>
      <c r="CC80" s="33" t="n">
        <v>0</v>
      </c>
      <c r="CD80" s="33" t="n">
        <v>0</v>
      </c>
      <c r="CE80" s="33" t="n">
        <v>0</v>
      </c>
      <c r="CF80" s="33" t="n">
        <v>0.012</v>
      </c>
      <c r="CG80" s="33" t="n">
        <v>0.558</v>
      </c>
      <c r="CH80" s="33" t="n">
        <v>0.733</v>
      </c>
      <c r="CI80" s="33" t="n">
        <v>0.698</v>
      </c>
      <c r="CJ80" s="33" t="n">
        <v>0.733</v>
      </c>
      <c r="CK80" s="33" t="n">
        <v>0.535</v>
      </c>
      <c r="CL80" s="33" t="n">
        <v>0.523</v>
      </c>
      <c r="CM80" s="33" t="n">
        <v>0.012</v>
      </c>
      <c r="CN80" s="33" t="n">
        <v>0.012</v>
      </c>
      <c r="CO80" s="33" t="n">
        <v>0.012</v>
      </c>
      <c r="CP80" s="33" t="n">
        <v>0.023</v>
      </c>
      <c r="CQ80" s="33" t="n">
        <v>0.012</v>
      </c>
      <c r="CR80" s="33" t="n">
        <v>0.012</v>
      </c>
      <c r="CS80" s="33" t="n">
        <v>0.023</v>
      </c>
      <c r="CT80" s="33" t="n">
        <v>0.035</v>
      </c>
      <c r="CU80" s="33" t="n">
        <v>0.023</v>
      </c>
      <c r="CV80" s="33" t="n">
        <v>0.012</v>
      </c>
      <c r="CW80" s="33" t="n">
        <v>0</v>
      </c>
      <c r="CX80" s="33" t="n">
        <v>0.012</v>
      </c>
      <c r="CY80" s="33" t="n">
        <v>0</v>
      </c>
      <c r="CZ80" s="33" t="n">
        <v>0.023</v>
      </c>
      <c r="DA80" s="33" t="n">
        <v>0.047</v>
      </c>
      <c r="DB80" s="33" t="n">
        <v>0.093</v>
      </c>
      <c r="DC80" s="33" t="n">
        <v>0.058</v>
      </c>
      <c r="DD80" s="33" t="n">
        <v>0.047</v>
      </c>
      <c r="DE80" s="33" t="n">
        <v>0.047</v>
      </c>
      <c r="DF80" s="33" t="n">
        <v>0.081</v>
      </c>
      <c r="DG80" s="33" t="n">
        <v>0.07</v>
      </c>
      <c r="DH80" s="33" t="n">
        <v>0.116</v>
      </c>
      <c r="DI80" s="33" t="n">
        <v>0.07</v>
      </c>
      <c r="DJ80" s="33" t="n">
        <v>0.291</v>
      </c>
      <c r="DK80" s="33" t="n">
        <v>0.256</v>
      </c>
      <c r="DL80" s="33" t="n">
        <v>0.291</v>
      </c>
      <c r="DM80" s="33" t="n">
        <v>0.209</v>
      </c>
      <c r="DN80" s="33" t="n">
        <v>0</v>
      </c>
      <c r="DO80" s="33" t="n">
        <v>0</v>
      </c>
      <c r="DP80" s="33" t="n">
        <v>0</v>
      </c>
      <c r="DQ80" s="33" t="n">
        <v>0</v>
      </c>
      <c r="DR80" s="33" t="n">
        <v>0</v>
      </c>
      <c r="DS80" s="33" t="n">
        <v>0.012</v>
      </c>
      <c r="DT80" s="33" t="n">
        <v>0</v>
      </c>
      <c r="DU80" s="33" t="n">
        <v>0</v>
      </c>
      <c r="DV80" s="33" t="n">
        <v>0.012</v>
      </c>
      <c r="DW80" s="33" t="n">
        <v>0.93</v>
      </c>
      <c r="DX80" s="33" t="n">
        <v>0.907</v>
      </c>
      <c r="DY80" s="33" t="n">
        <v>0.907</v>
      </c>
      <c r="DZ80" s="33" t="n">
        <v>0.86</v>
      </c>
      <c r="EA80" s="33" t="n">
        <v>0.895</v>
      </c>
      <c r="EB80" s="33" t="n">
        <v>0.64</v>
      </c>
      <c r="EC80" s="33" t="n">
        <v>0.628</v>
      </c>
      <c r="ED80" s="33" t="n">
        <v>0.616</v>
      </c>
      <c r="EE80" s="33" t="n">
        <v>0.709</v>
      </c>
      <c r="EF80" s="33" t="n">
        <v>0.512</v>
      </c>
      <c r="EG80" s="33" t="n">
        <v>0.012</v>
      </c>
      <c r="EH80" s="33" t="n">
        <v>0.012</v>
      </c>
      <c r="EI80" s="33" t="n">
        <v>0.035</v>
      </c>
      <c r="EJ80" s="33" t="n">
        <v>0.279</v>
      </c>
      <c r="EK80" s="33" t="n">
        <v>0.14</v>
      </c>
      <c r="EL80" s="33" t="n">
        <v>0.07</v>
      </c>
      <c r="EM80" s="33" t="n">
        <v>0.186</v>
      </c>
      <c r="EN80" s="33" t="n">
        <v>0.047</v>
      </c>
      <c r="EO80" s="33" t="n">
        <v>0.233</v>
      </c>
      <c r="EP80" s="33" t="n">
        <v>0.314</v>
      </c>
      <c r="EQ80" s="33" t="n">
        <v>0.233</v>
      </c>
      <c r="ER80" s="33" t="n">
        <v>0.012</v>
      </c>
      <c r="ES80" s="33" t="n">
        <v>0.012</v>
      </c>
      <c r="ET80" s="33" t="n">
        <v>0.035</v>
      </c>
      <c r="EU80" s="33" t="n">
        <v>0.047</v>
      </c>
      <c r="EV80" s="33" t="n">
        <v>0.151</v>
      </c>
      <c r="EW80" s="33" t="n">
        <v>0.605</v>
      </c>
      <c r="EX80" s="33" t="n">
        <v>0.57</v>
      </c>
      <c r="EY80" s="33" t="n">
        <v>0.5</v>
      </c>
      <c r="EZ80" s="33" t="n">
        <v>8.74</v>
      </c>
      <c r="FA80" s="33" t="n">
        <v>0.012</v>
      </c>
      <c r="FB80" s="33" t="n">
        <v>0</v>
      </c>
      <c r="FC80" s="33" t="n">
        <v>0.035</v>
      </c>
      <c r="FD80" s="33" t="n">
        <v>0.012</v>
      </c>
      <c r="FE80" s="33" t="n">
        <v>0.012</v>
      </c>
      <c r="FF80" s="33" t="n">
        <v>0.035</v>
      </c>
      <c r="FG80" s="33" t="n">
        <v>0.047</v>
      </c>
      <c r="FH80" s="33" t="n">
        <v>0.14</v>
      </c>
      <c r="FI80" s="33" t="n">
        <v>0.221</v>
      </c>
      <c r="FJ80" s="33" t="n">
        <v>0.488</v>
      </c>
      <c r="FK80" s="33" t="n">
        <v>0</v>
      </c>
      <c r="FL80" s="33" t="n">
        <v>0.605</v>
      </c>
      <c r="FM80" s="33" t="n">
        <v>0.698</v>
      </c>
      <c r="FN80" s="33" t="n">
        <v>0.14</v>
      </c>
      <c r="FO80" s="33" t="n">
        <v>0.163</v>
      </c>
      <c r="FP80" s="33" t="n">
        <v>0.093</v>
      </c>
      <c r="FQ80" s="33" t="n">
        <v>0.279</v>
      </c>
      <c r="FR80" s="33" t="n">
        <v>0.058</v>
      </c>
      <c r="FS80" s="33" t="n">
        <v>0.047</v>
      </c>
      <c r="FT80" s="33" t="n">
        <v>0.267</v>
      </c>
      <c r="FU80" s="33" t="n">
        <v>0.07</v>
      </c>
      <c r="FV80" s="33" t="n">
        <v>0.047</v>
      </c>
      <c r="FW80" s="33" t="n">
        <v>0.279</v>
      </c>
      <c r="FX80" s="33" t="n">
        <v>0.105</v>
      </c>
      <c r="FY80" s="33" t="n">
        <v>0.116</v>
      </c>
      <c r="FZ80" s="33" t="n">
        <v>0.035</v>
      </c>
      <c r="GA80" s="33" t="n">
        <v>0.012</v>
      </c>
      <c r="GB80" s="33" t="n">
        <v>0.023</v>
      </c>
      <c r="GC80" s="33" t="n">
        <v>0.012</v>
      </c>
      <c r="GD80" s="33" t="n">
        <v>0.047</v>
      </c>
      <c r="GE80" s="33" t="n">
        <v>0.081</v>
      </c>
      <c r="GF80" s="33" t="n">
        <v>0.023</v>
      </c>
      <c r="GG80" s="33" t="n">
        <v>0.221</v>
      </c>
      <c r="GH80" s="33" t="n">
        <v>0.209</v>
      </c>
      <c r="GI80" s="33" t="n">
        <v>0.267</v>
      </c>
      <c r="GJ80" s="33" t="n">
        <v>0.267</v>
      </c>
      <c r="GK80" s="33" t="n">
        <v>0.465</v>
      </c>
      <c r="GL80" s="33" t="n">
        <v>0.209</v>
      </c>
      <c r="GM80" s="33" t="n">
        <v>0.721</v>
      </c>
      <c r="GN80" s="33" t="n">
        <v>0.593</v>
      </c>
      <c r="GO80" s="33" t="n">
        <v>0.605</v>
      </c>
      <c r="GP80" s="33" t="n">
        <v>0.57</v>
      </c>
      <c r="GQ80" s="33" t="n">
        <v>0.372</v>
      </c>
      <c r="GR80" s="33" t="n">
        <v>0.709</v>
      </c>
      <c r="GS80" s="33" t="n">
        <v>0.023</v>
      </c>
      <c r="GT80" s="33" t="n">
        <v>0.151</v>
      </c>
      <c r="GU80" s="33" t="n">
        <v>0.081</v>
      </c>
      <c r="GV80" s="33" t="n">
        <v>0.07</v>
      </c>
      <c r="GW80" s="33" t="n">
        <v>0.047</v>
      </c>
      <c r="GX80" s="33" t="n">
        <v>0.023</v>
      </c>
      <c r="GY80" s="33" t="n">
        <v>0.023</v>
      </c>
      <c r="GZ80" s="33" t="n">
        <v>0.023</v>
      </c>
      <c r="HA80" s="33" t="n">
        <v>0.023</v>
      </c>
      <c r="HB80" s="33" t="n">
        <v>0.035</v>
      </c>
      <c r="HC80" s="33" t="n">
        <v>0.023</v>
      </c>
      <c r="HD80" s="33" t="n">
        <v>0.023</v>
      </c>
      <c r="HE80" s="33" t="n">
        <v>0</v>
      </c>
      <c r="HF80" s="33" t="n">
        <v>0</v>
      </c>
      <c r="HG80" s="33" t="n">
        <v>0.012</v>
      </c>
      <c r="HH80" s="33" t="n">
        <v>0.012</v>
      </c>
      <c r="HI80" s="33" t="n">
        <v>0.012</v>
      </c>
      <c r="HJ80" s="33" t="n">
        <v>0.012</v>
      </c>
    </row>
    <row r="81" customFormat="false" ht="15" hidden="false" customHeight="false" outlineLevel="0" collapsed="false">
      <c r="A81" s="33" t="n">
        <v>400093</v>
      </c>
      <c r="B81" s="242" t="s">
        <v>1785</v>
      </c>
      <c r="C81" s="243" t="s">
        <v>1786</v>
      </c>
      <c r="D81" s="33" t="n">
        <v>8053</v>
      </c>
      <c r="E81" s="33" t="n">
        <v>63111</v>
      </c>
      <c r="F81" s="33" t="s">
        <v>327</v>
      </c>
      <c r="G81" s="33" t="s">
        <v>328</v>
      </c>
      <c r="H81" s="243" t="s">
        <v>49</v>
      </c>
      <c r="I81" s="33" t="s">
        <v>1787</v>
      </c>
      <c r="J81" s="33" t="s">
        <v>1788</v>
      </c>
      <c r="K81" s="33" t="n">
        <v>610526</v>
      </c>
      <c r="L81" s="33" t="s">
        <v>1789</v>
      </c>
      <c r="N81" s="33" t="s">
        <v>1790</v>
      </c>
      <c r="O81" s="33" t="n">
        <v>51191</v>
      </c>
      <c r="P81" s="33" t="s">
        <v>1791</v>
      </c>
      <c r="Q81" s="33" t="s">
        <v>2312</v>
      </c>
      <c r="R81" s="33" t="s">
        <v>2313</v>
      </c>
      <c r="S81" s="33" t="n">
        <v>60624</v>
      </c>
      <c r="T81" s="33" t="n">
        <v>36</v>
      </c>
      <c r="U81" s="33" t="s">
        <v>2314</v>
      </c>
      <c r="V81" s="33" t="s">
        <v>2315</v>
      </c>
      <c r="W81" s="33" t="s">
        <v>2316</v>
      </c>
      <c r="X81" s="33" t="s">
        <v>2317</v>
      </c>
      <c r="Y81" s="33" t="s">
        <v>2318</v>
      </c>
      <c r="Z81" s="33" t="s">
        <v>1821</v>
      </c>
      <c r="AA81" s="33" t="n">
        <v>2012</v>
      </c>
      <c r="AB81" s="33" t="n">
        <v>400093</v>
      </c>
      <c r="AD81" s="33" t="n">
        <v>8053</v>
      </c>
      <c r="AG81" s="33" t="s">
        <v>2319</v>
      </c>
      <c r="AI81" s="33" t="s">
        <v>1842</v>
      </c>
      <c r="AJ81" s="33" t="s">
        <v>1801</v>
      </c>
      <c r="AK81" s="33" t="s">
        <v>1802</v>
      </c>
      <c r="AL81" s="33" t="s">
        <v>118</v>
      </c>
      <c r="AM81" s="33" t="s">
        <v>108</v>
      </c>
      <c r="AN81" s="33" t="s">
        <v>118</v>
      </c>
      <c r="AO81" s="33" t="s">
        <v>1803</v>
      </c>
      <c r="AP81" s="33" t="s">
        <v>108</v>
      </c>
      <c r="AQ81" s="33" t="s">
        <v>1804</v>
      </c>
      <c r="AR81" s="244" t="s">
        <v>167</v>
      </c>
      <c r="AS81" s="33" t="s">
        <v>77</v>
      </c>
      <c r="AT81" s="33" t="s">
        <v>131</v>
      </c>
      <c r="AU81" s="33" t="s">
        <v>47</v>
      </c>
      <c r="AV81" s="33" t="n">
        <v>76</v>
      </c>
      <c r="AW81" s="33" t="n">
        <v>80</v>
      </c>
      <c r="AX81" s="33" t="n">
        <v>44</v>
      </c>
      <c r="AY81" s="33" t="n">
        <v>81</v>
      </c>
      <c r="AZ81" s="33" t="n">
        <v>0</v>
      </c>
      <c r="BA81" s="33" t="n">
        <v>0</v>
      </c>
      <c r="BB81" s="33" t="n">
        <v>71</v>
      </c>
      <c r="BC81" s="33" t="n">
        <v>1</v>
      </c>
      <c r="BD81" s="245" t="n">
        <v>0</v>
      </c>
      <c r="BE81" s="33" t="n">
        <v>0</v>
      </c>
      <c r="BF81" s="33" t="n">
        <v>4</v>
      </c>
      <c r="BG81" s="33" t="n">
        <v>5</v>
      </c>
      <c r="BH81" s="33" t="n">
        <v>81</v>
      </c>
      <c r="BI81" s="33" t="n">
        <v>0</v>
      </c>
      <c r="BJ81" s="33" t="n">
        <v>0</v>
      </c>
      <c r="BK81" s="33" t="n">
        <v>0.012</v>
      </c>
      <c r="BL81" s="33" t="n">
        <v>0.012</v>
      </c>
      <c r="BM81" s="33" t="n">
        <v>0.037</v>
      </c>
      <c r="BN81" s="33" t="n">
        <v>0.062</v>
      </c>
      <c r="BO81" s="33" t="n">
        <v>0.049</v>
      </c>
      <c r="BP81" s="33" t="n">
        <v>0.049</v>
      </c>
      <c r="BQ81" s="33" t="n">
        <v>0.037</v>
      </c>
      <c r="BR81" s="33" t="n">
        <v>0.049</v>
      </c>
      <c r="BS81" s="33" t="n">
        <v>0.062</v>
      </c>
      <c r="BT81" s="33" t="n">
        <v>0.086</v>
      </c>
      <c r="BU81" s="33" t="n">
        <v>0.284</v>
      </c>
      <c r="BV81" s="33" t="n">
        <v>0.222</v>
      </c>
      <c r="BW81" s="33" t="n">
        <v>0.21</v>
      </c>
      <c r="BX81" s="33" t="n">
        <v>0.185</v>
      </c>
      <c r="BY81" s="33" t="n">
        <v>0.284</v>
      </c>
      <c r="BZ81" s="33" t="n">
        <v>0.284</v>
      </c>
      <c r="CA81" s="33" t="n">
        <v>0</v>
      </c>
      <c r="CB81" s="33" t="n">
        <v>0</v>
      </c>
      <c r="CC81" s="33" t="n">
        <v>0</v>
      </c>
      <c r="CD81" s="33" t="n">
        <v>0</v>
      </c>
      <c r="CE81" s="33" t="n">
        <v>0.025</v>
      </c>
      <c r="CF81" s="33" t="n">
        <v>0.025</v>
      </c>
      <c r="CG81" s="33" t="n">
        <v>0.667</v>
      </c>
      <c r="CH81" s="33" t="n">
        <v>0.728</v>
      </c>
      <c r="CI81" s="33" t="n">
        <v>0.741</v>
      </c>
      <c r="CJ81" s="33" t="n">
        <v>0.753</v>
      </c>
      <c r="CK81" s="33" t="n">
        <v>0.593</v>
      </c>
      <c r="CL81" s="33" t="n">
        <v>0.543</v>
      </c>
      <c r="CM81" s="33" t="n">
        <v>0</v>
      </c>
      <c r="CN81" s="33" t="n">
        <v>0</v>
      </c>
      <c r="CO81" s="33" t="n">
        <v>0</v>
      </c>
      <c r="CP81" s="33" t="n">
        <v>0</v>
      </c>
      <c r="CQ81" s="33" t="n">
        <v>0</v>
      </c>
      <c r="CR81" s="33" t="n">
        <v>0</v>
      </c>
      <c r="CS81" s="33" t="n">
        <v>0.037</v>
      </c>
      <c r="CT81" s="33" t="n">
        <v>0.037</v>
      </c>
      <c r="CU81" s="33" t="n">
        <v>0.037</v>
      </c>
      <c r="CV81" s="33" t="n">
        <v>0</v>
      </c>
      <c r="CW81" s="33" t="n">
        <v>0.012</v>
      </c>
      <c r="CX81" s="33" t="n">
        <v>0.012</v>
      </c>
      <c r="CY81" s="33" t="n">
        <v>0.025</v>
      </c>
      <c r="CZ81" s="33" t="n">
        <v>0.025</v>
      </c>
      <c r="DA81" s="33" t="n">
        <v>0.049</v>
      </c>
      <c r="DB81" s="33" t="n">
        <v>0.062</v>
      </c>
      <c r="DC81" s="33" t="n">
        <v>0.099</v>
      </c>
      <c r="DD81" s="33" t="n">
        <v>0.086</v>
      </c>
      <c r="DE81" s="33" t="n">
        <v>0.173</v>
      </c>
      <c r="DF81" s="33" t="n">
        <v>0.173</v>
      </c>
      <c r="DG81" s="33" t="n">
        <v>0.198</v>
      </c>
      <c r="DH81" s="33" t="n">
        <v>0.222</v>
      </c>
      <c r="DI81" s="33" t="n">
        <v>0.21</v>
      </c>
      <c r="DJ81" s="33" t="n">
        <v>0.321</v>
      </c>
      <c r="DK81" s="33" t="n">
        <v>0.321</v>
      </c>
      <c r="DL81" s="33" t="n">
        <v>0.198</v>
      </c>
      <c r="DM81" s="33" t="n">
        <v>0.222</v>
      </c>
      <c r="DN81" s="33" t="n">
        <v>0.025</v>
      </c>
      <c r="DO81" s="33" t="n">
        <v>0</v>
      </c>
      <c r="DP81" s="33" t="n">
        <v>0.012</v>
      </c>
      <c r="DQ81" s="33" t="n">
        <v>0.012</v>
      </c>
      <c r="DR81" s="33" t="n">
        <v>0.037</v>
      </c>
      <c r="DS81" s="33" t="n">
        <v>0.025</v>
      </c>
      <c r="DT81" s="33" t="n">
        <v>0.012</v>
      </c>
      <c r="DU81" s="33" t="n">
        <v>0.025</v>
      </c>
      <c r="DV81" s="33" t="n">
        <v>0.012</v>
      </c>
      <c r="DW81" s="33" t="n">
        <v>0.802</v>
      </c>
      <c r="DX81" s="33" t="n">
        <v>0.815</v>
      </c>
      <c r="DY81" s="33" t="n">
        <v>0.778</v>
      </c>
      <c r="DZ81" s="33" t="n">
        <v>0.741</v>
      </c>
      <c r="EA81" s="33" t="n">
        <v>0.728</v>
      </c>
      <c r="EB81" s="33" t="n">
        <v>0.605</v>
      </c>
      <c r="EC81" s="33" t="n">
        <v>0.568</v>
      </c>
      <c r="ED81" s="33" t="n">
        <v>0.642</v>
      </c>
      <c r="EE81" s="33" t="n">
        <v>0.642</v>
      </c>
      <c r="EF81" s="33" t="n">
        <v>0.63</v>
      </c>
      <c r="EG81" s="33" t="n">
        <v>0.012</v>
      </c>
      <c r="EH81" s="33" t="n">
        <v>0.012</v>
      </c>
      <c r="EI81" s="33" t="n">
        <v>0.025</v>
      </c>
      <c r="EJ81" s="33" t="n">
        <v>0.296</v>
      </c>
      <c r="EK81" s="33" t="n">
        <v>0.173</v>
      </c>
      <c r="EL81" s="33" t="n">
        <v>0.086</v>
      </c>
      <c r="EM81" s="33" t="n">
        <v>0.099</v>
      </c>
      <c r="EN81" s="33" t="n">
        <v>0.012</v>
      </c>
      <c r="EO81" s="33" t="n">
        <v>0.222</v>
      </c>
      <c r="EP81" s="33" t="n">
        <v>0.173</v>
      </c>
      <c r="EQ81" s="33" t="n">
        <v>0.259</v>
      </c>
      <c r="ER81" s="33" t="n">
        <v>0.062</v>
      </c>
      <c r="ES81" s="33" t="n">
        <v>0.049</v>
      </c>
      <c r="ET81" s="33" t="n">
        <v>0.123</v>
      </c>
      <c r="EU81" s="33" t="n">
        <v>0.111</v>
      </c>
      <c r="EV81" s="33" t="n">
        <v>0</v>
      </c>
      <c r="EW81" s="33" t="n">
        <v>0.543</v>
      </c>
      <c r="EX81" s="33" t="n">
        <v>0.605</v>
      </c>
      <c r="EY81" s="33" t="n">
        <v>0.506</v>
      </c>
      <c r="EZ81" s="33" t="n">
        <v>8.13</v>
      </c>
      <c r="FA81" s="33" t="n">
        <v>0.012</v>
      </c>
      <c r="FB81" s="33" t="n">
        <v>0</v>
      </c>
      <c r="FC81" s="33" t="n">
        <v>0.037</v>
      </c>
      <c r="FD81" s="33" t="n">
        <v>0.062</v>
      </c>
      <c r="FE81" s="33" t="n">
        <v>0.037</v>
      </c>
      <c r="FF81" s="33" t="n">
        <v>0.049</v>
      </c>
      <c r="FG81" s="33" t="n">
        <v>0.086</v>
      </c>
      <c r="FH81" s="33" t="n">
        <v>0.148</v>
      </c>
      <c r="FI81" s="33" t="n">
        <v>0.123</v>
      </c>
      <c r="FJ81" s="33" t="n">
        <v>0.407</v>
      </c>
      <c r="FK81" s="33" t="n">
        <v>0.037</v>
      </c>
      <c r="FL81" s="33" t="n">
        <v>0.543</v>
      </c>
      <c r="FM81" s="33" t="n">
        <v>0.593</v>
      </c>
      <c r="FN81" s="33" t="n">
        <v>0.21</v>
      </c>
      <c r="FO81" s="33" t="n">
        <v>0.099</v>
      </c>
      <c r="FP81" s="33" t="n">
        <v>0.111</v>
      </c>
      <c r="FQ81" s="33" t="n">
        <v>0.259</v>
      </c>
      <c r="FR81" s="33" t="n">
        <v>0.086</v>
      </c>
      <c r="FS81" s="33" t="n">
        <v>0.025</v>
      </c>
      <c r="FT81" s="33" t="n">
        <v>0.222</v>
      </c>
      <c r="FU81" s="33" t="n">
        <v>0.111</v>
      </c>
      <c r="FV81" s="33" t="n">
        <v>0.086</v>
      </c>
      <c r="FW81" s="33" t="n">
        <v>0.247</v>
      </c>
      <c r="FX81" s="33" t="n">
        <v>0.16</v>
      </c>
      <c r="FY81" s="33" t="n">
        <v>0.185</v>
      </c>
      <c r="FZ81" s="33" t="n">
        <v>0.062</v>
      </c>
      <c r="GA81" s="33" t="n">
        <v>0.012</v>
      </c>
      <c r="GB81" s="33" t="n">
        <v>0.049</v>
      </c>
      <c r="GC81" s="33" t="n">
        <v>0.074</v>
      </c>
      <c r="GD81" s="33" t="n">
        <v>0.086</v>
      </c>
      <c r="GE81" s="33" t="n">
        <v>0.136</v>
      </c>
      <c r="GF81" s="33" t="n">
        <v>0.025</v>
      </c>
      <c r="GG81" s="33" t="n">
        <v>0.395</v>
      </c>
      <c r="GH81" s="33" t="n">
        <v>0.284</v>
      </c>
      <c r="GI81" s="33" t="n">
        <v>0.272</v>
      </c>
      <c r="GJ81" s="33" t="n">
        <v>0.284</v>
      </c>
      <c r="GK81" s="33" t="n">
        <v>0.296</v>
      </c>
      <c r="GL81" s="33" t="n">
        <v>0.37</v>
      </c>
      <c r="GM81" s="33" t="n">
        <v>0.383</v>
      </c>
      <c r="GN81" s="33" t="n">
        <v>0.395</v>
      </c>
      <c r="GO81" s="33" t="n">
        <v>0.296</v>
      </c>
      <c r="GP81" s="33" t="n">
        <v>0.37</v>
      </c>
      <c r="GQ81" s="33" t="n">
        <v>0.309</v>
      </c>
      <c r="GR81" s="33" t="n">
        <v>0.42</v>
      </c>
      <c r="GS81" s="33" t="n">
        <v>0.148</v>
      </c>
      <c r="GT81" s="33" t="n">
        <v>0.148</v>
      </c>
      <c r="GU81" s="33" t="n">
        <v>0.16</v>
      </c>
      <c r="GV81" s="33" t="n">
        <v>0.123</v>
      </c>
      <c r="GW81" s="33" t="n">
        <v>0.148</v>
      </c>
      <c r="GX81" s="33" t="n">
        <v>0.074</v>
      </c>
      <c r="GY81" s="33" t="n">
        <v>0.025</v>
      </c>
      <c r="GZ81" s="33" t="n">
        <v>0.025</v>
      </c>
      <c r="HA81" s="33" t="n">
        <v>0.099</v>
      </c>
      <c r="HB81" s="33" t="n">
        <v>0.062</v>
      </c>
      <c r="HC81" s="33" t="n">
        <v>0.049</v>
      </c>
      <c r="HD81" s="33" t="n">
        <v>0.025</v>
      </c>
      <c r="HE81" s="33" t="n">
        <v>0.037</v>
      </c>
      <c r="HF81" s="33" t="n">
        <v>0.099</v>
      </c>
      <c r="HG81" s="33" t="n">
        <v>0.099</v>
      </c>
      <c r="HH81" s="33" t="n">
        <v>0.074</v>
      </c>
      <c r="HI81" s="33" t="n">
        <v>0.062</v>
      </c>
      <c r="HJ81" s="33" t="n">
        <v>0.086</v>
      </c>
    </row>
    <row r="82" customFormat="false" ht="15" hidden="false" customHeight="false" outlineLevel="0" collapsed="false">
      <c r="A82" s="33" t="n">
        <v>400094</v>
      </c>
      <c r="B82" s="242" t="s">
        <v>1785</v>
      </c>
      <c r="C82" s="243" t="s">
        <v>1786</v>
      </c>
      <c r="D82" s="33" t="n">
        <v>8058</v>
      </c>
      <c r="E82" s="33" t="n">
        <v>63081</v>
      </c>
      <c r="F82" s="33" t="s">
        <v>529</v>
      </c>
      <c r="G82" s="33" t="s">
        <v>530</v>
      </c>
      <c r="H82" s="243" t="s">
        <v>49</v>
      </c>
      <c r="I82" s="33" t="s">
        <v>1787</v>
      </c>
      <c r="J82" s="33" t="s">
        <v>1788</v>
      </c>
      <c r="K82" s="33" t="n">
        <v>610527</v>
      </c>
      <c r="L82" s="33" t="s">
        <v>1789</v>
      </c>
      <c r="N82" s="33" t="s">
        <v>1790</v>
      </c>
      <c r="O82" s="33" t="n">
        <v>51487</v>
      </c>
      <c r="P82" s="33" t="s">
        <v>1791</v>
      </c>
      <c r="Q82" s="33" t="s">
        <v>2320</v>
      </c>
      <c r="R82" s="33" t="s">
        <v>2321</v>
      </c>
      <c r="S82" s="33" t="n">
        <v>60617</v>
      </c>
      <c r="T82" s="33" t="n">
        <v>47</v>
      </c>
      <c r="U82" s="33" t="s">
        <v>529</v>
      </c>
      <c r="V82" s="33" t="s">
        <v>2322</v>
      </c>
      <c r="W82" s="33" t="s">
        <v>2323</v>
      </c>
      <c r="X82" s="33" t="s">
        <v>2324</v>
      </c>
      <c r="Y82" s="33" t="s">
        <v>2325</v>
      </c>
      <c r="Z82" s="33" t="s">
        <v>2326</v>
      </c>
      <c r="AA82" s="33" t="n">
        <v>2012</v>
      </c>
      <c r="AB82" s="33" t="n">
        <v>400094</v>
      </c>
      <c r="AG82" s="33" t="s">
        <v>2327</v>
      </c>
      <c r="AI82" s="33" t="s">
        <v>1842</v>
      </c>
      <c r="AJ82" s="33" t="s">
        <v>1801</v>
      </c>
      <c r="AK82" s="33" t="s">
        <v>1802</v>
      </c>
      <c r="AL82" s="33" t="s">
        <v>52</v>
      </c>
      <c r="AM82" s="33" t="s">
        <v>53</v>
      </c>
      <c r="AR82" s="244" t="s">
        <v>54</v>
      </c>
    </row>
    <row r="83" customFormat="false" ht="15" hidden="false" customHeight="false" outlineLevel="0" collapsed="false">
      <c r="A83" s="33" t="n">
        <v>400095</v>
      </c>
      <c r="B83" s="242" t="s">
        <v>1785</v>
      </c>
      <c r="C83" s="243" t="s">
        <v>1786</v>
      </c>
      <c r="D83" s="33" t="n">
        <v>8064</v>
      </c>
      <c r="E83" s="33" t="n">
        <v>63101</v>
      </c>
      <c r="F83" s="33" t="s">
        <v>597</v>
      </c>
      <c r="G83" s="33" t="s">
        <v>598</v>
      </c>
      <c r="H83" s="243" t="s">
        <v>46</v>
      </c>
      <c r="I83" s="33" t="s">
        <v>1886</v>
      </c>
      <c r="J83" s="33" t="s">
        <v>1788</v>
      </c>
      <c r="K83" s="33" t="n">
        <v>610528</v>
      </c>
      <c r="L83" s="33" t="s">
        <v>178</v>
      </c>
      <c r="N83" s="33" t="s">
        <v>1790</v>
      </c>
      <c r="O83" s="33" t="n">
        <v>51189</v>
      </c>
      <c r="P83" s="33" t="s">
        <v>1791</v>
      </c>
      <c r="Q83" s="33" t="s">
        <v>2328</v>
      </c>
      <c r="R83" s="33" t="s">
        <v>2329</v>
      </c>
      <c r="S83" s="33" t="n">
        <v>60624</v>
      </c>
      <c r="T83" s="33" t="n">
        <v>38</v>
      </c>
      <c r="U83" s="33" t="s">
        <v>2330</v>
      </c>
      <c r="V83" s="33" t="s">
        <v>2331</v>
      </c>
      <c r="W83" s="33" t="s">
        <v>2332</v>
      </c>
      <c r="X83" s="33" t="s">
        <v>2333</v>
      </c>
      <c r="Y83" s="33" t="s">
        <v>1820</v>
      </c>
      <c r="Z83" s="33" t="s">
        <v>1821</v>
      </c>
      <c r="AA83" s="33" t="n">
        <v>2012</v>
      </c>
      <c r="AB83" s="33" t="n">
        <v>400095</v>
      </c>
      <c r="AG83" s="33" t="s">
        <v>2334</v>
      </c>
      <c r="AI83" s="33" t="s">
        <v>1823</v>
      </c>
      <c r="AJ83" s="33" t="s">
        <v>1801</v>
      </c>
      <c r="AK83" s="33" t="s">
        <v>1802</v>
      </c>
      <c r="AL83" s="33" t="s">
        <v>178</v>
      </c>
      <c r="AM83" s="33" t="s">
        <v>108</v>
      </c>
      <c r="AR83" s="244" t="s">
        <v>54</v>
      </c>
    </row>
    <row r="84" customFormat="false" ht="15" hidden="false" customHeight="false" outlineLevel="0" collapsed="false">
      <c r="A84" s="33" t="n">
        <v>400096</v>
      </c>
      <c r="B84" s="242" t="s">
        <v>1785</v>
      </c>
      <c r="C84" s="243" t="s">
        <v>1786</v>
      </c>
      <c r="D84" s="33" t="n">
        <v>8077</v>
      </c>
      <c r="E84" s="33" t="n">
        <v>66571</v>
      </c>
      <c r="F84" s="33" t="s">
        <v>1206</v>
      </c>
      <c r="G84" s="33" t="s">
        <v>1207</v>
      </c>
      <c r="H84" s="243" t="s">
        <v>46</v>
      </c>
      <c r="I84" s="33" t="s">
        <v>1787</v>
      </c>
      <c r="J84" s="33" t="s">
        <v>1788</v>
      </c>
      <c r="K84" s="33" t="n">
        <v>609767</v>
      </c>
      <c r="L84" s="33" t="s">
        <v>1789</v>
      </c>
      <c r="N84" s="33" t="s">
        <v>1790</v>
      </c>
      <c r="O84" s="33" t="n">
        <v>51138</v>
      </c>
      <c r="P84" s="33" t="s">
        <v>1791</v>
      </c>
      <c r="Q84" s="33" t="s">
        <v>2335</v>
      </c>
      <c r="R84" s="33" t="s">
        <v>2336</v>
      </c>
      <c r="S84" s="33" t="n">
        <v>60622</v>
      </c>
      <c r="T84" s="33" t="n">
        <v>35</v>
      </c>
      <c r="U84" s="33" t="s">
        <v>2337</v>
      </c>
      <c r="V84" s="33" t="s">
        <v>2338</v>
      </c>
      <c r="W84" s="33" t="s">
        <v>2339</v>
      </c>
      <c r="X84" s="33" t="s">
        <v>2340</v>
      </c>
      <c r="Y84" s="33" t="s">
        <v>1846</v>
      </c>
      <c r="Z84" s="33" t="s">
        <v>1847</v>
      </c>
      <c r="AA84" s="33" t="n">
        <v>2012</v>
      </c>
      <c r="AB84" s="33" t="n">
        <v>400096</v>
      </c>
      <c r="AD84" s="33" t="n">
        <v>8077</v>
      </c>
      <c r="AG84" s="33" t="s">
        <v>2341</v>
      </c>
      <c r="AI84" s="33" t="s">
        <v>1823</v>
      </c>
      <c r="AJ84" s="33" t="s">
        <v>1801</v>
      </c>
      <c r="AK84" s="33" t="s">
        <v>1802</v>
      </c>
      <c r="AL84" s="33" t="s">
        <v>232</v>
      </c>
      <c r="AM84" s="33" t="s">
        <v>108</v>
      </c>
      <c r="AN84" s="33" t="s">
        <v>232</v>
      </c>
      <c r="AO84" s="33" t="s">
        <v>1803</v>
      </c>
      <c r="AP84" s="33" t="s">
        <v>108</v>
      </c>
      <c r="AQ84" s="33" t="s">
        <v>1804</v>
      </c>
      <c r="AR84" s="244" t="s">
        <v>136</v>
      </c>
      <c r="AS84" s="33" t="s">
        <v>131</v>
      </c>
      <c r="AT84" s="33" t="s">
        <v>131</v>
      </c>
      <c r="AU84" s="33" t="s">
        <v>131</v>
      </c>
      <c r="AV84" s="33" t="n">
        <v>99</v>
      </c>
      <c r="AW84" s="33" t="n">
        <v>99</v>
      </c>
      <c r="AX84" s="33" t="n">
        <v>93</v>
      </c>
      <c r="AY84" s="33" t="n">
        <v>145</v>
      </c>
      <c r="AZ84" s="33" t="n">
        <v>4</v>
      </c>
      <c r="BA84" s="33" t="n">
        <v>1</v>
      </c>
      <c r="BB84" s="33" t="n">
        <v>23</v>
      </c>
      <c r="BC84" s="33" t="n">
        <v>100</v>
      </c>
      <c r="BD84" s="245" t="n">
        <v>1</v>
      </c>
      <c r="BE84" s="33" t="n">
        <v>0</v>
      </c>
      <c r="BF84" s="33" t="n">
        <v>13</v>
      </c>
      <c r="BG84" s="33" t="n">
        <v>3</v>
      </c>
      <c r="BH84" s="33" t="n">
        <v>145</v>
      </c>
      <c r="BI84" s="33" t="n">
        <v>0</v>
      </c>
      <c r="BJ84" s="33" t="n">
        <v>0</v>
      </c>
      <c r="BK84" s="33" t="n">
        <v>0</v>
      </c>
      <c r="BL84" s="33" t="n">
        <v>0</v>
      </c>
      <c r="BM84" s="33" t="n">
        <v>0</v>
      </c>
      <c r="BN84" s="33" t="n">
        <v>0.014</v>
      </c>
      <c r="BO84" s="33" t="n">
        <v>0.007</v>
      </c>
      <c r="BP84" s="33" t="n">
        <v>0.014</v>
      </c>
      <c r="BQ84" s="33" t="n">
        <v>0</v>
      </c>
      <c r="BR84" s="33" t="n">
        <v>0</v>
      </c>
      <c r="BS84" s="33" t="n">
        <v>0.014</v>
      </c>
      <c r="BT84" s="33" t="n">
        <v>0.076</v>
      </c>
      <c r="BU84" s="33" t="n">
        <v>0.048</v>
      </c>
      <c r="BV84" s="33" t="n">
        <v>0.083</v>
      </c>
      <c r="BW84" s="33" t="n">
        <v>0.103</v>
      </c>
      <c r="BX84" s="33" t="n">
        <v>0.048</v>
      </c>
      <c r="BY84" s="33" t="n">
        <v>0.248</v>
      </c>
      <c r="BZ84" s="33" t="n">
        <v>0.276</v>
      </c>
      <c r="CA84" s="33" t="n">
        <v>0.007</v>
      </c>
      <c r="CB84" s="33" t="n">
        <v>0.007</v>
      </c>
      <c r="CC84" s="33" t="n">
        <v>0.014</v>
      </c>
      <c r="CD84" s="33" t="n">
        <v>0</v>
      </c>
      <c r="CE84" s="33" t="n">
        <v>0.007</v>
      </c>
      <c r="CF84" s="33" t="n">
        <v>0.028</v>
      </c>
      <c r="CG84" s="33" t="n">
        <v>0.938</v>
      </c>
      <c r="CH84" s="33" t="n">
        <v>0.897</v>
      </c>
      <c r="CI84" s="33" t="n">
        <v>0.883</v>
      </c>
      <c r="CJ84" s="33" t="n">
        <v>0.952</v>
      </c>
      <c r="CK84" s="33" t="n">
        <v>0.731</v>
      </c>
      <c r="CL84" s="33" t="n">
        <v>0.607</v>
      </c>
      <c r="CM84" s="33" t="n">
        <v>0</v>
      </c>
      <c r="CN84" s="33" t="n">
        <v>0</v>
      </c>
      <c r="CO84" s="33" t="n">
        <v>0</v>
      </c>
      <c r="CP84" s="33" t="n">
        <v>0</v>
      </c>
      <c r="CQ84" s="33" t="n">
        <v>0</v>
      </c>
      <c r="CR84" s="33" t="n">
        <v>0</v>
      </c>
      <c r="CS84" s="33" t="n">
        <v>0</v>
      </c>
      <c r="CT84" s="33" t="n">
        <v>0.007</v>
      </c>
      <c r="CU84" s="33" t="n">
        <v>0</v>
      </c>
      <c r="CV84" s="33" t="n">
        <v>0</v>
      </c>
      <c r="CW84" s="33" t="n">
        <v>0</v>
      </c>
      <c r="CX84" s="33" t="n">
        <v>0.007</v>
      </c>
      <c r="CY84" s="33" t="n">
        <v>0.007</v>
      </c>
      <c r="CZ84" s="33" t="n">
        <v>0</v>
      </c>
      <c r="DA84" s="33" t="n">
        <v>0.007</v>
      </c>
      <c r="DB84" s="33" t="n">
        <v>0.014</v>
      </c>
      <c r="DC84" s="33" t="n">
        <v>0.048</v>
      </c>
      <c r="DD84" s="33" t="n">
        <v>0.021</v>
      </c>
      <c r="DE84" s="33" t="n">
        <v>0.034</v>
      </c>
      <c r="DF84" s="33" t="n">
        <v>0.034</v>
      </c>
      <c r="DG84" s="33" t="n">
        <v>0.055</v>
      </c>
      <c r="DH84" s="33" t="n">
        <v>0.076</v>
      </c>
      <c r="DI84" s="33" t="n">
        <v>0.034</v>
      </c>
      <c r="DJ84" s="33" t="n">
        <v>0.103</v>
      </c>
      <c r="DK84" s="33" t="n">
        <v>0.166</v>
      </c>
      <c r="DL84" s="33" t="n">
        <v>0.152</v>
      </c>
      <c r="DM84" s="33" t="n">
        <v>0.145</v>
      </c>
      <c r="DN84" s="33" t="n">
        <v>0</v>
      </c>
      <c r="DO84" s="33" t="n">
        <v>0.007</v>
      </c>
      <c r="DP84" s="33" t="n">
        <v>0</v>
      </c>
      <c r="DQ84" s="33" t="n">
        <v>0</v>
      </c>
      <c r="DR84" s="33" t="n">
        <v>0.007</v>
      </c>
      <c r="DS84" s="33" t="n">
        <v>0</v>
      </c>
      <c r="DT84" s="33" t="n">
        <v>0</v>
      </c>
      <c r="DU84" s="33" t="n">
        <v>0</v>
      </c>
      <c r="DV84" s="33" t="n">
        <v>0</v>
      </c>
      <c r="DW84" s="33" t="n">
        <v>0.966</v>
      </c>
      <c r="DX84" s="33" t="n">
        <v>0.959</v>
      </c>
      <c r="DY84" s="33" t="n">
        <v>0.938</v>
      </c>
      <c r="DZ84" s="33" t="n">
        <v>0.917</v>
      </c>
      <c r="EA84" s="33" t="n">
        <v>0.959</v>
      </c>
      <c r="EB84" s="33" t="n">
        <v>0.89</v>
      </c>
      <c r="EC84" s="33" t="n">
        <v>0.821</v>
      </c>
      <c r="ED84" s="33" t="n">
        <v>0.793</v>
      </c>
      <c r="EE84" s="33" t="n">
        <v>0.834</v>
      </c>
      <c r="EF84" s="33" t="n">
        <v>0.634</v>
      </c>
      <c r="EG84" s="33" t="n">
        <v>0</v>
      </c>
      <c r="EH84" s="33" t="n">
        <v>0</v>
      </c>
      <c r="EI84" s="33" t="n">
        <v>0.034</v>
      </c>
      <c r="EJ84" s="33" t="n">
        <v>0.214</v>
      </c>
      <c r="EK84" s="33" t="n">
        <v>0</v>
      </c>
      <c r="EL84" s="33" t="n">
        <v>0</v>
      </c>
      <c r="EM84" s="33" t="n">
        <v>0.097</v>
      </c>
      <c r="EN84" s="33" t="n">
        <v>0.048</v>
      </c>
      <c r="EO84" s="33" t="n">
        <v>0.09</v>
      </c>
      <c r="EP84" s="33" t="n">
        <v>0.097</v>
      </c>
      <c r="EQ84" s="33" t="n">
        <v>0.262</v>
      </c>
      <c r="ER84" s="33" t="n">
        <v>0.007</v>
      </c>
      <c r="ES84" s="33" t="n">
        <v>0.041</v>
      </c>
      <c r="ET84" s="33" t="n">
        <v>0.034</v>
      </c>
      <c r="EU84" s="33" t="n">
        <v>0.028</v>
      </c>
      <c r="EV84" s="33" t="n">
        <v>0.097</v>
      </c>
      <c r="EW84" s="33" t="n">
        <v>0.869</v>
      </c>
      <c r="EX84" s="33" t="n">
        <v>0.869</v>
      </c>
      <c r="EY84" s="33" t="n">
        <v>0.579</v>
      </c>
      <c r="EZ84" s="33" t="n">
        <v>9.9</v>
      </c>
      <c r="FA84" s="33" t="n">
        <v>0</v>
      </c>
      <c r="FB84" s="33" t="n">
        <v>0</v>
      </c>
      <c r="FC84" s="33" t="n">
        <v>0</v>
      </c>
      <c r="FD84" s="33" t="n">
        <v>0</v>
      </c>
      <c r="FE84" s="33" t="n">
        <v>0</v>
      </c>
      <c r="FF84" s="33" t="n">
        <v>0</v>
      </c>
      <c r="FG84" s="33" t="n">
        <v>0.007</v>
      </c>
      <c r="FH84" s="33" t="n">
        <v>0.021</v>
      </c>
      <c r="FI84" s="33" t="n">
        <v>0.034</v>
      </c>
      <c r="FJ84" s="33" t="n">
        <v>0.924</v>
      </c>
      <c r="FK84" s="33" t="n">
        <v>0.014</v>
      </c>
      <c r="FL84" s="33" t="n">
        <v>0.476</v>
      </c>
      <c r="FM84" s="33" t="n">
        <v>0.6</v>
      </c>
      <c r="FN84" s="33" t="n">
        <v>0.159</v>
      </c>
      <c r="FO84" s="33" t="n">
        <v>0.207</v>
      </c>
      <c r="FP84" s="33" t="n">
        <v>0.159</v>
      </c>
      <c r="FQ84" s="33" t="n">
        <v>0.262</v>
      </c>
      <c r="FR84" s="33" t="n">
        <v>0.097</v>
      </c>
      <c r="FS84" s="33" t="n">
        <v>0.028</v>
      </c>
      <c r="FT84" s="33" t="n">
        <v>0.317</v>
      </c>
      <c r="FU84" s="33" t="n">
        <v>0.117</v>
      </c>
      <c r="FV84" s="33" t="n">
        <v>0.076</v>
      </c>
      <c r="FW84" s="33" t="n">
        <v>0.214</v>
      </c>
      <c r="FX84" s="33" t="n">
        <v>0.103</v>
      </c>
      <c r="FY84" s="33" t="n">
        <v>0.138</v>
      </c>
      <c r="FZ84" s="33" t="n">
        <v>0.048</v>
      </c>
      <c r="GA84" s="33" t="n">
        <v>0</v>
      </c>
      <c r="GB84" s="33" t="n">
        <v>0</v>
      </c>
      <c r="GC84" s="33" t="n">
        <v>0.007</v>
      </c>
      <c r="GD84" s="33" t="n">
        <v>0</v>
      </c>
      <c r="GE84" s="33" t="n">
        <v>0.021</v>
      </c>
      <c r="GF84" s="33" t="n">
        <v>0</v>
      </c>
      <c r="GG84" s="33" t="n">
        <v>0.076</v>
      </c>
      <c r="GH84" s="33" t="n">
        <v>0.186</v>
      </c>
      <c r="GI84" s="33" t="n">
        <v>0.207</v>
      </c>
      <c r="GJ84" s="33" t="n">
        <v>0.152</v>
      </c>
      <c r="GK84" s="33" t="n">
        <v>0.29</v>
      </c>
      <c r="GL84" s="33" t="n">
        <v>0.097</v>
      </c>
      <c r="GM84" s="33" t="n">
        <v>0.91</v>
      </c>
      <c r="GN84" s="33" t="n">
        <v>0.586</v>
      </c>
      <c r="GO84" s="33" t="n">
        <v>0.703</v>
      </c>
      <c r="GP84" s="33" t="n">
        <v>0.779</v>
      </c>
      <c r="GQ84" s="33" t="n">
        <v>0.579</v>
      </c>
      <c r="GR84" s="33" t="n">
        <v>0.876</v>
      </c>
      <c r="GS84" s="33" t="n">
        <v>0.007</v>
      </c>
      <c r="GT84" s="33" t="n">
        <v>0.152</v>
      </c>
      <c r="GU84" s="33" t="n">
        <v>0.069</v>
      </c>
      <c r="GV84" s="33" t="n">
        <v>0.048</v>
      </c>
      <c r="GW84" s="33" t="n">
        <v>0.076</v>
      </c>
      <c r="GX84" s="33" t="n">
        <v>0.007</v>
      </c>
      <c r="GY84" s="33" t="n">
        <v>0.007</v>
      </c>
      <c r="GZ84" s="33" t="n">
        <v>0.062</v>
      </c>
      <c r="HA84" s="33" t="n">
        <v>0.007</v>
      </c>
      <c r="HB84" s="33" t="n">
        <v>0.007</v>
      </c>
      <c r="HC84" s="33" t="n">
        <v>0.028</v>
      </c>
      <c r="HD84" s="33" t="n">
        <v>0.007</v>
      </c>
      <c r="HE84" s="33" t="n">
        <v>0</v>
      </c>
      <c r="HF84" s="33" t="n">
        <v>0.014</v>
      </c>
      <c r="HG84" s="33" t="n">
        <v>0.007</v>
      </c>
      <c r="HH84" s="33" t="n">
        <v>0.014</v>
      </c>
      <c r="HI84" s="33" t="n">
        <v>0.007</v>
      </c>
      <c r="HJ84" s="33" t="n">
        <v>0.014</v>
      </c>
    </row>
    <row r="85" customFormat="false" ht="15" hidden="false" customHeight="false" outlineLevel="0" collapsed="false">
      <c r="A85" s="33" t="n">
        <v>400097</v>
      </c>
      <c r="B85" s="242" t="s">
        <v>1785</v>
      </c>
      <c r="C85" s="243" t="s">
        <v>1786</v>
      </c>
      <c r="D85" s="33" t="n">
        <v>8078</v>
      </c>
      <c r="E85" s="33" t="n">
        <v>66572</v>
      </c>
      <c r="F85" s="33" t="s">
        <v>1009</v>
      </c>
      <c r="G85" s="33" t="s">
        <v>1010</v>
      </c>
      <c r="H85" s="243" t="s">
        <v>49</v>
      </c>
      <c r="I85" s="33" t="s">
        <v>1787</v>
      </c>
      <c r="J85" s="33" t="s">
        <v>1788</v>
      </c>
      <c r="K85" s="33" t="n">
        <v>609767</v>
      </c>
      <c r="L85" s="33" t="s">
        <v>1789</v>
      </c>
      <c r="N85" s="33" t="s">
        <v>1790</v>
      </c>
      <c r="O85" s="33" t="n">
        <v>51575</v>
      </c>
      <c r="P85" s="33" t="s">
        <v>1791</v>
      </c>
      <c r="Q85" s="33" t="s">
        <v>2342</v>
      </c>
      <c r="R85" s="33" t="s">
        <v>2343</v>
      </c>
      <c r="S85" s="33" t="n">
        <v>60612</v>
      </c>
      <c r="T85" s="33" t="n">
        <v>38</v>
      </c>
      <c r="U85" s="33" t="s">
        <v>2085</v>
      </c>
      <c r="V85" s="33" t="s">
        <v>2087</v>
      </c>
      <c r="W85" s="33" t="s">
        <v>2344</v>
      </c>
      <c r="X85" s="33" t="s">
        <v>2345</v>
      </c>
      <c r="Y85" s="33" t="s">
        <v>1989</v>
      </c>
      <c r="Z85" s="33" t="s">
        <v>2067</v>
      </c>
      <c r="AA85" s="33" t="n">
        <v>2012</v>
      </c>
      <c r="AB85" s="33" t="n">
        <v>400097</v>
      </c>
      <c r="AG85" s="33" t="s">
        <v>2346</v>
      </c>
      <c r="AI85" s="33" t="s">
        <v>1849</v>
      </c>
      <c r="AJ85" s="33" t="s">
        <v>1801</v>
      </c>
      <c r="AK85" s="33" t="s">
        <v>1802</v>
      </c>
      <c r="AL85" s="33" t="s">
        <v>118</v>
      </c>
      <c r="AM85" s="33" t="s">
        <v>108</v>
      </c>
      <c r="AR85" s="244" t="s">
        <v>54</v>
      </c>
    </row>
    <row r="86" customFormat="false" ht="15" hidden="false" customHeight="false" outlineLevel="0" collapsed="false">
      <c r="A86" s="33" t="n">
        <v>400098</v>
      </c>
      <c r="B86" s="242" t="s">
        <v>1785</v>
      </c>
      <c r="C86" s="243" t="s">
        <v>1786</v>
      </c>
      <c r="D86" s="33" t="n">
        <v>8079</v>
      </c>
      <c r="E86" s="33" t="n">
        <v>66573</v>
      </c>
      <c r="F86" s="33" t="s">
        <v>1015</v>
      </c>
      <c r="G86" s="33" t="s">
        <v>1016</v>
      </c>
      <c r="H86" s="243" t="s">
        <v>49</v>
      </c>
      <c r="I86" s="33" t="s">
        <v>1787</v>
      </c>
      <c r="J86" s="33" t="s">
        <v>1788</v>
      </c>
      <c r="K86" s="33" t="n">
        <v>609767</v>
      </c>
      <c r="L86" s="33" t="s">
        <v>1789</v>
      </c>
      <c r="N86" s="33" t="s">
        <v>1790</v>
      </c>
      <c r="O86" s="33" t="n">
        <v>54681</v>
      </c>
      <c r="P86" s="33" t="s">
        <v>1791</v>
      </c>
      <c r="Q86" s="33" t="s">
        <v>1015</v>
      </c>
      <c r="R86" s="33" t="s">
        <v>2347</v>
      </c>
      <c r="S86" s="33" t="n">
        <v>60602</v>
      </c>
      <c r="T86" s="33" t="n">
        <v>38</v>
      </c>
      <c r="U86" s="33" t="s">
        <v>2085</v>
      </c>
      <c r="V86" s="33" t="s">
        <v>2087</v>
      </c>
      <c r="W86" s="33" t="s">
        <v>2348</v>
      </c>
      <c r="X86" s="33" t="s">
        <v>2349</v>
      </c>
      <c r="Y86" s="33" t="s">
        <v>2350</v>
      </c>
      <c r="AA86" s="33" t="n">
        <v>2012</v>
      </c>
      <c r="AB86" s="33" t="n">
        <v>400098</v>
      </c>
      <c r="AG86" s="33" t="s">
        <v>2351</v>
      </c>
      <c r="AH86" s="33" t="n">
        <v>3</v>
      </c>
      <c r="AI86" s="33" t="s">
        <v>1833</v>
      </c>
      <c r="AJ86" s="33" t="s">
        <v>1801</v>
      </c>
      <c r="AK86" s="33" t="s">
        <v>1802</v>
      </c>
      <c r="AL86" s="33" t="s">
        <v>52</v>
      </c>
      <c r="AM86" s="33" t="s">
        <v>53</v>
      </c>
      <c r="AR86" s="244" t="s">
        <v>54</v>
      </c>
    </row>
    <row r="87" customFormat="false" ht="15" hidden="false" customHeight="false" outlineLevel="0" collapsed="false">
      <c r="A87" s="33" t="n">
        <v>400101</v>
      </c>
      <c r="B87" s="242" t="s">
        <v>1785</v>
      </c>
      <c r="C87" s="243" t="s">
        <v>1786</v>
      </c>
      <c r="D87" s="33" t="n">
        <v>8094</v>
      </c>
      <c r="E87" s="33" t="n">
        <v>66398</v>
      </c>
      <c r="F87" s="33" t="s">
        <v>1388</v>
      </c>
      <c r="G87" s="33" t="s">
        <v>1389</v>
      </c>
      <c r="H87" s="243" t="s">
        <v>46</v>
      </c>
      <c r="I87" s="33" t="s">
        <v>1787</v>
      </c>
      <c r="J87" s="33" t="s">
        <v>1788</v>
      </c>
      <c r="K87" s="33" t="n">
        <v>610166</v>
      </c>
      <c r="L87" s="33" t="s">
        <v>1789</v>
      </c>
      <c r="N87" s="33" t="s">
        <v>1790</v>
      </c>
      <c r="O87" s="33" t="n">
        <v>51286</v>
      </c>
      <c r="P87" s="33" t="s">
        <v>1791</v>
      </c>
      <c r="Q87" s="33" t="s">
        <v>2352</v>
      </c>
      <c r="R87" s="33" t="s">
        <v>2353</v>
      </c>
      <c r="S87" s="33" t="n">
        <v>60632</v>
      </c>
      <c r="T87" s="33" t="n">
        <v>39</v>
      </c>
      <c r="U87" s="33" t="s">
        <v>2354</v>
      </c>
      <c r="V87" s="33" t="s">
        <v>2246</v>
      </c>
      <c r="W87" s="33" t="s">
        <v>2355</v>
      </c>
      <c r="X87" s="33" t="s">
        <v>2356</v>
      </c>
      <c r="Y87" s="33" t="s">
        <v>221</v>
      </c>
      <c r="Z87" s="33" t="s">
        <v>2357</v>
      </c>
      <c r="AA87" s="33" t="n">
        <v>2012</v>
      </c>
      <c r="AB87" s="33" t="n">
        <v>400101</v>
      </c>
      <c r="AG87" s="33" t="s">
        <v>2358</v>
      </c>
      <c r="AI87" s="33" t="s">
        <v>1823</v>
      </c>
      <c r="AJ87" s="33" t="s">
        <v>1801</v>
      </c>
      <c r="AK87" s="33" t="s">
        <v>1802</v>
      </c>
      <c r="AL87" s="33" t="s">
        <v>102</v>
      </c>
      <c r="AM87" s="33" t="s">
        <v>71</v>
      </c>
      <c r="AR87" s="244" t="s">
        <v>54</v>
      </c>
    </row>
    <row r="88" customFormat="false" ht="15" hidden="false" customHeight="false" outlineLevel="0" collapsed="false">
      <c r="A88" s="33" t="n">
        <v>400102</v>
      </c>
      <c r="B88" s="242" t="s">
        <v>1785</v>
      </c>
      <c r="C88" s="243" t="s">
        <v>1786</v>
      </c>
      <c r="D88" s="33" t="n">
        <v>8096</v>
      </c>
      <c r="E88" s="33" t="n">
        <v>63071</v>
      </c>
      <c r="F88" s="33" t="s">
        <v>1400</v>
      </c>
      <c r="G88" s="33" t="s">
        <v>1401</v>
      </c>
      <c r="H88" s="243" t="s">
        <v>49</v>
      </c>
      <c r="I88" s="33" t="s">
        <v>1787</v>
      </c>
      <c r="J88" s="33" t="s">
        <v>1788</v>
      </c>
      <c r="K88" s="33" t="n">
        <v>610531</v>
      </c>
      <c r="L88" s="33" t="s">
        <v>1789</v>
      </c>
      <c r="N88" s="33" t="s">
        <v>1790</v>
      </c>
      <c r="O88" s="33" t="n">
        <v>51688</v>
      </c>
      <c r="P88" s="33" t="s">
        <v>1791</v>
      </c>
      <c r="Q88" s="33" t="s">
        <v>2359</v>
      </c>
      <c r="R88" s="33" t="s">
        <v>2360</v>
      </c>
      <c r="S88" s="33" t="n">
        <v>60608</v>
      </c>
      <c r="T88" s="33" t="n">
        <v>38</v>
      </c>
      <c r="U88" s="33" t="s">
        <v>2361</v>
      </c>
      <c r="V88" s="33" t="s">
        <v>2362</v>
      </c>
      <c r="W88" s="33" t="s">
        <v>2363</v>
      </c>
      <c r="X88" s="33" t="s">
        <v>2364</v>
      </c>
      <c r="AA88" s="33" t="n">
        <v>2012</v>
      </c>
      <c r="AB88" s="33" t="n">
        <v>400102</v>
      </c>
      <c r="AG88" s="33" t="s">
        <v>2365</v>
      </c>
      <c r="AI88" s="33" t="s">
        <v>1842</v>
      </c>
      <c r="AJ88" s="33" t="s">
        <v>1801</v>
      </c>
      <c r="AK88" s="33" t="s">
        <v>1802</v>
      </c>
      <c r="AL88" s="33" t="s">
        <v>118</v>
      </c>
      <c r="AM88" s="33" t="s">
        <v>108</v>
      </c>
      <c r="AR88" s="244" t="s">
        <v>54</v>
      </c>
    </row>
    <row r="89" customFormat="false" ht="15" hidden="false" customHeight="false" outlineLevel="0" collapsed="false">
      <c r="A89" s="33" t="n">
        <v>400104</v>
      </c>
      <c r="B89" s="242" t="s">
        <v>1785</v>
      </c>
      <c r="C89" s="243" t="s">
        <v>1786</v>
      </c>
      <c r="D89" s="33" t="n">
        <v>8026</v>
      </c>
      <c r="E89" s="33" t="n">
        <v>63131</v>
      </c>
      <c r="F89" s="33" t="s">
        <v>741</v>
      </c>
      <c r="G89" s="33" t="s">
        <v>742</v>
      </c>
      <c r="H89" s="243" t="s">
        <v>49</v>
      </c>
      <c r="I89" s="33" t="s">
        <v>1787</v>
      </c>
      <c r="J89" s="33" t="s">
        <v>1788</v>
      </c>
      <c r="L89" s="33" t="s">
        <v>1789</v>
      </c>
      <c r="N89" s="33" t="s">
        <v>1790</v>
      </c>
      <c r="O89" s="33" t="n">
        <v>55001</v>
      </c>
      <c r="P89" s="33" t="s">
        <v>1791</v>
      </c>
      <c r="Q89" s="33" t="s">
        <v>2366</v>
      </c>
      <c r="R89" s="33" t="s">
        <v>2367</v>
      </c>
      <c r="S89" s="33" t="n">
        <v>60608</v>
      </c>
      <c r="T89" s="33" t="n">
        <v>39</v>
      </c>
      <c r="U89" s="33" t="s">
        <v>2368</v>
      </c>
      <c r="V89" s="33" t="s">
        <v>2369</v>
      </c>
      <c r="W89" s="33" t="s">
        <v>2370</v>
      </c>
      <c r="X89" s="33" t="s">
        <v>2371</v>
      </c>
      <c r="AA89" s="33" t="n">
        <v>2012</v>
      </c>
      <c r="AB89" s="33" t="n">
        <v>400104</v>
      </c>
      <c r="AD89" s="33" t="n">
        <v>8026</v>
      </c>
      <c r="AG89" s="33" t="s">
        <v>2372</v>
      </c>
      <c r="AI89" s="33" t="s">
        <v>2373</v>
      </c>
      <c r="AJ89" s="33" t="s">
        <v>1801</v>
      </c>
      <c r="AK89" s="33" t="s">
        <v>1802</v>
      </c>
      <c r="AL89" s="33" t="s">
        <v>52</v>
      </c>
      <c r="AM89" s="33" t="s">
        <v>53</v>
      </c>
      <c r="AN89" s="33" t="s">
        <v>52</v>
      </c>
      <c r="AO89" s="33" t="s">
        <v>1803</v>
      </c>
      <c r="AP89" s="33" t="s">
        <v>53</v>
      </c>
      <c r="AQ89" s="33" t="s">
        <v>1804</v>
      </c>
      <c r="AR89" s="244" t="s">
        <v>54</v>
      </c>
    </row>
    <row r="90" customFormat="false" ht="15" hidden="false" customHeight="false" outlineLevel="0" collapsed="false">
      <c r="A90" s="33" t="n">
        <v>400105</v>
      </c>
      <c r="B90" s="242" t="s">
        <v>1785</v>
      </c>
      <c r="C90" s="243" t="s">
        <v>1786</v>
      </c>
      <c r="D90" s="33" t="n">
        <v>8027</v>
      </c>
      <c r="E90" s="33" t="n">
        <v>66442</v>
      </c>
      <c r="F90" s="33" t="s">
        <v>1398</v>
      </c>
      <c r="G90" s="33" t="s">
        <v>1399</v>
      </c>
      <c r="H90" s="243" t="s">
        <v>49</v>
      </c>
      <c r="I90" s="33" t="s">
        <v>1787</v>
      </c>
      <c r="J90" s="33" t="s">
        <v>1788</v>
      </c>
      <c r="L90" s="33" t="s">
        <v>1789</v>
      </c>
      <c r="N90" s="33" t="s">
        <v>1790</v>
      </c>
      <c r="O90" s="33" t="n">
        <v>51255</v>
      </c>
      <c r="P90" s="33" t="s">
        <v>1791</v>
      </c>
      <c r="Q90" s="33" t="s">
        <v>2374</v>
      </c>
      <c r="R90" s="33" t="s">
        <v>2375</v>
      </c>
      <c r="S90" s="33" t="n">
        <v>60616</v>
      </c>
      <c r="T90" s="33" t="n">
        <v>40</v>
      </c>
      <c r="U90" s="33" t="s">
        <v>2376</v>
      </c>
      <c r="V90" s="33" t="s">
        <v>2377</v>
      </c>
      <c r="W90" s="33" t="s">
        <v>2378</v>
      </c>
      <c r="X90" s="33" t="s">
        <v>2379</v>
      </c>
      <c r="Y90" s="33" t="s">
        <v>1893</v>
      </c>
      <c r="Z90" s="33" t="s">
        <v>1811</v>
      </c>
      <c r="AA90" s="33" t="n">
        <v>2012</v>
      </c>
      <c r="AB90" s="33" t="n">
        <v>400105</v>
      </c>
      <c r="AG90" s="33" t="s">
        <v>2286</v>
      </c>
      <c r="AI90" s="33" t="s">
        <v>1842</v>
      </c>
      <c r="AJ90" s="33" t="s">
        <v>1801</v>
      </c>
      <c r="AK90" s="33" t="s">
        <v>1802</v>
      </c>
      <c r="AL90" s="33" t="s">
        <v>52</v>
      </c>
      <c r="AM90" s="33" t="s">
        <v>53</v>
      </c>
      <c r="AR90" s="244" t="s">
        <v>54</v>
      </c>
    </row>
    <row r="91" customFormat="false" ht="15" hidden="false" customHeight="false" outlineLevel="0" collapsed="false">
      <c r="A91" s="33" t="n">
        <v>400106</v>
      </c>
      <c r="B91" s="242" t="s">
        <v>1785</v>
      </c>
      <c r="C91" s="243" t="s">
        <v>1786</v>
      </c>
      <c r="D91" s="33" t="n">
        <v>8028</v>
      </c>
      <c r="E91" s="33" t="n">
        <v>66148</v>
      </c>
      <c r="F91" s="33" t="s">
        <v>1027</v>
      </c>
      <c r="G91" s="33" t="s">
        <v>1028</v>
      </c>
      <c r="H91" s="243" t="s">
        <v>49</v>
      </c>
      <c r="I91" s="33" t="s">
        <v>1787</v>
      </c>
      <c r="J91" s="33" t="s">
        <v>1788</v>
      </c>
      <c r="K91" s="33" t="n">
        <v>609767</v>
      </c>
      <c r="L91" s="33" t="s">
        <v>1789</v>
      </c>
      <c r="N91" s="33" t="s">
        <v>1790</v>
      </c>
      <c r="O91" s="33" t="n">
        <v>51388</v>
      </c>
      <c r="P91" s="33" t="s">
        <v>1791</v>
      </c>
      <c r="Q91" s="33" t="s">
        <v>2380</v>
      </c>
      <c r="R91" s="33" t="s">
        <v>2381</v>
      </c>
      <c r="S91" s="33" t="n">
        <v>60621</v>
      </c>
      <c r="T91" s="33" t="n">
        <v>45</v>
      </c>
      <c r="U91" s="33" t="s">
        <v>2085</v>
      </c>
      <c r="V91" s="33" t="s">
        <v>2087</v>
      </c>
      <c r="W91" s="33" t="s">
        <v>2382</v>
      </c>
      <c r="X91" s="33" t="s">
        <v>2383</v>
      </c>
      <c r="Y91" s="33" t="s">
        <v>1830</v>
      </c>
      <c r="Z91" s="33" t="s">
        <v>1940</v>
      </c>
      <c r="AA91" s="33" t="n">
        <v>2012</v>
      </c>
      <c r="AB91" s="33" t="n">
        <v>400106</v>
      </c>
      <c r="AD91" s="33" t="n">
        <v>8028</v>
      </c>
      <c r="AG91" s="33" t="s">
        <v>2384</v>
      </c>
      <c r="AI91" s="33" t="s">
        <v>1842</v>
      </c>
      <c r="AJ91" s="33" t="s">
        <v>1801</v>
      </c>
      <c r="AK91" s="33" t="s">
        <v>1802</v>
      </c>
      <c r="AL91" s="33" t="s">
        <v>70</v>
      </c>
      <c r="AM91" s="33" t="s">
        <v>71</v>
      </c>
      <c r="AN91" s="33" t="s">
        <v>70</v>
      </c>
      <c r="AO91" s="33" t="s">
        <v>1803</v>
      </c>
      <c r="AP91" s="33" t="s">
        <v>71</v>
      </c>
      <c r="AQ91" s="33" t="s">
        <v>1804</v>
      </c>
      <c r="AR91" s="244" t="s">
        <v>54</v>
      </c>
    </row>
    <row r="92" customFormat="false" ht="15" hidden="false" customHeight="false" outlineLevel="0" collapsed="false">
      <c r="A92" s="33" t="n">
        <v>400107</v>
      </c>
      <c r="B92" s="242" t="s">
        <v>1785</v>
      </c>
      <c r="C92" s="243" t="s">
        <v>1786</v>
      </c>
      <c r="D92" s="33" t="n">
        <v>8029</v>
      </c>
      <c r="E92" s="33" t="n">
        <v>66563</v>
      </c>
      <c r="F92" s="33" t="s">
        <v>837</v>
      </c>
      <c r="G92" s="33" t="s">
        <v>838</v>
      </c>
      <c r="H92" s="243" t="s">
        <v>46</v>
      </c>
      <c r="I92" s="33" t="s">
        <v>1787</v>
      </c>
      <c r="J92" s="33" t="s">
        <v>1788</v>
      </c>
      <c r="K92" s="33" t="n">
        <v>610255</v>
      </c>
      <c r="L92" s="33" t="s">
        <v>1789</v>
      </c>
      <c r="N92" s="33" t="s">
        <v>1790</v>
      </c>
      <c r="O92" s="33" t="n">
        <v>51520</v>
      </c>
      <c r="P92" s="33" t="s">
        <v>1791</v>
      </c>
      <c r="Q92" s="33" t="s">
        <v>2385</v>
      </c>
      <c r="R92" s="33" t="s">
        <v>2386</v>
      </c>
      <c r="S92" s="33" t="n">
        <v>60617</v>
      </c>
      <c r="T92" s="33" t="n">
        <v>47</v>
      </c>
      <c r="U92" s="33" t="s">
        <v>2053</v>
      </c>
      <c r="V92" s="33" t="s">
        <v>2054</v>
      </c>
      <c r="W92" s="33" t="s">
        <v>2387</v>
      </c>
      <c r="Y92" s="33" t="s">
        <v>2325</v>
      </c>
      <c r="Z92" s="33" t="s">
        <v>2388</v>
      </c>
      <c r="AA92" s="33" t="n">
        <v>2012</v>
      </c>
      <c r="AB92" s="33" t="n">
        <v>400107</v>
      </c>
      <c r="AD92" s="33" t="n">
        <v>8029</v>
      </c>
      <c r="AG92" s="33" t="s">
        <v>2389</v>
      </c>
      <c r="AI92" s="33" t="s">
        <v>1823</v>
      </c>
      <c r="AJ92" s="33" t="s">
        <v>1801</v>
      </c>
      <c r="AK92" s="33" t="s">
        <v>1802</v>
      </c>
      <c r="AL92" s="33" t="s">
        <v>115</v>
      </c>
      <c r="AM92" s="33" t="s">
        <v>53</v>
      </c>
      <c r="AN92" s="33" t="s">
        <v>115</v>
      </c>
      <c r="AO92" s="33" t="s">
        <v>1803</v>
      </c>
      <c r="AP92" s="33" t="s">
        <v>53</v>
      </c>
      <c r="AQ92" s="33" t="s">
        <v>1804</v>
      </c>
      <c r="AR92" s="244" t="s">
        <v>354</v>
      </c>
      <c r="AS92" s="33" t="s">
        <v>77</v>
      </c>
      <c r="AT92" s="33" t="s">
        <v>77</v>
      </c>
      <c r="AU92" s="33" t="s">
        <v>77</v>
      </c>
      <c r="AV92" s="33" t="n">
        <v>66</v>
      </c>
      <c r="AW92" s="33" t="n">
        <v>79</v>
      </c>
      <c r="AX92" s="33" t="n">
        <v>62</v>
      </c>
      <c r="AY92" s="33" t="n">
        <v>141</v>
      </c>
      <c r="AZ92" s="33" t="n">
        <v>1</v>
      </c>
      <c r="BA92" s="33" t="n">
        <v>0</v>
      </c>
      <c r="BB92" s="33" t="n">
        <v>118</v>
      </c>
      <c r="BC92" s="33" t="n">
        <v>14</v>
      </c>
      <c r="BD92" s="245" t="n">
        <v>0</v>
      </c>
      <c r="BE92" s="33" t="n">
        <v>0</v>
      </c>
      <c r="BF92" s="33" t="n">
        <v>3</v>
      </c>
      <c r="BG92" s="33" t="n">
        <v>5</v>
      </c>
      <c r="BH92" s="33" t="n">
        <v>141</v>
      </c>
      <c r="BI92" s="33" t="n">
        <v>0.021</v>
      </c>
      <c r="BJ92" s="33" t="n">
        <v>0.007</v>
      </c>
      <c r="BK92" s="33" t="n">
        <v>0</v>
      </c>
      <c r="BL92" s="33" t="n">
        <v>0</v>
      </c>
      <c r="BM92" s="33" t="n">
        <v>0.021</v>
      </c>
      <c r="BN92" s="33" t="n">
        <v>0.064</v>
      </c>
      <c r="BO92" s="33" t="n">
        <v>0.05</v>
      </c>
      <c r="BP92" s="33" t="n">
        <v>0.043</v>
      </c>
      <c r="BQ92" s="33" t="n">
        <v>0.043</v>
      </c>
      <c r="BR92" s="33" t="n">
        <v>0.028</v>
      </c>
      <c r="BS92" s="33" t="n">
        <v>0.064</v>
      </c>
      <c r="BT92" s="33" t="n">
        <v>0.135</v>
      </c>
      <c r="BU92" s="33" t="n">
        <v>0.255</v>
      </c>
      <c r="BV92" s="33" t="n">
        <v>0.184</v>
      </c>
      <c r="BW92" s="33" t="n">
        <v>0.199</v>
      </c>
      <c r="BX92" s="33" t="n">
        <v>0.128</v>
      </c>
      <c r="BY92" s="33" t="n">
        <v>0.291</v>
      </c>
      <c r="BZ92" s="33" t="n">
        <v>0.284</v>
      </c>
      <c r="CA92" s="33" t="n">
        <v>0.014</v>
      </c>
      <c r="CB92" s="33" t="n">
        <v>0.007</v>
      </c>
      <c r="CC92" s="33" t="n">
        <v>0.007</v>
      </c>
      <c r="CD92" s="33" t="n">
        <v>0.021</v>
      </c>
      <c r="CE92" s="33" t="n">
        <v>0.007</v>
      </c>
      <c r="CF92" s="33" t="n">
        <v>0.014</v>
      </c>
      <c r="CG92" s="33" t="n">
        <v>0.66</v>
      </c>
      <c r="CH92" s="33" t="n">
        <v>0.759</v>
      </c>
      <c r="CI92" s="33" t="n">
        <v>0.752</v>
      </c>
      <c r="CJ92" s="33" t="n">
        <v>0.823</v>
      </c>
      <c r="CK92" s="33" t="n">
        <v>0.617</v>
      </c>
      <c r="CL92" s="33" t="n">
        <v>0.504</v>
      </c>
      <c r="CM92" s="33" t="n">
        <v>0</v>
      </c>
      <c r="CN92" s="33" t="n">
        <v>0</v>
      </c>
      <c r="CO92" s="33" t="n">
        <v>0</v>
      </c>
      <c r="CP92" s="33" t="n">
        <v>0.007</v>
      </c>
      <c r="CQ92" s="33" t="n">
        <v>0.007</v>
      </c>
      <c r="CR92" s="33" t="n">
        <v>0.028</v>
      </c>
      <c r="CS92" s="33" t="n">
        <v>0.007</v>
      </c>
      <c r="CT92" s="33" t="n">
        <v>0.043</v>
      </c>
      <c r="CU92" s="33" t="n">
        <v>0.014</v>
      </c>
      <c r="CV92" s="33" t="n">
        <v>0.021</v>
      </c>
      <c r="CW92" s="33" t="n">
        <v>0.014</v>
      </c>
      <c r="CX92" s="33" t="n">
        <v>0.007</v>
      </c>
      <c r="CY92" s="33" t="n">
        <v>0.007</v>
      </c>
      <c r="CZ92" s="33" t="n">
        <v>0.021</v>
      </c>
      <c r="DA92" s="33" t="n">
        <v>0.035</v>
      </c>
      <c r="DB92" s="33" t="n">
        <v>0.05</v>
      </c>
      <c r="DC92" s="33" t="n">
        <v>0.035</v>
      </c>
      <c r="DD92" s="33" t="n">
        <v>0.05</v>
      </c>
      <c r="DE92" s="33" t="n">
        <v>0.078</v>
      </c>
      <c r="DF92" s="33" t="n">
        <v>0.085</v>
      </c>
      <c r="DG92" s="33" t="n">
        <v>0.092</v>
      </c>
      <c r="DH92" s="33" t="n">
        <v>0.099</v>
      </c>
      <c r="DI92" s="33" t="n">
        <v>0.121</v>
      </c>
      <c r="DJ92" s="33" t="n">
        <v>0.213</v>
      </c>
      <c r="DK92" s="33" t="n">
        <v>0.128</v>
      </c>
      <c r="DL92" s="33" t="n">
        <v>0.184</v>
      </c>
      <c r="DM92" s="33" t="n">
        <v>0.128</v>
      </c>
      <c r="DN92" s="33" t="n">
        <v>0.014</v>
      </c>
      <c r="DO92" s="33" t="n">
        <v>0.014</v>
      </c>
      <c r="DP92" s="33" t="n">
        <v>0</v>
      </c>
      <c r="DQ92" s="33" t="n">
        <v>0.021</v>
      </c>
      <c r="DR92" s="33" t="n">
        <v>0</v>
      </c>
      <c r="DS92" s="33" t="n">
        <v>0.007</v>
      </c>
      <c r="DT92" s="33" t="n">
        <v>0.007</v>
      </c>
      <c r="DU92" s="33" t="n">
        <v>0</v>
      </c>
      <c r="DV92" s="33" t="n">
        <v>0.035</v>
      </c>
      <c r="DW92" s="33" t="n">
        <v>0.887</v>
      </c>
      <c r="DX92" s="33" t="n">
        <v>0.887</v>
      </c>
      <c r="DY92" s="33" t="n">
        <v>0.901</v>
      </c>
      <c r="DZ92" s="33" t="n">
        <v>0.865</v>
      </c>
      <c r="EA92" s="33" t="n">
        <v>0.851</v>
      </c>
      <c r="EB92" s="33" t="n">
        <v>0.716</v>
      </c>
      <c r="EC92" s="33" t="n">
        <v>0.809</v>
      </c>
      <c r="ED92" s="33" t="n">
        <v>0.738</v>
      </c>
      <c r="EE92" s="33" t="n">
        <v>0.773</v>
      </c>
      <c r="EF92" s="33" t="n">
        <v>0.489</v>
      </c>
      <c r="EG92" s="33" t="n">
        <v>0.014</v>
      </c>
      <c r="EH92" s="33" t="n">
        <v>0.007</v>
      </c>
      <c r="EI92" s="33" t="n">
        <v>0.057</v>
      </c>
      <c r="EJ92" s="33" t="n">
        <v>0.284</v>
      </c>
      <c r="EK92" s="33" t="n">
        <v>0.092</v>
      </c>
      <c r="EL92" s="33" t="n">
        <v>0.043</v>
      </c>
      <c r="EM92" s="33" t="n">
        <v>0.113</v>
      </c>
      <c r="EN92" s="33" t="n">
        <v>0.043</v>
      </c>
      <c r="EO92" s="33" t="n">
        <v>0.191</v>
      </c>
      <c r="EP92" s="33" t="n">
        <v>0.234</v>
      </c>
      <c r="EQ92" s="33" t="n">
        <v>0.333</v>
      </c>
      <c r="ER92" s="33" t="n">
        <v>0.035</v>
      </c>
      <c r="ES92" s="33" t="n">
        <v>0.035</v>
      </c>
      <c r="ET92" s="33" t="n">
        <v>0.057</v>
      </c>
      <c r="EU92" s="33" t="n">
        <v>0.099</v>
      </c>
      <c r="EV92" s="33" t="n">
        <v>0.149</v>
      </c>
      <c r="EW92" s="33" t="n">
        <v>0.667</v>
      </c>
      <c r="EX92" s="33" t="n">
        <v>0.66</v>
      </c>
      <c r="EY92" s="33" t="n">
        <v>0.397</v>
      </c>
      <c r="EZ92" s="33" t="n">
        <v>8.9</v>
      </c>
      <c r="FA92" s="33" t="n">
        <v>0</v>
      </c>
      <c r="FB92" s="33" t="n">
        <v>0.014</v>
      </c>
      <c r="FC92" s="33" t="n">
        <v>0.007</v>
      </c>
      <c r="FD92" s="33" t="n">
        <v>0.007</v>
      </c>
      <c r="FE92" s="33" t="n">
        <v>0.021</v>
      </c>
      <c r="FF92" s="33" t="n">
        <v>0.021</v>
      </c>
      <c r="FG92" s="33" t="n">
        <v>0.071</v>
      </c>
      <c r="FH92" s="33" t="n">
        <v>0.184</v>
      </c>
      <c r="FI92" s="33" t="n">
        <v>0.099</v>
      </c>
      <c r="FJ92" s="33" t="n">
        <v>0.553</v>
      </c>
      <c r="FK92" s="33" t="n">
        <v>0.021</v>
      </c>
      <c r="FL92" s="33" t="n">
        <v>0.518</v>
      </c>
      <c r="FM92" s="33" t="n">
        <v>0.603</v>
      </c>
      <c r="FN92" s="33" t="n">
        <v>0.163</v>
      </c>
      <c r="FO92" s="33" t="n">
        <v>0.17</v>
      </c>
      <c r="FP92" s="33" t="n">
        <v>0.149</v>
      </c>
      <c r="FQ92" s="33" t="n">
        <v>0.27</v>
      </c>
      <c r="FR92" s="33" t="n">
        <v>0.071</v>
      </c>
      <c r="FS92" s="33" t="n">
        <v>0.043</v>
      </c>
      <c r="FT92" s="33" t="n">
        <v>0.227</v>
      </c>
      <c r="FU92" s="33" t="n">
        <v>0.142</v>
      </c>
      <c r="FV92" s="33" t="n">
        <v>0.099</v>
      </c>
      <c r="FW92" s="33" t="n">
        <v>0.305</v>
      </c>
      <c r="FX92" s="33" t="n">
        <v>0.099</v>
      </c>
      <c r="FY92" s="33" t="n">
        <v>0.106</v>
      </c>
      <c r="FZ92" s="33" t="n">
        <v>0.035</v>
      </c>
      <c r="GA92" s="33" t="n">
        <v>0.007</v>
      </c>
      <c r="GB92" s="33" t="n">
        <v>0.021</v>
      </c>
      <c r="GC92" s="33" t="n">
        <v>0.05</v>
      </c>
      <c r="GD92" s="33" t="n">
        <v>0.028</v>
      </c>
      <c r="GE92" s="33" t="n">
        <v>0.092</v>
      </c>
      <c r="GF92" s="33" t="n">
        <v>0.007</v>
      </c>
      <c r="GG92" s="33" t="n">
        <v>0.27</v>
      </c>
      <c r="GH92" s="33" t="n">
        <v>0.22</v>
      </c>
      <c r="GI92" s="33" t="n">
        <v>0.213</v>
      </c>
      <c r="GJ92" s="33" t="n">
        <v>0.291</v>
      </c>
      <c r="GK92" s="33" t="n">
        <v>0.39</v>
      </c>
      <c r="GL92" s="33" t="n">
        <v>0.27</v>
      </c>
      <c r="GM92" s="33" t="n">
        <v>0.681</v>
      </c>
      <c r="GN92" s="33" t="n">
        <v>0.454</v>
      </c>
      <c r="GO92" s="33" t="n">
        <v>0.454</v>
      </c>
      <c r="GP92" s="33" t="n">
        <v>0.489</v>
      </c>
      <c r="GQ92" s="33" t="n">
        <v>0.369</v>
      </c>
      <c r="GR92" s="33" t="n">
        <v>0.66</v>
      </c>
      <c r="GS92" s="33" t="n">
        <v>0.007</v>
      </c>
      <c r="GT92" s="33" t="n">
        <v>0.248</v>
      </c>
      <c r="GU92" s="33" t="n">
        <v>0.22</v>
      </c>
      <c r="GV92" s="33" t="n">
        <v>0.135</v>
      </c>
      <c r="GW92" s="33" t="n">
        <v>0.099</v>
      </c>
      <c r="GX92" s="33" t="n">
        <v>0.014</v>
      </c>
      <c r="GY92" s="33" t="n">
        <v>0.014</v>
      </c>
      <c r="GZ92" s="33" t="n">
        <v>0.014</v>
      </c>
      <c r="HA92" s="33" t="n">
        <v>0.021</v>
      </c>
      <c r="HB92" s="33" t="n">
        <v>0.014</v>
      </c>
      <c r="HC92" s="33" t="n">
        <v>0.021</v>
      </c>
      <c r="HD92" s="33" t="n">
        <v>0.014</v>
      </c>
      <c r="HE92" s="33" t="n">
        <v>0.021</v>
      </c>
      <c r="HF92" s="33" t="n">
        <v>0.043</v>
      </c>
      <c r="HG92" s="33" t="n">
        <v>0.043</v>
      </c>
      <c r="HH92" s="33" t="n">
        <v>0.043</v>
      </c>
      <c r="HI92" s="33" t="n">
        <v>0.028</v>
      </c>
      <c r="HJ92" s="33" t="n">
        <v>0.035</v>
      </c>
    </row>
    <row r="93" customFormat="false" ht="15" hidden="false" customHeight="false" outlineLevel="0" collapsed="false">
      <c r="A93" s="33" t="n">
        <v>400108</v>
      </c>
      <c r="B93" s="242" t="s">
        <v>1785</v>
      </c>
      <c r="C93" s="243" t="s">
        <v>1786</v>
      </c>
      <c r="D93" s="33" t="n">
        <v>8110</v>
      </c>
      <c r="E93" s="33" t="n">
        <v>66077</v>
      </c>
      <c r="F93" s="33" t="s">
        <v>343</v>
      </c>
      <c r="G93" s="33" t="s">
        <v>344</v>
      </c>
      <c r="H93" s="243" t="s">
        <v>49</v>
      </c>
      <c r="I93" s="33" t="s">
        <v>1787</v>
      </c>
      <c r="J93" s="33" t="s">
        <v>1788</v>
      </c>
      <c r="K93" s="33" t="n">
        <v>610080</v>
      </c>
      <c r="L93" s="33" t="s">
        <v>1789</v>
      </c>
      <c r="N93" s="33" t="s">
        <v>1790</v>
      </c>
      <c r="O93" s="33" t="n">
        <v>51500</v>
      </c>
      <c r="P93" s="33" t="s">
        <v>1791</v>
      </c>
      <c r="Q93" s="33" t="s">
        <v>2390</v>
      </c>
      <c r="R93" s="33" t="s">
        <v>2391</v>
      </c>
      <c r="S93" s="33" t="n">
        <v>60827</v>
      </c>
      <c r="T93" s="33" t="n">
        <v>48</v>
      </c>
      <c r="U93" s="33" t="s">
        <v>1898</v>
      </c>
      <c r="V93" s="33" t="s">
        <v>1899</v>
      </c>
      <c r="W93" s="33" t="s">
        <v>2392</v>
      </c>
      <c r="X93" s="33" t="s">
        <v>2309</v>
      </c>
      <c r="Y93" s="33" t="s">
        <v>2310</v>
      </c>
      <c r="Z93" s="33" t="s">
        <v>1934</v>
      </c>
      <c r="AA93" s="33" t="n">
        <v>2012</v>
      </c>
      <c r="AB93" s="33" t="n">
        <v>400108</v>
      </c>
      <c r="AD93" s="33" t="n">
        <v>8110</v>
      </c>
      <c r="AG93" s="33" t="s">
        <v>2393</v>
      </c>
      <c r="AI93" s="33" t="s">
        <v>1813</v>
      </c>
      <c r="AJ93" s="33" t="s">
        <v>1801</v>
      </c>
      <c r="AK93" s="33" t="s">
        <v>1802</v>
      </c>
      <c r="AL93" s="33" t="s">
        <v>59</v>
      </c>
      <c r="AM93" s="33" t="s">
        <v>60</v>
      </c>
      <c r="AN93" s="33" t="s">
        <v>59</v>
      </c>
      <c r="AO93" s="33" t="s">
        <v>1803</v>
      </c>
      <c r="AP93" s="33" t="s">
        <v>60</v>
      </c>
      <c r="AQ93" s="33" t="s">
        <v>1804</v>
      </c>
      <c r="AR93" s="244" t="s">
        <v>54</v>
      </c>
    </row>
    <row r="94" customFormat="false" ht="15" hidden="false" customHeight="false" outlineLevel="0" collapsed="false">
      <c r="A94" s="33" t="n">
        <v>400109</v>
      </c>
      <c r="B94" s="242" t="s">
        <v>1785</v>
      </c>
      <c r="C94" s="243" t="s">
        <v>1786</v>
      </c>
      <c r="D94" s="33" t="n">
        <v>8670</v>
      </c>
      <c r="E94" s="33" t="n">
        <v>66581</v>
      </c>
      <c r="F94" s="33" t="s">
        <v>1159</v>
      </c>
      <c r="G94" s="33" t="s">
        <v>1160</v>
      </c>
      <c r="H94" s="243" t="s">
        <v>49</v>
      </c>
      <c r="I94" s="33" t="s">
        <v>1787</v>
      </c>
      <c r="J94" s="33" t="s">
        <v>1788</v>
      </c>
      <c r="L94" s="33" t="s">
        <v>1789</v>
      </c>
      <c r="N94" s="33" t="s">
        <v>1790</v>
      </c>
      <c r="O94" s="33" t="n">
        <v>54800</v>
      </c>
      <c r="P94" s="33" t="s">
        <v>1791</v>
      </c>
      <c r="Q94" s="33" t="s">
        <v>2394</v>
      </c>
      <c r="R94" s="33" t="s">
        <v>2395</v>
      </c>
      <c r="S94" s="33" t="n">
        <v>60643</v>
      </c>
      <c r="T94" s="33" t="n">
        <v>49</v>
      </c>
      <c r="U94" s="33" t="s">
        <v>2396</v>
      </c>
      <c r="V94" s="33" t="s">
        <v>2397</v>
      </c>
      <c r="W94" s="33" t="s">
        <v>2398</v>
      </c>
      <c r="X94" s="33" t="s">
        <v>2399</v>
      </c>
      <c r="Y94" s="33" t="s">
        <v>1921</v>
      </c>
      <c r="AA94" s="33" t="n">
        <v>2012</v>
      </c>
      <c r="AB94" s="33" t="n">
        <v>400109</v>
      </c>
      <c r="AG94" s="33" t="s">
        <v>2400</v>
      </c>
      <c r="AI94" s="33" t="s">
        <v>1842</v>
      </c>
      <c r="AJ94" s="33" t="s">
        <v>1801</v>
      </c>
      <c r="AK94" s="33" t="s">
        <v>1802</v>
      </c>
      <c r="AL94" s="33" t="s">
        <v>145</v>
      </c>
      <c r="AM94" s="33" t="s">
        <v>60</v>
      </c>
      <c r="AR94" s="244" t="s">
        <v>54</v>
      </c>
    </row>
    <row r="95" customFormat="false" ht="15" hidden="false" customHeight="false" outlineLevel="0" collapsed="false">
      <c r="A95" s="33" t="n">
        <v>400111</v>
      </c>
      <c r="B95" s="242" t="s">
        <v>1785</v>
      </c>
      <c r="C95" s="243" t="s">
        <v>1786</v>
      </c>
      <c r="D95" s="33" t="n">
        <v>8677</v>
      </c>
      <c r="E95" s="33" t="n">
        <v>66564</v>
      </c>
      <c r="F95" s="33" t="s">
        <v>845</v>
      </c>
      <c r="G95" s="33" t="s">
        <v>846</v>
      </c>
      <c r="H95" s="243" t="s">
        <v>46</v>
      </c>
      <c r="I95" s="33" t="s">
        <v>1787</v>
      </c>
      <c r="J95" s="33" t="s">
        <v>1788</v>
      </c>
      <c r="K95" s="33" t="n">
        <v>610166</v>
      </c>
      <c r="L95" s="33" t="s">
        <v>1789</v>
      </c>
      <c r="N95" s="33" t="s">
        <v>1790</v>
      </c>
      <c r="O95" s="33" t="n">
        <v>54796</v>
      </c>
      <c r="P95" s="33" t="s">
        <v>1791</v>
      </c>
      <c r="Q95" s="33" t="s">
        <v>845</v>
      </c>
      <c r="R95" s="33" t="s">
        <v>2401</v>
      </c>
      <c r="S95" s="33" t="n">
        <v>60620</v>
      </c>
      <c r="T95" s="33" t="n">
        <v>35</v>
      </c>
      <c r="U95" s="33" t="s">
        <v>2402</v>
      </c>
      <c r="V95" s="33" t="s">
        <v>2054</v>
      </c>
      <c r="W95" s="33" t="s">
        <v>2403</v>
      </c>
      <c r="X95" s="33" t="s">
        <v>2404</v>
      </c>
      <c r="Y95" s="33" t="s">
        <v>2405</v>
      </c>
      <c r="AA95" s="33" t="n">
        <v>2012</v>
      </c>
      <c r="AB95" s="33" t="n">
        <v>400111</v>
      </c>
      <c r="AG95" s="33" t="s">
        <v>2406</v>
      </c>
      <c r="AI95" s="33" t="s">
        <v>1823</v>
      </c>
      <c r="AJ95" s="33" t="s">
        <v>1801</v>
      </c>
      <c r="AK95" s="33" t="s">
        <v>1802</v>
      </c>
      <c r="AL95" s="33" t="s">
        <v>115</v>
      </c>
      <c r="AM95" s="33" t="s">
        <v>53</v>
      </c>
      <c r="AR95" s="244" t="s">
        <v>54</v>
      </c>
    </row>
    <row r="96" customFormat="false" ht="15" hidden="false" customHeight="false" outlineLevel="0" collapsed="false">
      <c r="A96" s="33" t="n">
        <v>400112</v>
      </c>
      <c r="B96" s="242" t="s">
        <v>1785</v>
      </c>
      <c r="C96" s="243" t="s">
        <v>1786</v>
      </c>
      <c r="D96" s="33" t="n">
        <v>8671</v>
      </c>
      <c r="E96" s="33" t="n">
        <v>66399</v>
      </c>
      <c r="F96" s="33" t="s">
        <v>1382</v>
      </c>
      <c r="G96" s="33" t="s">
        <v>1383</v>
      </c>
      <c r="H96" s="243" t="s">
        <v>46</v>
      </c>
      <c r="I96" s="33" t="s">
        <v>1787</v>
      </c>
      <c r="J96" s="33" t="s">
        <v>1788</v>
      </c>
      <c r="K96" s="33" t="n">
        <v>610166</v>
      </c>
      <c r="L96" s="33" t="s">
        <v>1789</v>
      </c>
      <c r="N96" s="33" t="s">
        <v>1790</v>
      </c>
      <c r="O96" s="33" t="n">
        <v>54794</v>
      </c>
      <c r="P96" s="33" t="s">
        <v>1791</v>
      </c>
      <c r="Q96" s="33" t="s">
        <v>1382</v>
      </c>
      <c r="R96" s="33" t="s">
        <v>2407</v>
      </c>
      <c r="S96" s="33" t="n">
        <v>60632</v>
      </c>
      <c r="T96" s="33" t="n">
        <v>44</v>
      </c>
      <c r="U96" s="33" t="s">
        <v>2408</v>
      </c>
      <c r="V96" s="33" t="s">
        <v>2246</v>
      </c>
      <c r="W96" s="33" t="s">
        <v>2355</v>
      </c>
      <c r="X96" s="33" t="s">
        <v>2409</v>
      </c>
      <c r="Y96" s="33" t="s">
        <v>2274</v>
      </c>
      <c r="AA96" s="33" t="n">
        <v>2012</v>
      </c>
      <c r="AB96" s="33" t="n">
        <v>400112</v>
      </c>
      <c r="AG96" s="33" t="s">
        <v>2410</v>
      </c>
      <c r="AI96" s="33" t="s">
        <v>1823</v>
      </c>
      <c r="AJ96" s="33" t="s">
        <v>1801</v>
      </c>
      <c r="AK96" s="33" t="s">
        <v>1802</v>
      </c>
      <c r="AL96" s="33" t="s">
        <v>112</v>
      </c>
      <c r="AM96" s="33" t="s">
        <v>71</v>
      </c>
      <c r="AR96" s="244" t="s">
        <v>54</v>
      </c>
    </row>
    <row r="97" customFormat="false" ht="15" hidden="false" customHeight="false" outlineLevel="0" collapsed="false">
      <c r="A97" s="33" t="n">
        <v>400113</v>
      </c>
      <c r="B97" s="242" t="s">
        <v>1785</v>
      </c>
      <c r="C97" s="243" t="s">
        <v>1786</v>
      </c>
      <c r="D97" s="33" t="n">
        <v>8672</v>
      </c>
      <c r="E97" s="33" t="n">
        <v>66651</v>
      </c>
      <c r="F97" s="33" t="s">
        <v>331</v>
      </c>
      <c r="G97" s="33" t="s">
        <v>332</v>
      </c>
      <c r="H97" s="243" t="s">
        <v>49</v>
      </c>
      <c r="I97" s="33" t="s">
        <v>1787</v>
      </c>
      <c r="J97" s="33" t="s">
        <v>1788</v>
      </c>
      <c r="K97" s="33" t="n">
        <v>610166</v>
      </c>
      <c r="L97" s="33" t="s">
        <v>1789</v>
      </c>
      <c r="N97" s="33" t="s">
        <v>1790</v>
      </c>
      <c r="O97" s="33" t="n">
        <v>54797</v>
      </c>
      <c r="P97" s="33" t="s">
        <v>1791</v>
      </c>
      <c r="Q97" s="33" t="s">
        <v>331</v>
      </c>
      <c r="R97" s="33" t="s">
        <v>2411</v>
      </c>
      <c r="S97" s="33" t="n">
        <v>60610</v>
      </c>
      <c r="T97" s="33" t="n">
        <v>33</v>
      </c>
      <c r="U97" s="33" t="s">
        <v>1898</v>
      </c>
      <c r="V97" s="33" t="s">
        <v>1899</v>
      </c>
      <c r="W97" s="33" t="s">
        <v>2412</v>
      </c>
      <c r="X97" s="33" t="s">
        <v>2413</v>
      </c>
      <c r="Y97" s="33" t="s">
        <v>2414</v>
      </c>
      <c r="AA97" s="33" t="n">
        <v>2012</v>
      </c>
      <c r="AB97" s="33" t="n">
        <v>400113</v>
      </c>
      <c r="AD97" s="33" t="n">
        <v>8672</v>
      </c>
      <c r="AG97" s="33" t="s">
        <v>2415</v>
      </c>
      <c r="AI97" s="33" t="s">
        <v>1849</v>
      </c>
      <c r="AJ97" s="33" t="s">
        <v>1801</v>
      </c>
      <c r="AK97" s="33" t="s">
        <v>1802</v>
      </c>
      <c r="AL97" s="33" t="s">
        <v>83</v>
      </c>
      <c r="AM97" s="33" t="s">
        <v>65</v>
      </c>
      <c r="AN97" s="33" t="s">
        <v>83</v>
      </c>
      <c r="AO97" s="33" t="s">
        <v>1803</v>
      </c>
      <c r="AP97" s="33" t="s">
        <v>65</v>
      </c>
      <c r="AQ97" s="33" t="s">
        <v>1804</v>
      </c>
      <c r="AR97" s="244" t="s">
        <v>54</v>
      </c>
    </row>
    <row r="98" customFormat="false" ht="15" hidden="false" customHeight="false" outlineLevel="0" collapsed="false">
      <c r="A98" s="33" t="n">
        <v>400114</v>
      </c>
      <c r="B98" s="242" t="s">
        <v>1785</v>
      </c>
      <c r="C98" s="243" t="s">
        <v>1786</v>
      </c>
      <c r="D98" s="33" t="n">
        <v>8093</v>
      </c>
      <c r="E98" s="33" t="n">
        <v>66601</v>
      </c>
      <c r="F98" s="33" t="s">
        <v>1380</v>
      </c>
      <c r="G98" s="33" t="s">
        <v>1381</v>
      </c>
      <c r="H98" s="243" t="s">
        <v>46</v>
      </c>
      <c r="I98" s="33" t="s">
        <v>1787</v>
      </c>
      <c r="J98" s="33" t="s">
        <v>1788</v>
      </c>
      <c r="K98" s="33" t="n">
        <v>610166</v>
      </c>
      <c r="L98" s="33" t="s">
        <v>1789</v>
      </c>
      <c r="N98" s="33" t="s">
        <v>1790</v>
      </c>
      <c r="O98" s="33" t="n">
        <v>54795</v>
      </c>
      <c r="P98" s="33" t="s">
        <v>1791</v>
      </c>
      <c r="Q98" s="33" t="s">
        <v>1380</v>
      </c>
      <c r="R98" s="33" t="s">
        <v>2416</v>
      </c>
      <c r="S98" s="33" t="n">
        <v>60622</v>
      </c>
      <c r="T98" s="33" t="n">
        <v>35</v>
      </c>
      <c r="U98" s="33" t="s">
        <v>2408</v>
      </c>
      <c r="V98" s="33" t="s">
        <v>2246</v>
      </c>
      <c r="W98" s="33" t="s">
        <v>2355</v>
      </c>
      <c r="X98" s="33" t="s">
        <v>2417</v>
      </c>
      <c r="Y98" s="33" t="s">
        <v>1846</v>
      </c>
      <c r="AA98" s="33" t="n">
        <v>2012</v>
      </c>
      <c r="AB98" s="33" t="n">
        <v>400114</v>
      </c>
      <c r="AG98" s="33" t="s">
        <v>2418</v>
      </c>
      <c r="AI98" s="33" t="s">
        <v>2419</v>
      </c>
      <c r="AJ98" s="33" t="s">
        <v>1801</v>
      </c>
      <c r="AK98" s="33" t="s">
        <v>1802</v>
      </c>
      <c r="AL98" s="33" t="s">
        <v>232</v>
      </c>
      <c r="AM98" s="33" t="s">
        <v>108</v>
      </c>
      <c r="AR98" s="244" t="s">
        <v>54</v>
      </c>
    </row>
    <row r="99" customFormat="false" ht="15" hidden="false" customHeight="false" outlineLevel="0" collapsed="false">
      <c r="A99" s="33" t="n">
        <v>609674</v>
      </c>
      <c r="B99" s="242" t="s">
        <v>1785</v>
      </c>
      <c r="C99" s="243" t="s">
        <v>1786</v>
      </c>
      <c r="D99" s="33" t="n">
        <v>1010</v>
      </c>
      <c r="E99" s="33" t="n">
        <v>53011</v>
      </c>
      <c r="F99" s="33" t="s">
        <v>337</v>
      </c>
      <c r="G99" s="33" t="s">
        <v>338</v>
      </c>
      <c r="H99" s="243" t="s">
        <v>49</v>
      </c>
      <c r="I99" s="33" t="s">
        <v>1855</v>
      </c>
      <c r="J99" s="33" t="s">
        <v>1788</v>
      </c>
      <c r="L99" s="33" t="s">
        <v>52</v>
      </c>
      <c r="N99" s="33" t="s">
        <v>1790</v>
      </c>
      <c r="O99" s="33" t="n">
        <v>51625</v>
      </c>
      <c r="P99" s="33" t="s">
        <v>1791</v>
      </c>
      <c r="Q99" s="33" t="s">
        <v>337</v>
      </c>
      <c r="R99" s="33" t="s">
        <v>2420</v>
      </c>
      <c r="S99" s="33" t="n">
        <v>60617</v>
      </c>
      <c r="T99" s="33" t="n">
        <v>47</v>
      </c>
      <c r="U99" s="33" t="s">
        <v>2421</v>
      </c>
      <c r="V99" s="33" t="s">
        <v>2422</v>
      </c>
      <c r="W99" s="33" t="s">
        <v>2423</v>
      </c>
      <c r="X99" s="33" t="s">
        <v>2424</v>
      </c>
      <c r="Y99" s="33" t="s">
        <v>135</v>
      </c>
      <c r="Z99" s="33" t="s">
        <v>2204</v>
      </c>
      <c r="AA99" s="33" t="n">
        <v>2012</v>
      </c>
      <c r="AB99" s="33" t="n">
        <v>609674</v>
      </c>
      <c r="AD99" s="33" t="n">
        <v>1010</v>
      </c>
      <c r="AG99" s="33" t="s">
        <v>2425</v>
      </c>
      <c r="AH99" s="33" t="n">
        <v>6</v>
      </c>
      <c r="AI99" s="33" t="s">
        <v>1842</v>
      </c>
      <c r="AJ99" s="33" t="s">
        <v>1801</v>
      </c>
      <c r="AK99" s="33" t="s">
        <v>1802</v>
      </c>
      <c r="AL99" s="33" t="s">
        <v>52</v>
      </c>
      <c r="AM99" s="33" t="s">
        <v>53</v>
      </c>
      <c r="AN99" s="33" t="s">
        <v>52</v>
      </c>
      <c r="AO99" s="33" t="s">
        <v>52</v>
      </c>
      <c r="AP99" s="33" t="s">
        <v>53</v>
      </c>
      <c r="AQ99" s="33" t="s">
        <v>2426</v>
      </c>
      <c r="AR99" s="244" t="s">
        <v>54</v>
      </c>
    </row>
    <row r="100" customFormat="false" ht="15" hidden="false" customHeight="false" outlineLevel="0" collapsed="false">
      <c r="A100" s="33" t="n">
        <v>609675</v>
      </c>
      <c r="B100" s="242" t="s">
        <v>1785</v>
      </c>
      <c r="C100" s="243" t="s">
        <v>1786</v>
      </c>
      <c r="D100" s="33" t="n">
        <v>7670</v>
      </c>
      <c r="E100" s="33" t="n">
        <v>50171</v>
      </c>
      <c r="F100" s="33" t="s">
        <v>329</v>
      </c>
      <c r="G100" s="33" t="s">
        <v>330</v>
      </c>
      <c r="H100" s="243" t="s">
        <v>49</v>
      </c>
      <c r="I100" s="33" t="s">
        <v>1855</v>
      </c>
      <c r="J100" s="33" t="s">
        <v>1788</v>
      </c>
      <c r="L100" s="33" t="s">
        <v>52</v>
      </c>
      <c r="N100" s="33" t="s">
        <v>1790</v>
      </c>
      <c r="O100" s="33" t="n">
        <v>51625</v>
      </c>
      <c r="P100" s="33" t="s">
        <v>1791</v>
      </c>
      <c r="Q100" s="33" t="s">
        <v>337</v>
      </c>
      <c r="R100" s="33" t="s">
        <v>2420</v>
      </c>
      <c r="S100" s="33" t="n">
        <v>60617</v>
      </c>
      <c r="T100" s="33" t="n">
        <v>47</v>
      </c>
      <c r="U100" s="33" t="s">
        <v>2427</v>
      </c>
      <c r="V100" s="33" t="s">
        <v>2428</v>
      </c>
      <c r="W100" s="33" t="s">
        <v>2429</v>
      </c>
      <c r="X100" s="33" t="s">
        <v>2430</v>
      </c>
      <c r="Y100" s="33" t="s">
        <v>135</v>
      </c>
      <c r="Z100" s="33" t="s">
        <v>2204</v>
      </c>
      <c r="AA100" s="33" t="n">
        <v>2012</v>
      </c>
      <c r="AB100" s="33" t="n">
        <v>609675</v>
      </c>
      <c r="AD100" s="33" t="n">
        <v>7670</v>
      </c>
      <c r="AG100" s="33" t="s">
        <v>2425</v>
      </c>
      <c r="AH100" s="33" t="n">
        <v>6</v>
      </c>
      <c r="AI100" s="33" t="s">
        <v>1842</v>
      </c>
      <c r="AJ100" s="33" t="s">
        <v>1801</v>
      </c>
      <c r="AK100" s="33" t="s">
        <v>1802</v>
      </c>
      <c r="AL100" s="33" t="s">
        <v>52</v>
      </c>
      <c r="AM100" s="33" t="s">
        <v>53</v>
      </c>
      <c r="AN100" s="33" t="s">
        <v>52</v>
      </c>
      <c r="AO100" s="33" t="s">
        <v>52</v>
      </c>
      <c r="AP100" s="33" t="s">
        <v>53</v>
      </c>
      <c r="AQ100" s="33" t="s">
        <v>2426</v>
      </c>
      <c r="AR100" s="244" t="s">
        <v>54</v>
      </c>
    </row>
    <row r="101" customFormat="false" ht="15" hidden="false" customHeight="false" outlineLevel="0" collapsed="false">
      <c r="A101" s="33" t="n">
        <v>609676</v>
      </c>
      <c r="B101" s="242" t="s">
        <v>1785</v>
      </c>
      <c r="C101" s="243" t="s">
        <v>1786</v>
      </c>
      <c r="D101" s="33" t="n">
        <v>1030</v>
      </c>
      <c r="E101" s="33" t="n">
        <v>53021</v>
      </c>
      <c r="F101" s="33" t="s">
        <v>494</v>
      </c>
      <c r="G101" s="33" t="s">
        <v>495</v>
      </c>
      <c r="H101" s="243" t="s">
        <v>49</v>
      </c>
      <c r="I101" s="33" t="s">
        <v>1855</v>
      </c>
      <c r="J101" s="33" t="s">
        <v>1788</v>
      </c>
      <c r="L101" s="33" t="s">
        <v>52</v>
      </c>
      <c r="N101" s="33" t="s">
        <v>1790</v>
      </c>
      <c r="O101" s="33" t="n">
        <v>51578</v>
      </c>
      <c r="P101" s="33" t="s">
        <v>1791</v>
      </c>
      <c r="Q101" s="33" t="s">
        <v>2431</v>
      </c>
      <c r="R101" s="33" t="s">
        <v>2432</v>
      </c>
      <c r="S101" s="33" t="n">
        <v>60616</v>
      </c>
      <c r="T101" s="33" t="n">
        <v>40</v>
      </c>
      <c r="U101" s="33" t="s">
        <v>2433</v>
      </c>
      <c r="V101" s="33" t="s">
        <v>2434</v>
      </c>
      <c r="W101" s="33" t="s">
        <v>2435</v>
      </c>
      <c r="X101" s="33" t="s">
        <v>2436</v>
      </c>
      <c r="Y101" s="33" t="s">
        <v>1893</v>
      </c>
      <c r="Z101" s="33" t="s">
        <v>2067</v>
      </c>
      <c r="AA101" s="33" t="n">
        <v>2012</v>
      </c>
      <c r="AB101" s="33" t="n">
        <v>609676</v>
      </c>
      <c r="AD101" s="33" t="n">
        <v>1030</v>
      </c>
      <c r="AG101" s="33" t="s">
        <v>2437</v>
      </c>
      <c r="AH101" s="33" t="n">
        <v>1</v>
      </c>
      <c r="AI101" s="33" t="s">
        <v>1842</v>
      </c>
      <c r="AJ101" s="33" t="s">
        <v>1801</v>
      </c>
      <c r="AK101" s="33" t="s">
        <v>1802</v>
      </c>
      <c r="AL101" s="33" t="s">
        <v>52</v>
      </c>
      <c r="AM101" s="33" t="s">
        <v>53</v>
      </c>
      <c r="AN101" s="33" t="s">
        <v>52</v>
      </c>
      <c r="AO101" s="33" t="s">
        <v>52</v>
      </c>
      <c r="AP101" s="33" t="s">
        <v>53</v>
      </c>
      <c r="AQ101" s="33" t="s">
        <v>2426</v>
      </c>
      <c r="AR101" s="244" t="s">
        <v>54</v>
      </c>
    </row>
    <row r="102" customFormat="false" ht="15" hidden="false" customHeight="false" outlineLevel="0" collapsed="false">
      <c r="A102" s="33" t="n">
        <v>609678</v>
      </c>
      <c r="B102" s="242" t="s">
        <v>1785</v>
      </c>
      <c r="C102" s="243" t="s">
        <v>1786</v>
      </c>
      <c r="D102" s="33" t="n">
        <v>1060</v>
      </c>
      <c r="E102" s="33" t="n">
        <v>47021</v>
      </c>
      <c r="F102" s="33" t="s">
        <v>763</v>
      </c>
      <c r="G102" s="33" t="s">
        <v>764</v>
      </c>
      <c r="H102" s="243" t="s">
        <v>49</v>
      </c>
      <c r="I102" s="33" t="s">
        <v>1855</v>
      </c>
      <c r="J102" s="33" t="s">
        <v>2438</v>
      </c>
      <c r="L102" s="33" t="s">
        <v>52</v>
      </c>
      <c r="N102" s="33" t="s">
        <v>1790</v>
      </c>
      <c r="O102" s="33" t="n">
        <v>51563</v>
      </c>
      <c r="P102" s="33" t="s">
        <v>1791</v>
      </c>
      <c r="Q102" s="33" t="s">
        <v>2439</v>
      </c>
      <c r="R102" s="33" t="s">
        <v>2440</v>
      </c>
      <c r="S102" s="33" t="n">
        <v>60605</v>
      </c>
      <c r="T102" s="33" t="n">
        <v>38</v>
      </c>
      <c r="U102" s="33" t="s">
        <v>2441</v>
      </c>
      <c r="V102" s="33" t="s">
        <v>2442</v>
      </c>
      <c r="W102" s="33" t="s">
        <v>2443</v>
      </c>
      <c r="X102" s="33" t="s">
        <v>2444</v>
      </c>
      <c r="Y102" s="33" t="s">
        <v>2350</v>
      </c>
      <c r="Z102" s="33" t="s">
        <v>2067</v>
      </c>
      <c r="AA102" s="33" t="n">
        <v>2012</v>
      </c>
      <c r="AB102" s="33" t="n">
        <v>609678</v>
      </c>
      <c r="AD102" s="33" t="n">
        <v>1060</v>
      </c>
      <c r="AG102" s="33" t="s">
        <v>2445</v>
      </c>
      <c r="AH102" s="33" t="n">
        <v>0</v>
      </c>
      <c r="AI102" s="33" t="s">
        <v>1842</v>
      </c>
      <c r="AJ102" s="33" t="s">
        <v>1801</v>
      </c>
      <c r="AK102" s="33" t="s">
        <v>1802</v>
      </c>
      <c r="AL102" s="33" t="s">
        <v>52</v>
      </c>
      <c r="AM102" s="33" t="s">
        <v>53</v>
      </c>
      <c r="AN102" s="33" t="s">
        <v>52</v>
      </c>
      <c r="AO102" s="33" t="s">
        <v>52</v>
      </c>
      <c r="AP102" s="33" t="s">
        <v>53</v>
      </c>
      <c r="AQ102" s="33" t="s">
        <v>2426</v>
      </c>
      <c r="AR102" s="244" t="s">
        <v>54</v>
      </c>
    </row>
    <row r="103" customFormat="false" ht="15" hidden="false" customHeight="false" outlineLevel="0" collapsed="false">
      <c r="A103" s="33" t="n">
        <v>609679</v>
      </c>
      <c r="B103" s="242" t="s">
        <v>1785</v>
      </c>
      <c r="C103" s="243" t="s">
        <v>1786</v>
      </c>
      <c r="D103" s="33" t="n">
        <v>1070</v>
      </c>
      <c r="E103" s="33" t="n">
        <v>53041</v>
      </c>
      <c r="F103" s="33" t="s">
        <v>1161</v>
      </c>
      <c r="G103" s="33" t="s">
        <v>1162</v>
      </c>
      <c r="H103" s="243" t="s">
        <v>49</v>
      </c>
      <c r="I103" s="33" t="s">
        <v>1855</v>
      </c>
      <c r="J103" s="33" t="s">
        <v>1788</v>
      </c>
      <c r="L103" s="33" t="s">
        <v>83</v>
      </c>
      <c r="N103" s="33" t="s">
        <v>1790</v>
      </c>
      <c r="O103" s="33" t="n">
        <v>51548</v>
      </c>
      <c r="P103" s="33" t="s">
        <v>1791</v>
      </c>
      <c r="Q103" s="33" t="s">
        <v>2446</v>
      </c>
      <c r="R103" s="33" t="s">
        <v>2447</v>
      </c>
      <c r="S103" s="33" t="n">
        <v>60639</v>
      </c>
      <c r="T103" s="33" t="n">
        <v>29</v>
      </c>
      <c r="U103" s="33" t="s">
        <v>2448</v>
      </c>
      <c r="V103" s="33" t="s">
        <v>2449</v>
      </c>
      <c r="W103" s="33" t="s">
        <v>2450</v>
      </c>
      <c r="X103" s="33" t="s">
        <v>2451</v>
      </c>
      <c r="Y103" s="33" t="s">
        <v>1946</v>
      </c>
      <c r="Z103" s="33" t="s">
        <v>1947</v>
      </c>
      <c r="AA103" s="33" t="n">
        <v>2012</v>
      </c>
      <c r="AB103" s="33" t="n">
        <v>609679</v>
      </c>
      <c r="AD103" s="33" t="n">
        <v>1070</v>
      </c>
      <c r="AG103" s="33" t="s">
        <v>2452</v>
      </c>
      <c r="AH103" s="33" t="n">
        <v>1</v>
      </c>
      <c r="AI103" s="33" t="s">
        <v>1842</v>
      </c>
      <c r="AJ103" s="33" t="s">
        <v>1801</v>
      </c>
      <c r="AK103" s="33" t="s">
        <v>1802</v>
      </c>
      <c r="AL103" s="33" t="s">
        <v>83</v>
      </c>
      <c r="AM103" s="33" t="s">
        <v>65</v>
      </c>
      <c r="AN103" s="33" t="s">
        <v>83</v>
      </c>
      <c r="AO103" s="33" t="s">
        <v>83</v>
      </c>
      <c r="AP103" s="33" t="s">
        <v>65</v>
      </c>
      <c r="AQ103" s="33" t="s">
        <v>2426</v>
      </c>
      <c r="AR103" s="244" t="s">
        <v>54</v>
      </c>
    </row>
    <row r="104" customFormat="false" ht="15" hidden="false" customHeight="false" outlineLevel="0" collapsed="false">
      <c r="A104" s="33" t="n">
        <v>609680</v>
      </c>
      <c r="B104" s="242" t="s">
        <v>1785</v>
      </c>
      <c r="C104" s="243" t="s">
        <v>1786</v>
      </c>
      <c r="D104" s="33" t="n">
        <v>1090</v>
      </c>
      <c r="E104" s="33" t="n">
        <v>70020</v>
      </c>
      <c r="F104" s="33" t="s">
        <v>1091</v>
      </c>
      <c r="G104" s="33" t="s">
        <v>1092</v>
      </c>
      <c r="H104" s="243" t="s">
        <v>49</v>
      </c>
      <c r="I104" s="33" t="s">
        <v>1855</v>
      </c>
      <c r="J104" s="33" t="s">
        <v>2438</v>
      </c>
      <c r="L104" s="33" t="s">
        <v>83</v>
      </c>
      <c r="N104" s="33" t="s">
        <v>1790</v>
      </c>
      <c r="O104" s="33" t="n">
        <v>51549</v>
      </c>
      <c r="P104" s="33" t="s">
        <v>1791</v>
      </c>
      <c r="Q104" s="33" t="s">
        <v>2453</v>
      </c>
      <c r="R104" s="33" t="s">
        <v>2454</v>
      </c>
      <c r="S104" s="33" t="n">
        <v>60610</v>
      </c>
      <c r="T104" s="33" t="n">
        <v>33</v>
      </c>
      <c r="U104" s="33" t="s">
        <v>2455</v>
      </c>
      <c r="V104" s="33" t="s">
        <v>2456</v>
      </c>
      <c r="W104" s="33" t="s">
        <v>2457</v>
      </c>
      <c r="X104" s="33" t="s">
        <v>2458</v>
      </c>
      <c r="Y104" s="33" t="s">
        <v>2414</v>
      </c>
      <c r="Z104" s="33" t="s">
        <v>2090</v>
      </c>
      <c r="AA104" s="33" t="n">
        <v>2012</v>
      </c>
      <c r="AB104" s="33" t="n">
        <v>609680</v>
      </c>
      <c r="AD104" s="33" t="n">
        <v>1090</v>
      </c>
      <c r="AG104" s="33" t="s">
        <v>2459</v>
      </c>
      <c r="AH104" s="33" t="n">
        <v>0</v>
      </c>
      <c r="AI104" s="33" t="s">
        <v>1842</v>
      </c>
      <c r="AJ104" s="33" t="s">
        <v>1801</v>
      </c>
      <c r="AK104" s="33" t="s">
        <v>1802</v>
      </c>
      <c r="AL104" s="33" t="s">
        <v>83</v>
      </c>
      <c r="AM104" s="33" t="s">
        <v>65</v>
      </c>
      <c r="AN104" s="33" t="s">
        <v>83</v>
      </c>
      <c r="AO104" s="33" t="s">
        <v>83</v>
      </c>
      <c r="AP104" s="33" t="s">
        <v>65</v>
      </c>
      <c r="AQ104" s="33" t="s">
        <v>2426</v>
      </c>
      <c r="AR104" s="244" t="s">
        <v>84</v>
      </c>
      <c r="AS104" s="33" t="s">
        <v>77</v>
      </c>
      <c r="AT104" s="33" t="s">
        <v>47</v>
      </c>
      <c r="AU104" s="33" t="s">
        <v>77</v>
      </c>
      <c r="AV104" s="33" t="n">
        <v>73</v>
      </c>
      <c r="AW104" s="33" t="n">
        <v>44</v>
      </c>
      <c r="AX104" s="33" t="n">
        <v>65</v>
      </c>
      <c r="AY104" s="33" t="n">
        <v>261</v>
      </c>
      <c r="AZ104" s="33" t="n">
        <v>103</v>
      </c>
      <c r="BA104" s="33" t="n">
        <v>18</v>
      </c>
      <c r="BB104" s="33" t="n">
        <v>64</v>
      </c>
      <c r="BC104" s="33" t="n">
        <v>51</v>
      </c>
      <c r="BD104" s="245" t="n">
        <v>2</v>
      </c>
      <c r="BE104" s="33" t="n">
        <v>1</v>
      </c>
      <c r="BF104" s="33" t="n">
        <v>6</v>
      </c>
      <c r="BG104" s="33" t="n">
        <v>16</v>
      </c>
      <c r="BH104" s="33" t="n">
        <v>261</v>
      </c>
      <c r="BI104" s="33" t="n">
        <v>0.011</v>
      </c>
      <c r="BJ104" s="33" t="n">
        <v>0.011</v>
      </c>
      <c r="BK104" s="33" t="n">
        <v>0</v>
      </c>
      <c r="BL104" s="33" t="n">
        <v>0.011</v>
      </c>
      <c r="BM104" s="33" t="n">
        <v>0.023</v>
      </c>
      <c r="BN104" s="33" t="n">
        <v>0.046</v>
      </c>
      <c r="BO104" s="33" t="n">
        <v>0.046</v>
      </c>
      <c r="BP104" s="33" t="n">
        <v>0.034</v>
      </c>
      <c r="BQ104" s="33" t="n">
        <v>0.034</v>
      </c>
      <c r="BR104" s="33" t="n">
        <v>0.011</v>
      </c>
      <c r="BS104" s="33" t="n">
        <v>0.077</v>
      </c>
      <c r="BT104" s="33" t="n">
        <v>0.123</v>
      </c>
      <c r="BU104" s="33" t="n">
        <v>0.31</v>
      </c>
      <c r="BV104" s="33" t="n">
        <v>0.241</v>
      </c>
      <c r="BW104" s="33" t="n">
        <v>0.234</v>
      </c>
      <c r="BX104" s="33" t="n">
        <v>0.169</v>
      </c>
      <c r="BY104" s="33" t="n">
        <v>0.372</v>
      </c>
      <c r="BZ104" s="33" t="n">
        <v>0.36</v>
      </c>
      <c r="CA104" s="33" t="n">
        <v>0.031</v>
      </c>
      <c r="CB104" s="33" t="n">
        <v>0.011</v>
      </c>
      <c r="CC104" s="33" t="n">
        <v>0.061</v>
      </c>
      <c r="CD104" s="33" t="n">
        <v>0.011</v>
      </c>
      <c r="CE104" s="33" t="n">
        <v>0.015</v>
      </c>
      <c r="CF104" s="33" t="n">
        <v>0.023</v>
      </c>
      <c r="CG104" s="33" t="n">
        <v>0.602</v>
      </c>
      <c r="CH104" s="33" t="n">
        <v>0.701</v>
      </c>
      <c r="CI104" s="33" t="n">
        <v>0.67</v>
      </c>
      <c r="CJ104" s="33" t="n">
        <v>0.797</v>
      </c>
      <c r="CK104" s="33" t="n">
        <v>0.513</v>
      </c>
      <c r="CL104" s="33" t="n">
        <v>0.448</v>
      </c>
      <c r="CM104" s="33" t="n">
        <v>0</v>
      </c>
      <c r="CN104" s="33" t="n">
        <v>0</v>
      </c>
      <c r="CO104" s="33" t="n">
        <v>0.004</v>
      </c>
      <c r="CP104" s="33" t="n">
        <v>0.008</v>
      </c>
      <c r="CQ104" s="33" t="n">
        <v>0</v>
      </c>
      <c r="CR104" s="33" t="n">
        <v>0.008</v>
      </c>
      <c r="CS104" s="33" t="n">
        <v>0.077</v>
      </c>
      <c r="CT104" s="33" t="n">
        <v>0.341</v>
      </c>
      <c r="CU104" s="33" t="n">
        <v>0.107</v>
      </c>
      <c r="CV104" s="33" t="n">
        <v>0</v>
      </c>
      <c r="CW104" s="33" t="n">
        <v>0.031</v>
      </c>
      <c r="CX104" s="33" t="n">
        <v>0.031</v>
      </c>
      <c r="CY104" s="33" t="n">
        <v>0.046</v>
      </c>
      <c r="CZ104" s="33" t="n">
        <v>0.011</v>
      </c>
      <c r="DA104" s="33" t="n">
        <v>0.05</v>
      </c>
      <c r="DB104" s="33" t="n">
        <v>0.218</v>
      </c>
      <c r="DC104" s="33" t="n">
        <v>0.157</v>
      </c>
      <c r="DD104" s="33" t="n">
        <v>0.188</v>
      </c>
      <c r="DE104" s="33" t="n">
        <v>0.268</v>
      </c>
      <c r="DF104" s="33" t="n">
        <v>0.349</v>
      </c>
      <c r="DG104" s="33" t="n">
        <v>0.368</v>
      </c>
      <c r="DH104" s="33" t="n">
        <v>0.28</v>
      </c>
      <c r="DI104" s="33" t="n">
        <v>0.295</v>
      </c>
      <c r="DJ104" s="33" t="n">
        <v>0.368</v>
      </c>
      <c r="DK104" s="33" t="n">
        <v>0.33</v>
      </c>
      <c r="DL104" s="33" t="n">
        <v>0.215</v>
      </c>
      <c r="DM104" s="33" t="n">
        <v>0.303</v>
      </c>
      <c r="DN104" s="33" t="n">
        <v>0.038</v>
      </c>
      <c r="DO104" s="33" t="n">
        <v>0.027</v>
      </c>
      <c r="DP104" s="33" t="n">
        <v>0.034</v>
      </c>
      <c r="DQ104" s="33" t="n">
        <v>0.034</v>
      </c>
      <c r="DR104" s="33" t="n">
        <v>0.046</v>
      </c>
      <c r="DS104" s="33" t="n">
        <v>0.054</v>
      </c>
      <c r="DT104" s="33" t="n">
        <v>0.065</v>
      </c>
      <c r="DU104" s="33" t="n">
        <v>0.069</v>
      </c>
      <c r="DV104" s="33" t="n">
        <v>0.065</v>
      </c>
      <c r="DW104" s="33" t="n">
        <v>0.693</v>
      </c>
      <c r="DX104" s="33" t="n">
        <v>0.594</v>
      </c>
      <c r="DY104" s="33" t="n">
        <v>0.563</v>
      </c>
      <c r="DZ104" s="33" t="n">
        <v>0.632</v>
      </c>
      <c r="EA104" s="33" t="n">
        <v>0.648</v>
      </c>
      <c r="EB104" s="33" t="n">
        <v>0.521</v>
      </c>
      <c r="EC104" s="33" t="n">
        <v>0.31</v>
      </c>
      <c r="ED104" s="33" t="n">
        <v>0.218</v>
      </c>
      <c r="EE104" s="33" t="n">
        <v>0.337</v>
      </c>
      <c r="EF104" s="33" t="n">
        <v>0.77</v>
      </c>
      <c r="EG104" s="33" t="n">
        <v>0.019</v>
      </c>
      <c r="EH104" s="33" t="n">
        <v>0.008</v>
      </c>
      <c r="EI104" s="33" t="n">
        <v>0.042</v>
      </c>
      <c r="EJ104" s="33" t="n">
        <v>0.119</v>
      </c>
      <c r="EK104" s="33" t="n">
        <v>0.046</v>
      </c>
      <c r="EL104" s="33" t="n">
        <v>0</v>
      </c>
      <c r="EM104" s="33" t="n">
        <v>0.13</v>
      </c>
      <c r="EN104" s="33" t="n">
        <v>0.023</v>
      </c>
      <c r="EO104" s="33" t="n">
        <v>0.46</v>
      </c>
      <c r="EP104" s="33" t="n">
        <v>0.169</v>
      </c>
      <c r="EQ104" s="33" t="n">
        <v>0.375</v>
      </c>
      <c r="ER104" s="33" t="n">
        <v>0.073</v>
      </c>
      <c r="ES104" s="33" t="n">
        <v>0.034</v>
      </c>
      <c r="ET104" s="33" t="n">
        <v>0.05</v>
      </c>
      <c r="EU104" s="33" t="n">
        <v>0.107</v>
      </c>
      <c r="EV104" s="33" t="n">
        <v>0.015</v>
      </c>
      <c r="EW104" s="33" t="n">
        <v>0.441</v>
      </c>
      <c r="EX104" s="33" t="n">
        <v>0.774</v>
      </c>
      <c r="EY104" s="33" t="n">
        <v>0.345</v>
      </c>
      <c r="EZ104" s="33" t="n">
        <v>9.59</v>
      </c>
      <c r="FA104" s="33" t="n">
        <v>0</v>
      </c>
      <c r="FB104" s="33" t="n">
        <v>0</v>
      </c>
      <c r="FC104" s="33" t="n">
        <v>0</v>
      </c>
      <c r="FD104" s="33" t="n">
        <v>0</v>
      </c>
      <c r="FE104" s="33" t="n">
        <v>0</v>
      </c>
      <c r="FF104" s="33" t="n">
        <v>0.015</v>
      </c>
      <c r="FG104" s="33" t="n">
        <v>0.015</v>
      </c>
      <c r="FH104" s="33" t="n">
        <v>0.061</v>
      </c>
      <c r="FI104" s="33" t="n">
        <v>0.169</v>
      </c>
      <c r="FJ104" s="33" t="n">
        <v>0.701</v>
      </c>
      <c r="FK104" s="33" t="n">
        <v>0.038</v>
      </c>
      <c r="FL104" s="33" t="n">
        <v>0.636</v>
      </c>
      <c r="FM104" s="33" t="n">
        <v>0.636</v>
      </c>
      <c r="FN104" s="33" t="n">
        <v>0.165</v>
      </c>
      <c r="FO104" s="33" t="n">
        <v>0.123</v>
      </c>
      <c r="FP104" s="33" t="n">
        <v>0.134</v>
      </c>
      <c r="FQ104" s="33" t="n">
        <v>0.291</v>
      </c>
      <c r="FR104" s="33" t="n">
        <v>0.084</v>
      </c>
      <c r="FS104" s="33" t="n">
        <v>0.046</v>
      </c>
      <c r="FT104" s="33" t="n">
        <v>0.326</v>
      </c>
      <c r="FU104" s="33" t="n">
        <v>0.023</v>
      </c>
      <c r="FV104" s="33" t="n">
        <v>0.042</v>
      </c>
      <c r="FW104" s="33" t="n">
        <v>0.146</v>
      </c>
      <c r="FX104" s="33" t="n">
        <v>0.134</v>
      </c>
      <c r="FY104" s="33" t="n">
        <v>0.142</v>
      </c>
      <c r="FZ104" s="33" t="n">
        <v>0.073</v>
      </c>
      <c r="GA104" s="33" t="n">
        <v>0</v>
      </c>
      <c r="GB104" s="33" t="n">
        <v>0.023</v>
      </c>
      <c r="GC104" s="33" t="n">
        <v>0.011</v>
      </c>
      <c r="GD104" s="33" t="n">
        <v>0.146</v>
      </c>
      <c r="GE104" s="33" t="n">
        <v>0.161</v>
      </c>
      <c r="GF104" s="33" t="n">
        <v>0</v>
      </c>
      <c r="GG104" s="33" t="n">
        <v>0.222</v>
      </c>
      <c r="GH104" s="33" t="n">
        <v>0.241</v>
      </c>
      <c r="GI104" s="33" t="n">
        <v>0.337</v>
      </c>
      <c r="GJ104" s="33" t="n">
        <v>0.349</v>
      </c>
      <c r="GK104" s="33" t="n">
        <v>0.375</v>
      </c>
      <c r="GL104" s="33" t="n">
        <v>0.149</v>
      </c>
      <c r="GM104" s="33" t="n">
        <v>0.697</v>
      </c>
      <c r="GN104" s="33" t="n">
        <v>0.571</v>
      </c>
      <c r="GO104" s="33" t="n">
        <v>0.544</v>
      </c>
      <c r="GP104" s="33" t="n">
        <v>0.387</v>
      </c>
      <c r="GQ104" s="33" t="n">
        <v>0.199</v>
      </c>
      <c r="GR104" s="33" t="n">
        <v>0.793</v>
      </c>
      <c r="GS104" s="33" t="n">
        <v>0.023</v>
      </c>
      <c r="GT104" s="33" t="n">
        <v>0.096</v>
      </c>
      <c r="GU104" s="33" t="n">
        <v>0.057</v>
      </c>
      <c r="GV104" s="33" t="n">
        <v>0.05</v>
      </c>
      <c r="GW104" s="33" t="n">
        <v>0.18</v>
      </c>
      <c r="GX104" s="33" t="n">
        <v>0.008</v>
      </c>
      <c r="GY104" s="33" t="n">
        <v>0.019</v>
      </c>
      <c r="GZ104" s="33" t="n">
        <v>0.027</v>
      </c>
      <c r="HA104" s="33" t="n">
        <v>0.015</v>
      </c>
      <c r="HB104" s="33" t="n">
        <v>0.015</v>
      </c>
      <c r="HC104" s="33" t="n">
        <v>0.046</v>
      </c>
      <c r="HD104" s="33" t="n">
        <v>0.015</v>
      </c>
      <c r="HE104" s="33" t="n">
        <v>0.038</v>
      </c>
      <c r="HF104" s="33" t="n">
        <v>0.042</v>
      </c>
      <c r="HG104" s="33" t="n">
        <v>0.034</v>
      </c>
      <c r="HH104" s="33" t="n">
        <v>0.054</v>
      </c>
      <c r="HI104" s="33" t="n">
        <v>0.038</v>
      </c>
      <c r="HJ104" s="33" t="n">
        <v>0.034</v>
      </c>
    </row>
    <row r="105" customFormat="false" ht="15" hidden="false" customHeight="false" outlineLevel="0" collapsed="false">
      <c r="A105" s="33" t="n">
        <v>609682</v>
      </c>
      <c r="B105" s="242" t="s">
        <v>1785</v>
      </c>
      <c r="C105" s="243" t="s">
        <v>1786</v>
      </c>
      <c r="D105" s="33" t="n">
        <v>1110</v>
      </c>
      <c r="E105" s="33" t="n">
        <v>53051</v>
      </c>
      <c r="F105" s="33" t="s">
        <v>1190</v>
      </c>
      <c r="G105" s="33" t="s">
        <v>1191</v>
      </c>
      <c r="H105" s="243" t="s">
        <v>49</v>
      </c>
      <c r="I105" s="33" t="s">
        <v>1855</v>
      </c>
      <c r="J105" s="33" t="s">
        <v>1788</v>
      </c>
      <c r="L105" s="33" t="s">
        <v>70</v>
      </c>
      <c r="N105" s="33" t="s">
        <v>1790</v>
      </c>
      <c r="O105" s="33" t="n">
        <v>51579</v>
      </c>
      <c r="P105" s="33" t="s">
        <v>1791</v>
      </c>
      <c r="Q105" s="33" t="s">
        <v>2460</v>
      </c>
      <c r="R105" s="33" t="s">
        <v>2461</v>
      </c>
      <c r="S105" s="33" t="n">
        <v>60609</v>
      </c>
      <c r="T105" s="33" t="n">
        <v>42</v>
      </c>
      <c r="U105" s="33" t="s">
        <v>2462</v>
      </c>
      <c r="V105" s="33" t="s">
        <v>2463</v>
      </c>
      <c r="W105" s="33" t="s">
        <v>2464</v>
      </c>
      <c r="X105" s="33" t="s">
        <v>2465</v>
      </c>
      <c r="Y105" s="33" t="s">
        <v>1908</v>
      </c>
      <c r="Z105" s="33" t="s">
        <v>1909</v>
      </c>
      <c r="AA105" s="33" t="n">
        <v>2012</v>
      </c>
      <c r="AB105" s="33" t="n">
        <v>609682</v>
      </c>
      <c r="AD105" s="33" t="n">
        <v>1110</v>
      </c>
      <c r="AG105" s="33" t="s">
        <v>2466</v>
      </c>
      <c r="AH105" s="33" t="n">
        <v>5</v>
      </c>
      <c r="AI105" s="33" t="s">
        <v>1842</v>
      </c>
      <c r="AJ105" s="33" t="s">
        <v>1801</v>
      </c>
      <c r="AK105" s="33" t="s">
        <v>1802</v>
      </c>
      <c r="AL105" s="33" t="s">
        <v>70</v>
      </c>
      <c r="AM105" s="33" t="s">
        <v>71</v>
      </c>
      <c r="AN105" s="33" t="s">
        <v>70</v>
      </c>
      <c r="AO105" s="33" t="s">
        <v>70</v>
      </c>
      <c r="AP105" s="33" t="s">
        <v>71</v>
      </c>
      <c r="AQ105" s="33" t="s">
        <v>2467</v>
      </c>
      <c r="AR105" s="244" t="s">
        <v>54</v>
      </c>
    </row>
    <row r="106" customFormat="false" ht="15" hidden="false" customHeight="false" outlineLevel="0" collapsed="false">
      <c r="A106" s="33" t="n">
        <v>609686</v>
      </c>
      <c r="B106" s="242" t="s">
        <v>1785</v>
      </c>
      <c r="C106" s="243" t="s">
        <v>1786</v>
      </c>
      <c r="D106" s="33" t="n">
        <v>1121</v>
      </c>
      <c r="E106" s="33" t="n">
        <v>66101</v>
      </c>
      <c r="F106" s="33" t="s">
        <v>1496</v>
      </c>
      <c r="G106" s="33" t="s">
        <v>1497</v>
      </c>
      <c r="H106" s="243" t="s">
        <v>49</v>
      </c>
      <c r="I106" s="33" t="s">
        <v>1787</v>
      </c>
      <c r="J106" s="33" t="s">
        <v>1788</v>
      </c>
      <c r="L106" s="33" t="s">
        <v>1789</v>
      </c>
      <c r="N106" s="33" t="s">
        <v>1790</v>
      </c>
      <c r="O106" s="33" t="n">
        <v>51645</v>
      </c>
      <c r="P106" s="33" t="s">
        <v>1791</v>
      </c>
      <c r="Q106" s="33" t="s">
        <v>2468</v>
      </c>
      <c r="R106" s="33" t="s">
        <v>2469</v>
      </c>
      <c r="S106" s="33" t="n">
        <v>60616</v>
      </c>
      <c r="T106" s="33" t="n">
        <v>36</v>
      </c>
      <c r="U106" s="33" t="s">
        <v>2470</v>
      </c>
      <c r="V106" s="33" t="s">
        <v>2471</v>
      </c>
      <c r="W106" s="33" t="s">
        <v>2472</v>
      </c>
      <c r="X106" s="33" t="s">
        <v>2473</v>
      </c>
      <c r="Y106" s="33" t="s">
        <v>1893</v>
      </c>
      <c r="Z106" s="33" t="s">
        <v>1811</v>
      </c>
      <c r="AA106" s="33" t="n">
        <v>2012</v>
      </c>
      <c r="AB106" s="33" t="n">
        <v>609686</v>
      </c>
      <c r="AD106" s="33" t="n">
        <v>1121</v>
      </c>
      <c r="AG106" s="33" t="s">
        <v>2474</v>
      </c>
      <c r="AH106" s="33" t="n">
        <v>5</v>
      </c>
      <c r="AI106" s="33" t="s">
        <v>1842</v>
      </c>
      <c r="AJ106" s="33" t="s">
        <v>1801</v>
      </c>
      <c r="AK106" s="33" t="s">
        <v>1802</v>
      </c>
      <c r="AL106" s="33" t="s">
        <v>52</v>
      </c>
      <c r="AM106" s="33" t="s">
        <v>53</v>
      </c>
      <c r="AN106" s="33" t="s">
        <v>52</v>
      </c>
      <c r="AO106" s="33" t="s">
        <v>1803</v>
      </c>
      <c r="AP106" s="33" t="s">
        <v>53</v>
      </c>
      <c r="AQ106" s="33" t="s">
        <v>1804</v>
      </c>
      <c r="AR106" s="244" t="s">
        <v>54</v>
      </c>
    </row>
    <row r="107" customFormat="false" ht="15" hidden="false" customHeight="false" outlineLevel="0" collapsed="false">
      <c r="A107" s="33" t="n">
        <v>609691</v>
      </c>
      <c r="B107" s="242" t="s">
        <v>1785</v>
      </c>
      <c r="C107" s="243" t="s">
        <v>1786</v>
      </c>
      <c r="D107" s="33" t="n">
        <v>1140</v>
      </c>
      <c r="E107" s="33" t="n">
        <v>46431</v>
      </c>
      <c r="F107" s="33" t="s">
        <v>1031</v>
      </c>
      <c r="G107" s="33" t="s">
        <v>1032</v>
      </c>
      <c r="H107" s="243" t="s">
        <v>49</v>
      </c>
      <c r="I107" s="33" t="s">
        <v>1855</v>
      </c>
      <c r="J107" s="33" t="s">
        <v>2438</v>
      </c>
      <c r="L107" s="33" t="s">
        <v>118</v>
      </c>
      <c r="N107" s="33" t="s">
        <v>1790</v>
      </c>
      <c r="O107" s="33" t="n">
        <v>51550</v>
      </c>
      <c r="P107" s="33" t="s">
        <v>1791</v>
      </c>
      <c r="Q107" s="33" t="s">
        <v>1031</v>
      </c>
      <c r="R107" s="33" t="s">
        <v>2475</v>
      </c>
      <c r="S107" s="33" t="n">
        <v>60639</v>
      </c>
      <c r="T107" s="33" t="n">
        <v>34</v>
      </c>
      <c r="U107" s="33" t="s">
        <v>1031</v>
      </c>
      <c r="V107" s="33" t="s">
        <v>2476</v>
      </c>
      <c r="W107" s="33" t="s">
        <v>2477</v>
      </c>
      <c r="X107" s="33" t="s">
        <v>2478</v>
      </c>
      <c r="Y107" s="33" t="s">
        <v>2021</v>
      </c>
      <c r="Z107" s="33" t="s">
        <v>2479</v>
      </c>
      <c r="AA107" s="33" t="n">
        <v>2012</v>
      </c>
      <c r="AB107" s="33" t="n">
        <v>609691</v>
      </c>
      <c r="AD107" s="33" t="n">
        <v>1140</v>
      </c>
      <c r="AG107" s="33" t="s">
        <v>2480</v>
      </c>
      <c r="AH107" s="33" t="n">
        <v>0</v>
      </c>
      <c r="AI107" s="33" t="s">
        <v>1842</v>
      </c>
      <c r="AJ107" s="33" t="s">
        <v>1801</v>
      </c>
      <c r="AK107" s="33" t="s">
        <v>1802</v>
      </c>
      <c r="AL107" s="33" t="s">
        <v>118</v>
      </c>
      <c r="AM107" s="33" t="s">
        <v>108</v>
      </c>
      <c r="AN107" s="33" t="s">
        <v>118</v>
      </c>
      <c r="AO107" s="33" t="s">
        <v>118</v>
      </c>
      <c r="AP107" s="33" t="s">
        <v>108</v>
      </c>
      <c r="AQ107" s="33" t="s">
        <v>2426</v>
      </c>
      <c r="AR107" s="244" t="s">
        <v>66</v>
      </c>
      <c r="AS107" s="33" t="s">
        <v>67</v>
      </c>
      <c r="AT107" s="33" t="s">
        <v>67</v>
      </c>
      <c r="AU107" s="33" t="s">
        <v>77</v>
      </c>
      <c r="AV107" s="33" t="n">
        <v>38</v>
      </c>
      <c r="AW107" s="33" t="n">
        <v>36</v>
      </c>
      <c r="AX107" s="33" t="n">
        <v>67</v>
      </c>
      <c r="AY107" s="33" t="n">
        <v>376</v>
      </c>
      <c r="AZ107" s="33" t="n">
        <v>5</v>
      </c>
      <c r="BA107" s="33" t="n">
        <v>1</v>
      </c>
      <c r="BB107" s="33" t="n">
        <v>14</v>
      </c>
      <c r="BC107" s="33" t="n">
        <v>338</v>
      </c>
      <c r="BD107" s="245" t="n">
        <v>0</v>
      </c>
      <c r="BE107" s="33" t="n">
        <v>0</v>
      </c>
      <c r="BF107" s="33" t="n">
        <v>5</v>
      </c>
      <c r="BG107" s="33" t="n">
        <v>13</v>
      </c>
      <c r="BH107" s="33" t="n">
        <v>376</v>
      </c>
      <c r="BI107" s="33" t="n">
        <v>0.019</v>
      </c>
      <c r="BJ107" s="33" t="n">
        <v>0.011</v>
      </c>
      <c r="BK107" s="33" t="n">
        <v>0.011</v>
      </c>
      <c r="BL107" s="33" t="n">
        <v>0.061</v>
      </c>
      <c r="BM107" s="33" t="n">
        <v>0.074</v>
      </c>
      <c r="BN107" s="33" t="n">
        <v>0.168</v>
      </c>
      <c r="BO107" s="33" t="n">
        <v>0.074</v>
      </c>
      <c r="BP107" s="33" t="n">
        <v>0.061</v>
      </c>
      <c r="BQ107" s="33" t="n">
        <v>0.074</v>
      </c>
      <c r="BR107" s="33" t="n">
        <v>0.13</v>
      </c>
      <c r="BS107" s="33" t="n">
        <v>0.205</v>
      </c>
      <c r="BT107" s="33" t="n">
        <v>0.269</v>
      </c>
      <c r="BU107" s="33" t="n">
        <v>0.412</v>
      </c>
      <c r="BV107" s="33" t="n">
        <v>0.346</v>
      </c>
      <c r="BW107" s="33" t="n">
        <v>0.46</v>
      </c>
      <c r="BX107" s="33" t="n">
        <v>0.407</v>
      </c>
      <c r="BY107" s="33" t="n">
        <v>0.364</v>
      </c>
      <c r="BZ107" s="33" t="n">
        <v>0.33</v>
      </c>
      <c r="CA107" s="33" t="n">
        <v>0.005</v>
      </c>
      <c r="CB107" s="33" t="n">
        <v>0.011</v>
      </c>
      <c r="CC107" s="33" t="n">
        <v>0.029</v>
      </c>
      <c r="CD107" s="33" t="n">
        <v>0.011</v>
      </c>
      <c r="CE107" s="33" t="n">
        <v>0.021</v>
      </c>
      <c r="CF107" s="33" t="n">
        <v>0.019</v>
      </c>
      <c r="CG107" s="33" t="n">
        <v>0.489</v>
      </c>
      <c r="CH107" s="33" t="n">
        <v>0.572</v>
      </c>
      <c r="CI107" s="33" t="n">
        <v>0.426</v>
      </c>
      <c r="CJ107" s="33" t="n">
        <v>0.391</v>
      </c>
      <c r="CK107" s="33" t="n">
        <v>0.335</v>
      </c>
      <c r="CL107" s="33" t="n">
        <v>0.215</v>
      </c>
      <c r="CM107" s="33" t="n">
        <v>0.005</v>
      </c>
      <c r="CN107" s="33" t="n">
        <v>0.016</v>
      </c>
      <c r="CO107" s="33" t="n">
        <v>0.008</v>
      </c>
      <c r="CP107" s="33" t="n">
        <v>0.024</v>
      </c>
      <c r="CQ107" s="33" t="n">
        <v>0.019</v>
      </c>
      <c r="CR107" s="33" t="n">
        <v>0.024</v>
      </c>
      <c r="CS107" s="33" t="n">
        <v>0.109</v>
      </c>
      <c r="CT107" s="33" t="n">
        <v>0.189</v>
      </c>
      <c r="CU107" s="33" t="n">
        <v>0.112</v>
      </c>
      <c r="CV107" s="33" t="n">
        <v>0.037</v>
      </c>
      <c r="CW107" s="33" t="n">
        <v>0.064</v>
      </c>
      <c r="CX107" s="33" t="n">
        <v>0.064</v>
      </c>
      <c r="CY107" s="33" t="n">
        <v>0.093</v>
      </c>
      <c r="CZ107" s="33" t="n">
        <v>0.061</v>
      </c>
      <c r="DA107" s="33" t="n">
        <v>0.096</v>
      </c>
      <c r="DB107" s="33" t="n">
        <v>0.176</v>
      </c>
      <c r="DC107" s="33" t="n">
        <v>0.173</v>
      </c>
      <c r="DD107" s="33" t="n">
        <v>0.205</v>
      </c>
      <c r="DE107" s="33" t="n">
        <v>0.338</v>
      </c>
      <c r="DF107" s="33" t="n">
        <v>0.375</v>
      </c>
      <c r="DG107" s="33" t="n">
        <v>0.42</v>
      </c>
      <c r="DH107" s="33" t="n">
        <v>0.386</v>
      </c>
      <c r="DI107" s="33" t="n">
        <v>0.38</v>
      </c>
      <c r="DJ107" s="33" t="n">
        <v>0.423</v>
      </c>
      <c r="DK107" s="33" t="n">
        <v>0.335</v>
      </c>
      <c r="DL107" s="33" t="n">
        <v>0.303</v>
      </c>
      <c r="DM107" s="33" t="n">
        <v>0.322</v>
      </c>
      <c r="DN107" s="33" t="n">
        <v>0.027</v>
      </c>
      <c r="DO107" s="33" t="n">
        <v>0.016</v>
      </c>
      <c r="DP107" s="33" t="n">
        <v>0.029</v>
      </c>
      <c r="DQ107" s="33" t="n">
        <v>0.029</v>
      </c>
      <c r="DR107" s="33" t="n">
        <v>0.032</v>
      </c>
      <c r="DS107" s="33" t="n">
        <v>0.037</v>
      </c>
      <c r="DT107" s="33" t="n">
        <v>0.021</v>
      </c>
      <c r="DU107" s="33" t="n">
        <v>0.027</v>
      </c>
      <c r="DV107" s="33" t="n">
        <v>0.037</v>
      </c>
      <c r="DW107" s="33" t="n">
        <v>0.593</v>
      </c>
      <c r="DX107" s="33" t="n">
        <v>0.529</v>
      </c>
      <c r="DY107" s="33" t="n">
        <v>0.479</v>
      </c>
      <c r="DZ107" s="33" t="n">
        <v>0.468</v>
      </c>
      <c r="EA107" s="33" t="n">
        <v>0.508</v>
      </c>
      <c r="EB107" s="33" t="n">
        <v>0.42</v>
      </c>
      <c r="EC107" s="33" t="n">
        <v>0.359</v>
      </c>
      <c r="ED107" s="33" t="n">
        <v>0.309</v>
      </c>
      <c r="EE107" s="33" t="n">
        <v>0.324</v>
      </c>
      <c r="EF107" s="33" t="n">
        <v>0.439</v>
      </c>
      <c r="EG107" s="33" t="n">
        <v>0.051</v>
      </c>
      <c r="EH107" s="33" t="n">
        <v>0.021</v>
      </c>
      <c r="EI107" s="33" t="n">
        <v>0.074</v>
      </c>
      <c r="EJ107" s="33" t="n">
        <v>0.221</v>
      </c>
      <c r="EK107" s="33" t="n">
        <v>0.117</v>
      </c>
      <c r="EL107" s="33" t="n">
        <v>0.053</v>
      </c>
      <c r="EM107" s="33" t="n">
        <v>0.128</v>
      </c>
      <c r="EN107" s="33" t="n">
        <v>0.162</v>
      </c>
      <c r="EO107" s="33" t="n">
        <v>0.38</v>
      </c>
      <c r="EP107" s="33" t="n">
        <v>0.383</v>
      </c>
      <c r="EQ107" s="33" t="n">
        <v>0.351</v>
      </c>
      <c r="ER107" s="33" t="n">
        <v>0.045</v>
      </c>
      <c r="ES107" s="33" t="n">
        <v>0.029</v>
      </c>
      <c r="ET107" s="33" t="n">
        <v>0.066</v>
      </c>
      <c r="EU107" s="33" t="n">
        <v>0.045</v>
      </c>
      <c r="EV107" s="33" t="n">
        <v>0.133</v>
      </c>
      <c r="EW107" s="33" t="n">
        <v>0.423</v>
      </c>
      <c r="EX107" s="33" t="n">
        <v>0.476</v>
      </c>
      <c r="EY107" s="33" t="n">
        <v>0.402</v>
      </c>
      <c r="EZ107" s="33" t="n">
        <v>8.08</v>
      </c>
      <c r="FA107" s="33" t="n">
        <v>0.011</v>
      </c>
      <c r="FB107" s="33" t="n">
        <v>0.011</v>
      </c>
      <c r="FC107" s="33" t="n">
        <v>0.013</v>
      </c>
      <c r="FD107" s="33" t="n">
        <v>0.027</v>
      </c>
      <c r="FE107" s="33" t="n">
        <v>0.066</v>
      </c>
      <c r="FF107" s="33" t="n">
        <v>0.064</v>
      </c>
      <c r="FG107" s="33" t="n">
        <v>0.093</v>
      </c>
      <c r="FH107" s="33" t="n">
        <v>0.191</v>
      </c>
      <c r="FI107" s="33" t="n">
        <v>0.178</v>
      </c>
      <c r="FJ107" s="33" t="n">
        <v>0.314</v>
      </c>
      <c r="FK107" s="33" t="n">
        <v>0.032</v>
      </c>
      <c r="FL107" s="33" t="n">
        <v>0.492</v>
      </c>
      <c r="FM107" s="33" t="n">
        <v>0.489</v>
      </c>
      <c r="FN107" s="33" t="n">
        <v>0.255</v>
      </c>
      <c r="FO107" s="33" t="n">
        <v>0.162</v>
      </c>
      <c r="FP107" s="33" t="n">
        <v>0.17</v>
      </c>
      <c r="FQ107" s="33" t="n">
        <v>0.221</v>
      </c>
      <c r="FR107" s="33" t="n">
        <v>0.082</v>
      </c>
      <c r="FS107" s="33" t="n">
        <v>0.066</v>
      </c>
      <c r="FT107" s="33" t="n">
        <v>0.168</v>
      </c>
      <c r="FU107" s="33" t="n">
        <v>0.114</v>
      </c>
      <c r="FV107" s="33" t="n">
        <v>0.101</v>
      </c>
      <c r="FW107" s="33" t="n">
        <v>0.261</v>
      </c>
      <c r="FX107" s="33" t="n">
        <v>0.149</v>
      </c>
      <c r="FY107" s="33" t="n">
        <v>0.173</v>
      </c>
      <c r="FZ107" s="33" t="n">
        <v>0.096</v>
      </c>
      <c r="GA107" s="33" t="n">
        <v>0.003</v>
      </c>
      <c r="GB107" s="33" t="n">
        <v>0.005</v>
      </c>
      <c r="GC107" s="33" t="n">
        <v>0.003</v>
      </c>
      <c r="GD107" s="33" t="n">
        <v>0.003</v>
      </c>
      <c r="GE107" s="33" t="n">
        <v>0.173</v>
      </c>
      <c r="GF107" s="33" t="n">
        <v>0.013</v>
      </c>
      <c r="GG107" s="33" t="n">
        <v>0.316</v>
      </c>
      <c r="GH107" s="33" t="n">
        <v>0.285</v>
      </c>
      <c r="GI107" s="33" t="n">
        <v>0.277</v>
      </c>
      <c r="GJ107" s="33" t="n">
        <v>0.253</v>
      </c>
      <c r="GK107" s="33" t="n">
        <v>0.29</v>
      </c>
      <c r="GL107" s="33" t="n">
        <v>0.234</v>
      </c>
      <c r="GM107" s="33" t="n">
        <v>0.481</v>
      </c>
      <c r="GN107" s="33" t="n">
        <v>0.479</v>
      </c>
      <c r="GO107" s="33" t="n">
        <v>0.527</v>
      </c>
      <c r="GP107" s="33" t="n">
        <v>0.58</v>
      </c>
      <c r="GQ107" s="33" t="n">
        <v>0.316</v>
      </c>
      <c r="GR107" s="33" t="n">
        <v>0.604</v>
      </c>
      <c r="GS107" s="33" t="n">
        <v>0.157</v>
      </c>
      <c r="GT107" s="33" t="n">
        <v>0.17</v>
      </c>
      <c r="GU107" s="33" t="n">
        <v>0.13</v>
      </c>
      <c r="GV107" s="33" t="n">
        <v>0.112</v>
      </c>
      <c r="GW107" s="33" t="n">
        <v>0.176</v>
      </c>
      <c r="GX107" s="33" t="n">
        <v>0.09</v>
      </c>
      <c r="GY107" s="33" t="n">
        <v>0.016</v>
      </c>
      <c r="GZ107" s="33" t="n">
        <v>0.019</v>
      </c>
      <c r="HA107" s="33" t="n">
        <v>0.021</v>
      </c>
      <c r="HB107" s="33" t="n">
        <v>0.016</v>
      </c>
      <c r="HC107" s="33" t="n">
        <v>0.016</v>
      </c>
      <c r="HD107" s="33" t="n">
        <v>0.024</v>
      </c>
      <c r="HE107" s="33" t="n">
        <v>0.027</v>
      </c>
      <c r="HF107" s="33" t="n">
        <v>0.043</v>
      </c>
      <c r="HG107" s="33" t="n">
        <v>0.043</v>
      </c>
      <c r="HH107" s="33" t="n">
        <v>0.037</v>
      </c>
      <c r="HI107" s="33" t="n">
        <v>0.029</v>
      </c>
      <c r="HJ107" s="33" t="n">
        <v>0.035</v>
      </c>
    </row>
    <row r="108" customFormat="false" ht="15" hidden="false" customHeight="false" outlineLevel="0" collapsed="false">
      <c r="A108" s="33" t="n">
        <v>609692</v>
      </c>
      <c r="B108" s="242" t="s">
        <v>1785</v>
      </c>
      <c r="C108" s="243" t="s">
        <v>1786</v>
      </c>
      <c r="D108" s="33" t="n">
        <v>1150</v>
      </c>
      <c r="E108" s="33" t="n">
        <v>53061</v>
      </c>
      <c r="F108" s="33" t="s">
        <v>1266</v>
      </c>
      <c r="G108" s="33" t="s">
        <v>1267</v>
      </c>
      <c r="H108" s="243" t="s">
        <v>49</v>
      </c>
      <c r="I108" s="33" t="s">
        <v>1855</v>
      </c>
      <c r="J108" s="33" t="s">
        <v>1788</v>
      </c>
      <c r="L108" s="33" t="s">
        <v>52</v>
      </c>
      <c r="N108" s="33" t="s">
        <v>1790</v>
      </c>
      <c r="O108" s="33" t="n">
        <v>51604</v>
      </c>
      <c r="P108" s="33" t="s">
        <v>1791</v>
      </c>
      <c r="Q108" s="33" t="s">
        <v>2481</v>
      </c>
      <c r="R108" s="33" t="s">
        <v>2482</v>
      </c>
      <c r="S108" s="33" t="n">
        <v>60620</v>
      </c>
      <c r="T108" s="33" t="n">
        <v>45</v>
      </c>
      <c r="U108" s="33" t="s">
        <v>2481</v>
      </c>
      <c r="V108" s="33" t="s">
        <v>2483</v>
      </c>
      <c r="W108" s="33" t="s">
        <v>2484</v>
      </c>
      <c r="X108" s="33" t="s">
        <v>2485</v>
      </c>
      <c r="Y108" s="33" t="s">
        <v>2486</v>
      </c>
      <c r="Z108" s="33" t="s">
        <v>1964</v>
      </c>
      <c r="AA108" s="33" t="n">
        <v>2012</v>
      </c>
      <c r="AB108" s="33" t="n">
        <v>609692</v>
      </c>
      <c r="AD108" s="33" t="n">
        <v>1150</v>
      </c>
      <c r="AG108" s="33" t="s">
        <v>2487</v>
      </c>
      <c r="AH108" s="33" t="n">
        <v>6</v>
      </c>
      <c r="AI108" s="33" t="s">
        <v>1842</v>
      </c>
      <c r="AJ108" s="33" t="s">
        <v>1801</v>
      </c>
      <c r="AK108" s="33" t="s">
        <v>1802</v>
      </c>
      <c r="AL108" s="33" t="s">
        <v>52</v>
      </c>
      <c r="AM108" s="33" t="s">
        <v>53</v>
      </c>
      <c r="AN108" s="33" t="s">
        <v>52</v>
      </c>
      <c r="AO108" s="33" t="s">
        <v>52</v>
      </c>
      <c r="AP108" s="33" t="s">
        <v>53</v>
      </c>
      <c r="AQ108" s="33" t="s">
        <v>2426</v>
      </c>
      <c r="AR108" s="244" t="s">
        <v>54</v>
      </c>
    </row>
    <row r="109" customFormat="false" ht="15" hidden="false" customHeight="false" outlineLevel="0" collapsed="false">
      <c r="A109" s="33" t="n">
        <v>609693</v>
      </c>
      <c r="B109" s="242" t="s">
        <v>1785</v>
      </c>
      <c r="C109" s="243" t="s">
        <v>1786</v>
      </c>
      <c r="D109" s="33" t="n">
        <v>1160</v>
      </c>
      <c r="E109" s="33" t="n">
        <v>53071</v>
      </c>
      <c r="F109" s="33" t="s">
        <v>605</v>
      </c>
      <c r="G109" s="33" t="s">
        <v>606</v>
      </c>
      <c r="H109" s="243" t="s">
        <v>49</v>
      </c>
      <c r="I109" s="33" t="s">
        <v>1855</v>
      </c>
      <c r="J109" s="33" t="s">
        <v>1788</v>
      </c>
      <c r="L109" s="33" t="s">
        <v>118</v>
      </c>
      <c r="N109" s="33" t="s">
        <v>1790</v>
      </c>
      <c r="O109" s="33" t="n">
        <v>54663</v>
      </c>
      <c r="P109" s="33" t="s">
        <v>1791</v>
      </c>
      <c r="Q109" s="33" t="s">
        <v>605</v>
      </c>
      <c r="R109" s="33" t="s">
        <v>2488</v>
      </c>
      <c r="S109" s="33" t="n">
        <v>60624</v>
      </c>
      <c r="T109" s="33" t="n">
        <v>34</v>
      </c>
      <c r="U109" s="33" t="s">
        <v>2489</v>
      </c>
      <c r="V109" s="33" t="s">
        <v>2490</v>
      </c>
      <c r="W109" s="33" t="s">
        <v>2491</v>
      </c>
      <c r="X109" s="33" t="s">
        <v>2492</v>
      </c>
      <c r="Y109" s="33" t="s">
        <v>2021</v>
      </c>
      <c r="AA109" s="33" t="n">
        <v>2012</v>
      </c>
      <c r="AB109" s="33" t="n">
        <v>609693</v>
      </c>
      <c r="AD109" s="33" t="n">
        <v>1160</v>
      </c>
      <c r="AH109" s="33" t="n">
        <v>3</v>
      </c>
      <c r="AI109" s="33" t="s">
        <v>1842</v>
      </c>
      <c r="AJ109" s="33" t="s">
        <v>1801</v>
      </c>
      <c r="AK109" s="33" t="s">
        <v>1802</v>
      </c>
      <c r="AL109" s="33" t="s">
        <v>118</v>
      </c>
      <c r="AM109" s="33" t="s">
        <v>108</v>
      </c>
      <c r="AN109" s="33" t="s">
        <v>118</v>
      </c>
      <c r="AO109" s="33" t="s">
        <v>118</v>
      </c>
      <c r="AP109" s="33" t="s">
        <v>108</v>
      </c>
      <c r="AQ109" s="33" t="s">
        <v>2426</v>
      </c>
      <c r="AR109" s="244" t="s">
        <v>192</v>
      </c>
      <c r="AS109" s="33" t="s">
        <v>47</v>
      </c>
      <c r="AT109" s="33" t="s">
        <v>47</v>
      </c>
      <c r="AU109" s="33" t="s">
        <v>77</v>
      </c>
      <c r="AV109" s="33" t="n">
        <v>56</v>
      </c>
      <c r="AW109" s="33" t="n">
        <v>50</v>
      </c>
      <c r="AX109" s="33" t="n">
        <v>75</v>
      </c>
      <c r="AY109" s="33" t="n">
        <v>399</v>
      </c>
      <c r="AZ109" s="33" t="n">
        <v>4</v>
      </c>
      <c r="BA109" s="33" t="n">
        <v>12</v>
      </c>
      <c r="BB109" s="33" t="n">
        <v>252</v>
      </c>
      <c r="BC109" s="33" t="n">
        <v>104</v>
      </c>
      <c r="BD109" s="245" t="n">
        <v>1</v>
      </c>
      <c r="BE109" s="33" t="n">
        <v>0</v>
      </c>
      <c r="BF109" s="33" t="n">
        <v>18</v>
      </c>
      <c r="BG109" s="33" t="n">
        <v>8</v>
      </c>
      <c r="BH109" s="33" t="n">
        <v>399</v>
      </c>
      <c r="BI109" s="33" t="n">
        <v>0.01</v>
      </c>
      <c r="BJ109" s="33" t="n">
        <v>0.013</v>
      </c>
      <c r="BK109" s="33" t="n">
        <v>0.01</v>
      </c>
      <c r="BL109" s="33" t="n">
        <v>0.018</v>
      </c>
      <c r="BM109" s="33" t="n">
        <v>0.035</v>
      </c>
      <c r="BN109" s="33" t="n">
        <v>0.073</v>
      </c>
      <c r="BO109" s="33" t="n">
        <v>0.098</v>
      </c>
      <c r="BP109" s="33" t="n">
        <v>0.053</v>
      </c>
      <c r="BQ109" s="33" t="n">
        <v>0.058</v>
      </c>
      <c r="BR109" s="33" t="n">
        <v>0.053</v>
      </c>
      <c r="BS109" s="33" t="n">
        <v>0.143</v>
      </c>
      <c r="BT109" s="33" t="n">
        <v>0.18</v>
      </c>
      <c r="BU109" s="33" t="n">
        <v>0.348</v>
      </c>
      <c r="BV109" s="33" t="n">
        <v>0.308</v>
      </c>
      <c r="BW109" s="33" t="n">
        <v>0.391</v>
      </c>
      <c r="BX109" s="33" t="n">
        <v>0.271</v>
      </c>
      <c r="BY109" s="33" t="n">
        <v>0.368</v>
      </c>
      <c r="BZ109" s="33" t="n">
        <v>0.311</v>
      </c>
      <c r="CA109" s="33" t="n">
        <v>0.008</v>
      </c>
      <c r="CB109" s="33" t="n">
        <v>0.01</v>
      </c>
      <c r="CC109" s="33" t="n">
        <v>0.02</v>
      </c>
      <c r="CD109" s="33" t="n">
        <v>0.02</v>
      </c>
      <c r="CE109" s="33" t="n">
        <v>0.01</v>
      </c>
      <c r="CF109" s="33" t="n">
        <v>0.03</v>
      </c>
      <c r="CG109" s="33" t="n">
        <v>0.536</v>
      </c>
      <c r="CH109" s="33" t="n">
        <v>0.617</v>
      </c>
      <c r="CI109" s="33" t="n">
        <v>0.521</v>
      </c>
      <c r="CJ109" s="33" t="n">
        <v>0.639</v>
      </c>
      <c r="CK109" s="33" t="n">
        <v>0.444</v>
      </c>
      <c r="CL109" s="33" t="n">
        <v>0.406</v>
      </c>
      <c r="CM109" s="33" t="n">
        <v>0.005</v>
      </c>
      <c r="CN109" s="33" t="n">
        <v>0.005</v>
      </c>
      <c r="CO109" s="33" t="n">
        <v>0.01</v>
      </c>
      <c r="CP109" s="33" t="n">
        <v>0.015</v>
      </c>
      <c r="CQ109" s="33" t="n">
        <v>0.01</v>
      </c>
      <c r="CR109" s="33" t="n">
        <v>0.015</v>
      </c>
      <c r="CS109" s="33" t="n">
        <v>0.063</v>
      </c>
      <c r="CT109" s="33" t="n">
        <v>0.12</v>
      </c>
      <c r="CU109" s="33" t="n">
        <v>0.113</v>
      </c>
      <c r="CV109" s="33" t="n">
        <v>0.025</v>
      </c>
      <c r="CW109" s="33" t="n">
        <v>0.063</v>
      </c>
      <c r="CX109" s="33" t="n">
        <v>0.055</v>
      </c>
      <c r="CY109" s="33" t="n">
        <v>0.065</v>
      </c>
      <c r="CZ109" s="33" t="n">
        <v>0.045</v>
      </c>
      <c r="DA109" s="33" t="n">
        <v>0.088</v>
      </c>
      <c r="DB109" s="33" t="n">
        <v>0.158</v>
      </c>
      <c r="DC109" s="33" t="n">
        <v>0.135</v>
      </c>
      <c r="DD109" s="33" t="n">
        <v>0.138</v>
      </c>
      <c r="DE109" s="33" t="n">
        <v>0.271</v>
      </c>
      <c r="DF109" s="33" t="n">
        <v>0.308</v>
      </c>
      <c r="DG109" s="33" t="n">
        <v>0.341</v>
      </c>
      <c r="DH109" s="33" t="n">
        <v>0.316</v>
      </c>
      <c r="DI109" s="33" t="n">
        <v>0.323</v>
      </c>
      <c r="DJ109" s="33" t="n">
        <v>0.401</v>
      </c>
      <c r="DK109" s="33" t="n">
        <v>0.351</v>
      </c>
      <c r="DL109" s="33" t="n">
        <v>0.301</v>
      </c>
      <c r="DM109" s="33" t="n">
        <v>0.316</v>
      </c>
      <c r="DN109" s="33" t="n">
        <v>0.023</v>
      </c>
      <c r="DO109" s="33" t="n">
        <v>0.015</v>
      </c>
      <c r="DP109" s="33" t="n">
        <v>0.02</v>
      </c>
      <c r="DQ109" s="33" t="n">
        <v>0.015</v>
      </c>
      <c r="DR109" s="33" t="n">
        <v>0.025</v>
      </c>
      <c r="DS109" s="33" t="n">
        <v>0.028</v>
      </c>
      <c r="DT109" s="33" t="n">
        <v>0.018</v>
      </c>
      <c r="DU109" s="33" t="n">
        <v>0.015</v>
      </c>
      <c r="DV109" s="33" t="n">
        <v>0.02</v>
      </c>
      <c r="DW109" s="33" t="n">
        <v>0.677</v>
      </c>
      <c r="DX109" s="33" t="n">
        <v>0.609</v>
      </c>
      <c r="DY109" s="33" t="n">
        <v>0.574</v>
      </c>
      <c r="DZ109" s="33" t="n">
        <v>0.589</v>
      </c>
      <c r="EA109" s="33" t="n">
        <v>0.596</v>
      </c>
      <c r="EB109" s="33" t="n">
        <v>0.469</v>
      </c>
      <c r="EC109" s="33" t="n">
        <v>0.411</v>
      </c>
      <c r="ED109" s="33" t="n">
        <v>0.429</v>
      </c>
      <c r="EE109" s="33" t="n">
        <v>0.414</v>
      </c>
      <c r="EF109" s="33" t="n">
        <v>0.549</v>
      </c>
      <c r="EG109" s="33" t="n">
        <v>0.023</v>
      </c>
      <c r="EH109" s="33" t="n">
        <v>0.013</v>
      </c>
      <c r="EI109" s="33" t="n">
        <v>0.068</v>
      </c>
      <c r="EJ109" s="33" t="n">
        <v>0.273</v>
      </c>
      <c r="EK109" s="33" t="n">
        <v>0.143</v>
      </c>
      <c r="EL109" s="33" t="n">
        <v>0.06</v>
      </c>
      <c r="EM109" s="33" t="n">
        <v>0.165</v>
      </c>
      <c r="EN109" s="33" t="n">
        <v>0.083</v>
      </c>
      <c r="EO109" s="33" t="n">
        <v>0.393</v>
      </c>
      <c r="EP109" s="33" t="n">
        <v>0.323</v>
      </c>
      <c r="EQ109" s="33" t="n">
        <v>0.353</v>
      </c>
      <c r="ER109" s="33" t="n">
        <v>0.025</v>
      </c>
      <c r="ES109" s="33" t="n">
        <v>0.038</v>
      </c>
      <c r="ET109" s="33" t="n">
        <v>0.07</v>
      </c>
      <c r="EU109" s="33" t="n">
        <v>0.058</v>
      </c>
      <c r="EV109" s="33" t="n">
        <v>0.07</v>
      </c>
      <c r="EW109" s="33" t="n">
        <v>0.404</v>
      </c>
      <c r="EX109" s="33" t="n">
        <v>0.534</v>
      </c>
      <c r="EY109" s="33" t="n">
        <v>0.356</v>
      </c>
      <c r="EZ109" s="33" t="n">
        <v>8.61</v>
      </c>
      <c r="FA109" s="33" t="n">
        <v>0.008</v>
      </c>
      <c r="FB109" s="33" t="n">
        <v>0.01</v>
      </c>
      <c r="FC109" s="33" t="n">
        <v>0.013</v>
      </c>
      <c r="FD109" s="33" t="n">
        <v>0.01</v>
      </c>
      <c r="FE109" s="33" t="n">
        <v>0.043</v>
      </c>
      <c r="FF109" s="33" t="n">
        <v>0.03</v>
      </c>
      <c r="FG109" s="33" t="n">
        <v>0.065</v>
      </c>
      <c r="FH109" s="33" t="n">
        <v>0.173</v>
      </c>
      <c r="FI109" s="33" t="n">
        <v>0.185</v>
      </c>
      <c r="FJ109" s="33" t="n">
        <v>0.439</v>
      </c>
      <c r="FK109" s="33" t="n">
        <v>0.025</v>
      </c>
      <c r="FL109" s="33" t="n">
        <v>0.612</v>
      </c>
      <c r="FM109" s="33" t="n">
        <v>0.554</v>
      </c>
      <c r="FN109" s="33" t="n">
        <v>0.211</v>
      </c>
      <c r="FO109" s="33" t="n">
        <v>0.118</v>
      </c>
      <c r="FP109" s="33" t="n">
        <v>0.155</v>
      </c>
      <c r="FQ109" s="33" t="n">
        <v>0.233</v>
      </c>
      <c r="FR109" s="33" t="n">
        <v>0.073</v>
      </c>
      <c r="FS109" s="33" t="n">
        <v>0.073</v>
      </c>
      <c r="FT109" s="33" t="n">
        <v>0.281</v>
      </c>
      <c r="FU109" s="33" t="n">
        <v>0.075</v>
      </c>
      <c r="FV109" s="33" t="n">
        <v>0.088</v>
      </c>
      <c r="FW109" s="33" t="n">
        <v>0.241</v>
      </c>
      <c r="FX109" s="33" t="n">
        <v>0.123</v>
      </c>
      <c r="FY109" s="33" t="n">
        <v>0.13</v>
      </c>
      <c r="FZ109" s="33" t="n">
        <v>0.035</v>
      </c>
      <c r="GA109" s="33" t="n">
        <v>0</v>
      </c>
      <c r="GB109" s="33" t="n">
        <v>0.003</v>
      </c>
      <c r="GC109" s="33" t="n">
        <v>0.003</v>
      </c>
      <c r="GD109" s="33" t="n">
        <v>0.008</v>
      </c>
      <c r="GE109" s="33" t="n">
        <v>0.113</v>
      </c>
      <c r="GF109" s="33" t="n">
        <v>0.003</v>
      </c>
      <c r="GG109" s="33" t="n">
        <v>0.248</v>
      </c>
      <c r="GH109" s="33" t="n">
        <v>0.223</v>
      </c>
      <c r="GI109" s="33" t="n">
        <v>0.233</v>
      </c>
      <c r="GJ109" s="33" t="n">
        <v>0.228</v>
      </c>
      <c r="GK109" s="33" t="n">
        <v>0.376</v>
      </c>
      <c r="GL109" s="33" t="n">
        <v>0.231</v>
      </c>
      <c r="GM109" s="33" t="n">
        <v>0.596</v>
      </c>
      <c r="GN109" s="33" t="n">
        <v>0.629</v>
      </c>
      <c r="GO109" s="33" t="n">
        <v>0.614</v>
      </c>
      <c r="GP109" s="33" t="n">
        <v>0.634</v>
      </c>
      <c r="GQ109" s="33" t="n">
        <v>0.313</v>
      </c>
      <c r="GR109" s="33" t="n">
        <v>0.684</v>
      </c>
      <c r="GS109" s="33" t="n">
        <v>0.113</v>
      </c>
      <c r="GT109" s="33" t="n">
        <v>0.103</v>
      </c>
      <c r="GU109" s="33" t="n">
        <v>0.1</v>
      </c>
      <c r="GV109" s="33" t="n">
        <v>0.088</v>
      </c>
      <c r="GW109" s="33" t="n">
        <v>0.155</v>
      </c>
      <c r="GX109" s="33" t="n">
        <v>0.048</v>
      </c>
      <c r="GY109" s="33" t="n">
        <v>0.018</v>
      </c>
      <c r="GZ109" s="33" t="n">
        <v>0.018</v>
      </c>
      <c r="HA109" s="33" t="n">
        <v>0.018</v>
      </c>
      <c r="HB109" s="33" t="n">
        <v>0.018</v>
      </c>
      <c r="HC109" s="33" t="n">
        <v>0.01</v>
      </c>
      <c r="HD109" s="33" t="n">
        <v>0.013</v>
      </c>
      <c r="HE109" s="33" t="n">
        <v>0.025</v>
      </c>
      <c r="HF109" s="33" t="n">
        <v>0.025</v>
      </c>
      <c r="HG109" s="33" t="n">
        <v>0.033</v>
      </c>
      <c r="HH109" s="33" t="n">
        <v>0.025</v>
      </c>
      <c r="HI109" s="33" t="n">
        <v>0.033</v>
      </c>
      <c r="HJ109" s="33" t="n">
        <v>0.023</v>
      </c>
    </row>
    <row r="110" customFormat="false" ht="15" hidden="false" customHeight="false" outlineLevel="0" collapsed="false">
      <c r="A110" s="33" t="n">
        <v>609694</v>
      </c>
      <c r="B110" s="242" t="s">
        <v>1785</v>
      </c>
      <c r="C110" s="243" t="s">
        <v>1786</v>
      </c>
      <c r="D110" s="33" t="n">
        <v>1200</v>
      </c>
      <c r="E110" s="33" t="n">
        <v>46021</v>
      </c>
      <c r="F110" s="33" t="s">
        <v>662</v>
      </c>
      <c r="G110" s="33" t="s">
        <v>663</v>
      </c>
      <c r="H110" s="243" t="s">
        <v>49</v>
      </c>
      <c r="I110" s="33" t="s">
        <v>1855</v>
      </c>
      <c r="J110" s="33" t="s">
        <v>1788</v>
      </c>
      <c r="L110" s="33" t="s">
        <v>70</v>
      </c>
      <c r="N110" s="33" t="s">
        <v>1790</v>
      </c>
      <c r="O110" s="33" t="n">
        <v>51605</v>
      </c>
      <c r="P110" s="33" t="s">
        <v>1791</v>
      </c>
      <c r="Q110" s="33" t="s">
        <v>2493</v>
      </c>
      <c r="R110" s="33" t="s">
        <v>2494</v>
      </c>
      <c r="S110" s="33" t="n">
        <v>60629</v>
      </c>
      <c r="T110" s="33" t="n">
        <v>44</v>
      </c>
      <c r="U110" s="33" t="s">
        <v>2495</v>
      </c>
      <c r="V110" s="33" t="s">
        <v>2496</v>
      </c>
      <c r="W110" s="33" t="s">
        <v>2497</v>
      </c>
      <c r="X110" s="33" t="s">
        <v>2498</v>
      </c>
      <c r="Y110" s="33" t="s">
        <v>2499</v>
      </c>
      <c r="Z110" s="33" t="s">
        <v>2500</v>
      </c>
      <c r="AA110" s="33" t="n">
        <v>2012</v>
      </c>
      <c r="AB110" s="33" t="n">
        <v>609694</v>
      </c>
      <c r="AD110" s="33" t="n">
        <v>1200</v>
      </c>
      <c r="AG110" s="33" t="s">
        <v>2501</v>
      </c>
      <c r="AH110" s="33" t="n">
        <v>3</v>
      </c>
      <c r="AI110" s="33" t="s">
        <v>1842</v>
      </c>
      <c r="AJ110" s="33" t="s">
        <v>1801</v>
      </c>
      <c r="AK110" s="33" t="s">
        <v>1802</v>
      </c>
      <c r="AL110" s="33" t="s">
        <v>70</v>
      </c>
      <c r="AM110" s="33" t="s">
        <v>71</v>
      </c>
      <c r="AN110" s="33" t="s">
        <v>70</v>
      </c>
      <c r="AO110" s="33" t="s">
        <v>70</v>
      </c>
      <c r="AP110" s="33" t="s">
        <v>71</v>
      </c>
      <c r="AQ110" s="33" t="s">
        <v>2426</v>
      </c>
      <c r="AR110" s="244" t="s">
        <v>54</v>
      </c>
    </row>
    <row r="111" customFormat="false" ht="15" hidden="false" customHeight="false" outlineLevel="0" collapsed="false">
      <c r="A111" s="33" t="n">
        <v>609695</v>
      </c>
      <c r="B111" s="242" t="s">
        <v>1785</v>
      </c>
      <c r="C111" s="243" t="s">
        <v>1786</v>
      </c>
      <c r="D111" s="33" t="n">
        <v>1210</v>
      </c>
      <c r="E111" s="33" t="n">
        <v>46031</v>
      </c>
      <c r="F111" s="33" t="s">
        <v>94</v>
      </c>
      <c r="G111" s="33" t="s">
        <v>95</v>
      </c>
      <c r="H111" s="243" t="s">
        <v>49</v>
      </c>
      <c r="I111" s="33" t="s">
        <v>1855</v>
      </c>
      <c r="J111" s="33" t="s">
        <v>1788</v>
      </c>
      <c r="L111" s="33" t="s">
        <v>83</v>
      </c>
      <c r="N111" s="33" t="s">
        <v>1790</v>
      </c>
      <c r="O111" s="33" t="n">
        <v>51531</v>
      </c>
      <c r="P111" s="33" t="s">
        <v>1791</v>
      </c>
      <c r="Q111" s="33" t="s">
        <v>2502</v>
      </c>
      <c r="R111" s="33" t="s">
        <v>2503</v>
      </c>
      <c r="S111" s="33" t="n">
        <v>60625</v>
      </c>
      <c r="T111" s="33" t="n">
        <v>31</v>
      </c>
      <c r="U111" s="33" t="s">
        <v>2502</v>
      </c>
      <c r="V111" s="33" t="s">
        <v>2504</v>
      </c>
      <c r="W111" s="33" t="s">
        <v>2505</v>
      </c>
      <c r="X111" s="33" t="s">
        <v>2506</v>
      </c>
      <c r="Y111" s="33" t="s">
        <v>2507</v>
      </c>
      <c r="Z111" s="33" t="s">
        <v>2508</v>
      </c>
      <c r="AA111" s="33" t="n">
        <v>2012</v>
      </c>
      <c r="AB111" s="33" t="n">
        <v>609695</v>
      </c>
      <c r="AD111" s="33" t="n">
        <v>1210</v>
      </c>
      <c r="AG111" s="33" t="s">
        <v>2509</v>
      </c>
      <c r="AH111" s="33" t="n">
        <v>1</v>
      </c>
      <c r="AI111" s="33" t="s">
        <v>1842</v>
      </c>
      <c r="AJ111" s="33" t="s">
        <v>1801</v>
      </c>
      <c r="AK111" s="33" t="s">
        <v>1802</v>
      </c>
      <c r="AL111" s="33" t="s">
        <v>83</v>
      </c>
      <c r="AM111" s="33" t="s">
        <v>65</v>
      </c>
      <c r="AN111" s="33" t="s">
        <v>83</v>
      </c>
      <c r="AO111" s="33" t="s">
        <v>83</v>
      </c>
      <c r="AP111" s="33" t="s">
        <v>65</v>
      </c>
      <c r="AQ111" s="33" t="s">
        <v>2426</v>
      </c>
      <c r="AR111" s="244" t="s">
        <v>96</v>
      </c>
      <c r="AS111" s="33" t="s">
        <v>67</v>
      </c>
      <c r="AT111" s="33" t="s">
        <v>67</v>
      </c>
      <c r="AU111" s="33" t="s">
        <v>67</v>
      </c>
      <c r="AV111" s="33" t="n">
        <v>23</v>
      </c>
      <c r="AW111" s="33" t="n">
        <v>37</v>
      </c>
      <c r="AX111" s="33" t="n">
        <v>36</v>
      </c>
      <c r="AY111" s="33" t="n">
        <v>352</v>
      </c>
      <c r="AZ111" s="33" t="n">
        <v>36</v>
      </c>
      <c r="BA111" s="33" t="n">
        <v>60</v>
      </c>
      <c r="BB111" s="33" t="n">
        <v>29</v>
      </c>
      <c r="BC111" s="33" t="n">
        <v>209</v>
      </c>
      <c r="BD111" s="245" t="n">
        <v>1</v>
      </c>
      <c r="BE111" s="33" t="n">
        <v>0</v>
      </c>
      <c r="BF111" s="33" t="n">
        <v>9</v>
      </c>
      <c r="BG111" s="33" t="n">
        <v>8</v>
      </c>
      <c r="BH111" s="33" t="n">
        <v>352</v>
      </c>
      <c r="BI111" s="33" t="n">
        <v>0.028</v>
      </c>
      <c r="BJ111" s="33" t="n">
        <v>0.02</v>
      </c>
      <c r="BK111" s="33" t="n">
        <v>0.043</v>
      </c>
      <c r="BL111" s="33" t="n">
        <v>0.097</v>
      </c>
      <c r="BM111" s="33" t="n">
        <v>0.105</v>
      </c>
      <c r="BN111" s="33" t="n">
        <v>0.176</v>
      </c>
      <c r="BO111" s="33" t="n">
        <v>0.134</v>
      </c>
      <c r="BP111" s="33" t="n">
        <v>0.097</v>
      </c>
      <c r="BQ111" s="33" t="n">
        <v>0.153</v>
      </c>
      <c r="BR111" s="33" t="n">
        <v>0.193</v>
      </c>
      <c r="BS111" s="33" t="n">
        <v>0.256</v>
      </c>
      <c r="BT111" s="33" t="n">
        <v>0.27</v>
      </c>
      <c r="BU111" s="33" t="n">
        <v>0.46</v>
      </c>
      <c r="BV111" s="33" t="n">
        <v>0.443</v>
      </c>
      <c r="BW111" s="33" t="n">
        <v>0.46</v>
      </c>
      <c r="BX111" s="33" t="n">
        <v>0.386</v>
      </c>
      <c r="BY111" s="33" t="n">
        <v>0.389</v>
      </c>
      <c r="BZ111" s="33" t="n">
        <v>0.324</v>
      </c>
      <c r="CA111" s="33" t="n">
        <v>0.009</v>
      </c>
      <c r="CB111" s="33" t="n">
        <v>0.006</v>
      </c>
      <c r="CC111" s="33" t="n">
        <v>0.009</v>
      </c>
      <c r="CD111" s="33" t="n">
        <v>0.026</v>
      </c>
      <c r="CE111" s="33" t="n">
        <v>0.009</v>
      </c>
      <c r="CF111" s="33" t="n">
        <v>0.023</v>
      </c>
      <c r="CG111" s="33" t="n">
        <v>0.369</v>
      </c>
      <c r="CH111" s="33" t="n">
        <v>0.435</v>
      </c>
      <c r="CI111" s="33" t="n">
        <v>0.335</v>
      </c>
      <c r="CJ111" s="33" t="n">
        <v>0.298</v>
      </c>
      <c r="CK111" s="33" t="n">
        <v>0.241</v>
      </c>
      <c r="CL111" s="33" t="n">
        <v>0.207</v>
      </c>
      <c r="CM111" s="33" t="n">
        <v>0.011</v>
      </c>
      <c r="CN111" s="33" t="n">
        <v>0.011</v>
      </c>
      <c r="CO111" s="33" t="n">
        <v>0.009</v>
      </c>
      <c r="CP111" s="33" t="n">
        <v>0.048</v>
      </c>
      <c r="CQ111" s="33" t="n">
        <v>0.009</v>
      </c>
      <c r="CR111" s="33" t="n">
        <v>0.009</v>
      </c>
      <c r="CS111" s="33" t="n">
        <v>0.131</v>
      </c>
      <c r="CT111" s="33" t="n">
        <v>0.196</v>
      </c>
      <c r="CU111" s="33" t="n">
        <v>0.116</v>
      </c>
      <c r="CV111" s="33" t="n">
        <v>0.026</v>
      </c>
      <c r="CW111" s="33" t="n">
        <v>0.063</v>
      </c>
      <c r="CX111" s="33" t="n">
        <v>0.068</v>
      </c>
      <c r="CY111" s="33" t="n">
        <v>0.097</v>
      </c>
      <c r="CZ111" s="33" t="n">
        <v>0.06</v>
      </c>
      <c r="DA111" s="33" t="n">
        <v>0.116</v>
      </c>
      <c r="DB111" s="33" t="n">
        <v>0.168</v>
      </c>
      <c r="DC111" s="33" t="n">
        <v>0.199</v>
      </c>
      <c r="DD111" s="33" t="n">
        <v>0.185</v>
      </c>
      <c r="DE111" s="33" t="n">
        <v>0.324</v>
      </c>
      <c r="DF111" s="33" t="n">
        <v>0.355</v>
      </c>
      <c r="DG111" s="33" t="n">
        <v>0.409</v>
      </c>
      <c r="DH111" s="33" t="n">
        <v>0.386</v>
      </c>
      <c r="DI111" s="33" t="n">
        <v>0.389</v>
      </c>
      <c r="DJ111" s="33" t="n">
        <v>0.392</v>
      </c>
      <c r="DK111" s="33" t="n">
        <v>0.335</v>
      </c>
      <c r="DL111" s="33" t="n">
        <v>0.278</v>
      </c>
      <c r="DM111" s="33" t="n">
        <v>0.324</v>
      </c>
      <c r="DN111" s="33" t="n">
        <v>0.009</v>
      </c>
      <c r="DO111" s="33" t="n">
        <v>0.009</v>
      </c>
      <c r="DP111" s="33" t="n">
        <v>0.014</v>
      </c>
      <c r="DQ111" s="33" t="n">
        <v>0.014</v>
      </c>
      <c r="DR111" s="33" t="n">
        <v>0.003</v>
      </c>
      <c r="DS111" s="33" t="n">
        <v>0.011</v>
      </c>
      <c r="DT111" s="33" t="n">
        <v>0.011</v>
      </c>
      <c r="DU111" s="33" t="n">
        <v>0.009</v>
      </c>
      <c r="DV111" s="33" t="n">
        <v>0.011</v>
      </c>
      <c r="DW111" s="33" t="n">
        <v>0.631</v>
      </c>
      <c r="DX111" s="33" t="n">
        <v>0.563</v>
      </c>
      <c r="DY111" s="33" t="n">
        <v>0.5</v>
      </c>
      <c r="DZ111" s="33" t="n">
        <v>0.455</v>
      </c>
      <c r="EA111" s="33" t="n">
        <v>0.54</v>
      </c>
      <c r="EB111" s="33" t="n">
        <v>0.472</v>
      </c>
      <c r="EC111" s="33" t="n">
        <v>0.355</v>
      </c>
      <c r="ED111" s="33" t="n">
        <v>0.318</v>
      </c>
      <c r="EE111" s="33" t="n">
        <v>0.364</v>
      </c>
      <c r="EF111" s="33" t="n">
        <v>0.344</v>
      </c>
      <c r="EG111" s="33" t="n">
        <v>0.031</v>
      </c>
      <c r="EH111" s="33" t="n">
        <v>0.028</v>
      </c>
      <c r="EI111" s="33" t="n">
        <v>0.065</v>
      </c>
      <c r="EJ111" s="33" t="n">
        <v>0.361</v>
      </c>
      <c r="EK111" s="33" t="n">
        <v>0.065</v>
      </c>
      <c r="EL111" s="33" t="n">
        <v>0.077</v>
      </c>
      <c r="EM111" s="33" t="n">
        <v>0.156</v>
      </c>
      <c r="EN111" s="33" t="n">
        <v>0.156</v>
      </c>
      <c r="EO111" s="33" t="n">
        <v>0.463</v>
      </c>
      <c r="EP111" s="33" t="n">
        <v>0.46</v>
      </c>
      <c r="EQ111" s="33" t="n">
        <v>0.392</v>
      </c>
      <c r="ER111" s="33" t="n">
        <v>0.043</v>
      </c>
      <c r="ES111" s="33" t="n">
        <v>0.043</v>
      </c>
      <c r="ET111" s="33" t="n">
        <v>0.037</v>
      </c>
      <c r="EU111" s="33" t="n">
        <v>0.048</v>
      </c>
      <c r="EV111" s="33" t="n">
        <v>0.097</v>
      </c>
      <c r="EW111" s="33" t="n">
        <v>0.398</v>
      </c>
      <c r="EX111" s="33" t="n">
        <v>0.398</v>
      </c>
      <c r="EY111" s="33" t="n">
        <v>0.338</v>
      </c>
      <c r="EZ111" s="33" t="n">
        <v>7.43</v>
      </c>
      <c r="FA111" s="33" t="n">
        <v>0.02</v>
      </c>
      <c r="FB111" s="33" t="n">
        <v>0.011</v>
      </c>
      <c r="FC111" s="33" t="n">
        <v>0.011</v>
      </c>
      <c r="FD111" s="33" t="n">
        <v>0.037</v>
      </c>
      <c r="FE111" s="33" t="n">
        <v>0.099</v>
      </c>
      <c r="FF111" s="33" t="n">
        <v>0.108</v>
      </c>
      <c r="FG111" s="33" t="n">
        <v>0.136</v>
      </c>
      <c r="FH111" s="33" t="n">
        <v>0.173</v>
      </c>
      <c r="FI111" s="33" t="n">
        <v>0.142</v>
      </c>
      <c r="FJ111" s="33" t="n">
        <v>0.193</v>
      </c>
      <c r="FK111" s="33" t="n">
        <v>0.068</v>
      </c>
      <c r="FL111" s="33" t="n">
        <v>0.42</v>
      </c>
      <c r="FM111" s="33" t="n">
        <v>0.415</v>
      </c>
      <c r="FN111" s="33" t="n">
        <v>0.241</v>
      </c>
      <c r="FO111" s="33" t="n">
        <v>0.23</v>
      </c>
      <c r="FP111" s="33" t="n">
        <v>0.219</v>
      </c>
      <c r="FQ111" s="33" t="n">
        <v>0.25</v>
      </c>
      <c r="FR111" s="33" t="n">
        <v>0.136</v>
      </c>
      <c r="FS111" s="33" t="n">
        <v>0.145</v>
      </c>
      <c r="FT111" s="33" t="n">
        <v>0.239</v>
      </c>
      <c r="FU111" s="33" t="n">
        <v>0.099</v>
      </c>
      <c r="FV111" s="33" t="n">
        <v>0.102</v>
      </c>
      <c r="FW111" s="33" t="n">
        <v>0.202</v>
      </c>
      <c r="FX111" s="33" t="n">
        <v>0.114</v>
      </c>
      <c r="FY111" s="33" t="n">
        <v>0.119</v>
      </c>
      <c r="FZ111" s="33" t="n">
        <v>0.068</v>
      </c>
      <c r="GA111" s="33" t="n">
        <v>0.02</v>
      </c>
      <c r="GB111" s="33" t="n">
        <v>0.034</v>
      </c>
      <c r="GC111" s="33" t="n">
        <v>0.017</v>
      </c>
      <c r="GD111" s="33" t="n">
        <v>0.02</v>
      </c>
      <c r="GE111" s="33" t="n">
        <v>0.176</v>
      </c>
      <c r="GF111" s="33" t="n">
        <v>0.068</v>
      </c>
      <c r="GG111" s="33" t="n">
        <v>0.469</v>
      </c>
      <c r="GH111" s="33" t="n">
        <v>0.386</v>
      </c>
      <c r="GI111" s="33" t="n">
        <v>0.403</v>
      </c>
      <c r="GJ111" s="33" t="n">
        <v>0.423</v>
      </c>
      <c r="GK111" s="33" t="n">
        <v>0.438</v>
      </c>
      <c r="GL111" s="33" t="n">
        <v>0.494</v>
      </c>
      <c r="GM111" s="33" t="n">
        <v>0.264</v>
      </c>
      <c r="GN111" s="33" t="n">
        <v>0.281</v>
      </c>
      <c r="GO111" s="33" t="n">
        <v>0.403</v>
      </c>
      <c r="GP111" s="33" t="n">
        <v>0.366</v>
      </c>
      <c r="GQ111" s="33" t="n">
        <v>0.151</v>
      </c>
      <c r="GR111" s="33" t="n">
        <v>0.273</v>
      </c>
      <c r="GS111" s="33" t="n">
        <v>0.185</v>
      </c>
      <c r="GT111" s="33" t="n">
        <v>0.219</v>
      </c>
      <c r="GU111" s="33" t="n">
        <v>0.102</v>
      </c>
      <c r="GV111" s="33" t="n">
        <v>0.114</v>
      </c>
      <c r="GW111" s="33" t="n">
        <v>0.176</v>
      </c>
      <c r="GX111" s="33" t="n">
        <v>0.097</v>
      </c>
      <c r="GY111" s="33" t="n">
        <v>0.028</v>
      </c>
      <c r="GZ111" s="33" t="n">
        <v>0.028</v>
      </c>
      <c r="HA111" s="33" t="n">
        <v>0.026</v>
      </c>
      <c r="HB111" s="33" t="n">
        <v>0.028</v>
      </c>
      <c r="HC111" s="33" t="n">
        <v>0.017</v>
      </c>
      <c r="HD111" s="33" t="n">
        <v>0.023</v>
      </c>
      <c r="HE111" s="33" t="n">
        <v>0.034</v>
      </c>
      <c r="HF111" s="33" t="n">
        <v>0.051</v>
      </c>
      <c r="HG111" s="33" t="n">
        <v>0.048</v>
      </c>
      <c r="HH111" s="33" t="n">
        <v>0.048</v>
      </c>
      <c r="HI111" s="33" t="n">
        <v>0.043</v>
      </c>
      <c r="HJ111" s="33" t="n">
        <v>0.045</v>
      </c>
    </row>
    <row r="112" customFormat="false" ht="15" hidden="false" customHeight="false" outlineLevel="0" collapsed="false">
      <c r="A112" s="33" t="n">
        <v>609698</v>
      </c>
      <c r="B112" s="242" t="s">
        <v>1785</v>
      </c>
      <c r="C112" s="243" t="s">
        <v>1786</v>
      </c>
      <c r="D112" s="33" t="n">
        <v>1230</v>
      </c>
      <c r="E112" s="33" t="n">
        <v>46041</v>
      </c>
      <c r="F112" s="33" t="s">
        <v>199</v>
      </c>
      <c r="G112" s="33" t="s">
        <v>200</v>
      </c>
      <c r="H112" s="243" t="s">
        <v>49</v>
      </c>
      <c r="I112" s="33" t="s">
        <v>1855</v>
      </c>
      <c r="J112" s="33" t="s">
        <v>1788</v>
      </c>
      <c r="L112" s="33" t="s">
        <v>70</v>
      </c>
      <c r="N112" s="33" t="s">
        <v>1790</v>
      </c>
      <c r="O112" s="33" t="n">
        <v>51606</v>
      </c>
      <c r="P112" s="33" t="s">
        <v>1791</v>
      </c>
      <c r="Q112" s="33" t="s">
        <v>2510</v>
      </c>
      <c r="R112" s="33" t="s">
        <v>2511</v>
      </c>
      <c r="S112" s="33" t="n">
        <v>60652</v>
      </c>
      <c r="T112" s="33" t="n">
        <v>44</v>
      </c>
      <c r="U112" s="33" t="s">
        <v>2510</v>
      </c>
      <c r="V112" s="33" t="s">
        <v>2512</v>
      </c>
      <c r="W112" s="33" t="s">
        <v>2513</v>
      </c>
      <c r="X112" s="33" t="s">
        <v>2514</v>
      </c>
      <c r="Y112" s="33" t="s">
        <v>111</v>
      </c>
      <c r="Z112" s="33" t="s">
        <v>2515</v>
      </c>
      <c r="AA112" s="33" t="n">
        <v>2012</v>
      </c>
      <c r="AB112" s="33" t="n">
        <v>609698</v>
      </c>
      <c r="AD112" s="33" t="n">
        <v>1230</v>
      </c>
      <c r="AG112" s="33" t="s">
        <v>2516</v>
      </c>
      <c r="AH112" s="33" t="n">
        <v>5</v>
      </c>
      <c r="AI112" s="33" t="s">
        <v>1842</v>
      </c>
      <c r="AJ112" s="33" t="s">
        <v>1801</v>
      </c>
      <c r="AK112" s="33" t="s">
        <v>1802</v>
      </c>
      <c r="AL112" s="33" t="s">
        <v>70</v>
      </c>
      <c r="AM112" s="33" t="s">
        <v>71</v>
      </c>
      <c r="AN112" s="33" t="s">
        <v>70</v>
      </c>
      <c r="AO112" s="33" t="s">
        <v>70</v>
      </c>
      <c r="AP112" s="33" t="s">
        <v>71</v>
      </c>
      <c r="AQ112" s="33" t="s">
        <v>2426</v>
      </c>
      <c r="AR112" s="244" t="s">
        <v>54</v>
      </c>
    </row>
    <row r="113" customFormat="false" ht="15" hidden="false" customHeight="false" outlineLevel="0" collapsed="false">
      <c r="A113" s="33" t="n">
        <v>609702</v>
      </c>
      <c r="B113" s="242" t="s">
        <v>1785</v>
      </c>
      <c r="C113" s="243" t="s">
        <v>1786</v>
      </c>
      <c r="D113" s="33" t="n">
        <v>1270</v>
      </c>
      <c r="E113" s="33" t="n">
        <v>46081</v>
      </c>
      <c r="F113" s="33" t="s">
        <v>423</v>
      </c>
      <c r="G113" s="33" t="s">
        <v>424</v>
      </c>
      <c r="H113" s="243" t="s">
        <v>49</v>
      </c>
      <c r="I113" s="33" t="s">
        <v>1855</v>
      </c>
      <c r="J113" s="33" t="s">
        <v>1788</v>
      </c>
      <c r="L113" s="33" t="s">
        <v>118</v>
      </c>
      <c r="N113" s="33" t="s">
        <v>1790</v>
      </c>
      <c r="O113" s="33" t="n">
        <v>51564</v>
      </c>
      <c r="P113" s="33" t="s">
        <v>1791</v>
      </c>
      <c r="Q113" s="33" t="s">
        <v>2517</v>
      </c>
      <c r="R113" s="33" t="s">
        <v>2518</v>
      </c>
      <c r="S113" s="33" t="n">
        <v>60612</v>
      </c>
      <c r="T113" s="33" t="n">
        <v>38</v>
      </c>
      <c r="U113" s="33" t="s">
        <v>2519</v>
      </c>
      <c r="V113" s="33" t="s">
        <v>2520</v>
      </c>
      <c r="W113" s="33" t="s">
        <v>2521</v>
      </c>
      <c r="X113" s="33" t="s">
        <v>2522</v>
      </c>
      <c r="Y113" s="33" t="s">
        <v>1989</v>
      </c>
      <c r="Z113" s="33" t="s">
        <v>2067</v>
      </c>
      <c r="AA113" s="33" t="n">
        <v>2012</v>
      </c>
      <c r="AB113" s="33" t="n">
        <v>609702</v>
      </c>
      <c r="AD113" s="33" t="n">
        <v>1270</v>
      </c>
      <c r="AG113" s="33" t="s">
        <v>2523</v>
      </c>
      <c r="AH113" s="33" t="n">
        <v>3</v>
      </c>
      <c r="AI113" s="33" t="s">
        <v>2524</v>
      </c>
      <c r="AJ113" s="33" t="s">
        <v>1801</v>
      </c>
      <c r="AK113" s="33" t="s">
        <v>1802</v>
      </c>
      <c r="AL113" s="33" t="s">
        <v>118</v>
      </c>
      <c r="AM113" s="33" t="s">
        <v>108</v>
      </c>
      <c r="AN113" s="33" t="s">
        <v>118</v>
      </c>
      <c r="AO113" s="33" t="s">
        <v>118</v>
      </c>
      <c r="AP113" s="33" t="s">
        <v>108</v>
      </c>
      <c r="AQ113" s="33" t="s">
        <v>2426</v>
      </c>
      <c r="AR113" s="244" t="s">
        <v>142</v>
      </c>
      <c r="AS113" s="33" t="s">
        <v>47</v>
      </c>
      <c r="AT113" s="33" t="s">
        <v>47</v>
      </c>
      <c r="AU113" s="33" t="s">
        <v>47</v>
      </c>
      <c r="AV113" s="33" t="n">
        <v>45</v>
      </c>
      <c r="AW113" s="33" t="n">
        <v>47</v>
      </c>
      <c r="AX113" s="33" t="n">
        <v>47</v>
      </c>
      <c r="AY113" s="33" t="n">
        <v>134</v>
      </c>
      <c r="AZ113" s="33" t="n">
        <v>0</v>
      </c>
      <c r="BA113" s="33" t="n">
        <v>0</v>
      </c>
      <c r="BB113" s="33" t="n">
        <v>120</v>
      </c>
      <c r="BC113" s="33" t="n">
        <v>7</v>
      </c>
      <c r="BD113" s="245" t="n">
        <v>1</v>
      </c>
      <c r="BE113" s="33" t="n">
        <v>0</v>
      </c>
      <c r="BF113" s="33" t="n">
        <v>0</v>
      </c>
      <c r="BG113" s="33" t="n">
        <v>6</v>
      </c>
      <c r="BH113" s="33" t="n">
        <v>134</v>
      </c>
      <c r="BI113" s="33" t="n">
        <v>0.007</v>
      </c>
      <c r="BJ113" s="33" t="n">
        <v>0.007</v>
      </c>
      <c r="BK113" s="33" t="n">
        <v>0.007</v>
      </c>
      <c r="BL113" s="33" t="n">
        <v>0.045</v>
      </c>
      <c r="BM113" s="33" t="n">
        <v>0.037</v>
      </c>
      <c r="BN113" s="33" t="n">
        <v>0.172</v>
      </c>
      <c r="BO113" s="33" t="n">
        <v>0.082</v>
      </c>
      <c r="BP113" s="33" t="n">
        <v>0.06</v>
      </c>
      <c r="BQ113" s="33" t="n">
        <v>0.075</v>
      </c>
      <c r="BR113" s="33" t="n">
        <v>0.134</v>
      </c>
      <c r="BS113" s="33" t="n">
        <v>0.201</v>
      </c>
      <c r="BT113" s="33" t="n">
        <v>0.201</v>
      </c>
      <c r="BU113" s="33" t="n">
        <v>0.351</v>
      </c>
      <c r="BV113" s="33" t="n">
        <v>0.358</v>
      </c>
      <c r="BW113" s="33" t="n">
        <v>0.358</v>
      </c>
      <c r="BX113" s="33" t="n">
        <v>0.366</v>
      </c>
      <c r="BY113" s="33" t="n">
        <v>0.381</v>
      </c>
      <c r="BZ113" s="33" t="n">
        <v>0.261</v>
      </c>
      <c r="CA113" s="33" t="n">
        <v>0.03</v>
      </c>
      <c r="CB113" s="33" t="n">
        <v>0.015</v>
      </c>
      <c r="CC113" s="33" t="n">
        <v>0.03</v>
      </c>
      <c r="CD113" s="33" t="n">
        <v>0.045</v>
      </c>
      <c r="CE113" s="33" t="n">
        <v>0.03</v>
      </c>
      <c r="CF113" s="33" t="n">
        <v>0.03</v>
      </c>
      <c r="CG113" s="33" t="n">
        <v>0.53</v>
      </c>
      <c r="CH113" s="33" t="n">
        <v>0.56</v>
      </c>
      <c r="CI113" s="33" t="n">
        <v>0.53</v>
      </c>
      <c r="CJ113" s="33" t="n">
        <v>0.41</v>
      </c>
      <c r="CK113" s="33" t="n">
        <v>0.351</v>
      </c>
      <c r="CL113" s="33" t="n">
        <v>0.336</v>
      </c>
      <c r="CM113" s="33" t="n">
        <v>0</v>
      </c>
      <c r="CN113" s="33" t="n">
        <v>0.007</v>
      </c>
      <c r="CO113" s="33" t="n">
        <v>0</v>
      </c>
      <c r="CP113" s="33" t="n">
        <v>0.007</v>
      </c>
      <c r="CQ113" s="33" t="n">
        <v>0</v>
      </c>
      <c r="CR113" s="33" t="n">
        <v>0.007</v>
      </c>
      <c r="CS113" s="33" t="n">
        <v>0.075</v>
      </c>
      <c r="CT113" s="33" t="n">
        <v>0.082</v>
      </c>
      <c r="CU113" s="33" t="n">
        <v>0.067</v>
      </c>
      <c r="CV113" s="33" t="n">
        <v>0.045</v>
      </c>
      <c r="CW113" s="33" t="n">
        <v>0.052</v>
      </c>
      <c r="CX113" s="33" t="n">
        <v>0.06</v>
      </c>
      <c r="CY113" s="33" t="n">
        <v>0.067</v>
      </c>
      <c r="CZ113" s="33" t="n">
        <v>0.037</v>
      </c>
      <c r="DA113" s="33" t="n">
        <v>0.075</v>
      </c>
      <c r="DB113" s="33" t="n">
        <v>0.172</v>
      </c>
      <c r="DC113" s="33" t="n">
        <v>0.134</v>
      </c>
      <c r="DD113" s="33" t="n">
        <v>0.097</v>
      </c>
      <c r="DE113" s="33" t="n">
        <v>0.299</v>
      </c>
      <c r="DF113" s="33" t="n">
        <v>0.328</v>
      </c>
      <c r="DG113" s="33" t="n">
        <v>0.321</v>
      </c>
      <c r="DH113" s="33" t="n">
        <v>0.373</v>
      </c>
      <c r="DI113" s="33" t="n">
        <v>0.418</v>
      </c>
      <c r="DJ113" s="33" t="n">
        <v>0.44</v>
      </c>
      <c r="DK113" s="33" t="n">
        <v>0.328</v>
      </c>
      <c r="DL113" s="33" t="n">
        <v>0.328</v>
      </c>
      <c r="DM113" s="33" t="n">
        <v>0.381</v>
      </c>
      <c r="DN113" s="33" t="n">
        <v>0.067</v>
      </c>
      <c r="DO113" s="33" t="n">
        <v>0.097</v>
      </c>
      <c r="DP113" s="33" t="n">
        <v>0.082</v>
      </c>
      <c r="DQ113" s="33" t="n">
        <v>0.067</v>
      </c>
      <c r="DR113" s="33" t="n">
        <v>0.075</v>
      </c>
      <c r="DS113" s="33" t="n">
        <v>0.067</v>
      </c>
      <c r="DT113" s="33" t="n">
        <v>0.075</v>
      </c>
      <c r="DU113" s="33" t="n">
        <v>0.06</v>
      </c>
      <c r="DV113" s="33" t="n">
        <v>0.09</v>
      </c>
      <c r="DW113" s="33" t="n">
        <v>0.59</v>
      </c>
      <c r="DX113" s="33" t="n">
        <v>0.515</v>
      </c>
      <c r="DY113" s="33" t="n">
        <v>0.537</v>
      </c>
      <c r="DZ113" s="33" t="n">
        <v>0.485</v>
      </c>
      <c r="EA113" s="33" t="n">
        <v>0.47</v>
      </c>
      <c r="EB113" s="33" t="n">
        <v>0.41</v>
      </c>
      <c r="EC113" s="33" t="n">
        <v>0.351</v>
      </c>
      <c r="ED113" s="33" t="n">
        <v>0.396</v>
      </c>
      <c r="EE113" s="33" t="n">
        <v>0.366</v>
      </c>
      <c r="EF113" s="33" t="n">
        <v>0.485</v>
      </c>
      <c r="EG113" s="33" t="n">
        <v>0.037</v>
      </c>
      <c r="EH113" s="33" t="n">
        <v>0.015</v>
      </c>
      <c r="EI113" s="33" t="n">
        <v>0.03</v>
      </c>
      <c r="EJ113" s="33" t="n">
        <v>0.276</v>
      </c>
      <c r="EK113" s="33" t="n">
        <v>0.127</v>
      </c>
      <c r="EL113" s="33" t="n">
        <v>0.104</v>
      </c>
      <c r="EM113" s="33" t="n">
        <v>0.201</v>
      </c>
      <c r="EN113" s="33" t="n">
        <v>0.119</v>
      </c>
      <c r="EO113" s="33" t="n">
        <v>0.366</v>
      </c>
      <c r="EP113" s="33" t="n">
        <v>0.336</v>
      </c>
      <c r="EQ113" s="33" t="n">
        <v>0.351</v>
      </c>
      <c r="ER113" s="33" t="n">
        <v>0.045</v>
      </c>
      <c r="ES113" s="33" t="n">
        <v>0.045</v>
      </c>
      <c r="ET113" s="33" t="n">
        <v>0.097</v>
      </c>
      <c r="EU113" s="33" t="n">
        <v>0.119</v>
      </c>
      <c r="EV113" s="33" t="n">
        <v>0.075</v>
      </c>
      <c r="EW113" s="33" t="n">
        <v>0.425</v>
      </c>
      <c r="EX113" s="33" t="n">
        <v>0.448</v>
      </c>
      <c r="EY113" s="33" t="n">
        <v>0.299</v>
      </c>
      <c r="EZ113" s="33" t="n">
        <v>7.47</v>
      </c>
      <c r="FA113" s="33" t="n">
        <v>0.015</v>
      </c>
      <c r="FB113" s="33" t="n">
        <v>0.015</v>
      </c>
      <c r="FC113" s="33" t="n">
        <v>0.022</v>
      </c>
      <c r="FD113" s="33" t="n">
        <v>0.075</v>
      </c>
      <c r="FE113" s="33" t="n">
        <v>0.104</v>
      </c>
      <c r="FF113" s="33" t="n">
        <v>0.052</v>
      </c>
      <c r="FG113" s="33" t="n">
        <v>0.142</v>
      </c>
      <c r="FH113" s="33" t="n">
        <v>0.164</v>
      </c>
      <c r="FI113" s="33" t="n">
        <v>0.134</v>
      </c>
      <c r="FJ113" s="33" t="n">
        <v>0.254</v>
      </c>
      <c r="FK113" s="33" t="n">
        <v>0.022</v>
      </c>
      <c r="FL113" s="33" t="n">
        <v>0.56</v>
      </c>
      <c r="FM113" s="33" t="n">
        <v>0.478</v>
      </c>
      <c r="FN113" s="33" t="n">
        <v>0.328</v>
      </c>
      <c r="FO113" s="33" t="n">
        <v>0.209</v>
      </c>
      <c r="FP113" s="33" t="n">
        <v>0.224</v>
      </c>
      <c r="FQ113" s="33" t="n">
        <v>0.328</v>
      </c>
      <c r="FR113" s="33" t="n">
        <v>0.067</v>
      </c>
      <c r="FS113" s="33" t="n">
        <v>0.067</v>
      </c>
      <c r="FT113" s="33" t="n">
        <v>0.097</v>
      </c>
      <c r="FU113" s="33" t="n">
        <v>0.06</v>
      </c>
      <c r="FV113" s="33" t="n">
        <v>0.119</v>
      </c>
      <c r="FW113" s="33" t="n">
        <v>0.157</v>
      </c>
      <c r="FX113" s="33" t="n">
        <v>0.104</v>
      </c>
      <c r="FY113" s="33" t="n">
        <v>0.112</v>
      </c>
      <c r="FZ113" s="33" t="n">
        <v>0.09</v>
      </c>
      <c r="GA113" s="33" t="n">
        <v>0.03</v>
      </c>
      <c r="GB113" s="33" t="n">
        <v>0.022</v>
      </c>
      <c r="GC113" s="33" t="n">
        <v>0.03</v>
      </c>
      <c r="GD113" s="33" t="n">
        <v>0.015</v>
      </c>
      <c r="GE113" s="33" t="n">
        <v>0.164</v>
      </c>
      <c r="GF113" s="33" t="n">
        <v>0.037</v>
      </c>
      <c r="GG113" s="33" t="n">
        <v>0.343</v>
      </c>
      <c r="GH113" s="33" t="n">
        <v>0.284</v>
      </c>
      <c r="GI113" s="33" t="n">
        <v>0.261</v>
      </c>
      <c r="GJ113" s="33" t="n">
        <v>0.276</v>
      </c>
      <c r="GK113" s="33" t="n">
        <v>0.388</v>
      </c>
      <c r="GL113" s="33" t="n">
        <v>0.321</v>
      </c>
      <c r="GM113" s="33" t="n">
        <v>0.343</v>
      </c>
      <c r="GN113" s="33" t="n">
        <v>0.351</v>
      </c>
      <c r="GO113" s="33" t="n">
        <v>0.291</v>
      </c>
      <c r="GP113" s="33" t="n">
        <v>0.373</v>
      </c>
      <c r="GQ113" s="33" t="n">
        <v>0.187</v>
      </c>
      <c r="GR113" s="33" t="n">
        <v>0.396</v>
      </c>
      <c r="GS113" s="33" t="n">
        <v>0.187</v>
      </c>
      <c r="GT113" s="33" t="n">
        <v>0.209</v>
      </c>
      <c r="GU113" s="33" t="n">
        <v>0.284</v>
      </c>
      <c r="GV113" s="33" t="n">
        <v>0.179</v>
      </c>
      <c r="GW113" s="33" t="n">
        <v>0.149</v>
      </c>
      <c r="GX113" s="33" t="n">
        <v>0.142</v>
      </c>
      <c r="GY113" s="33" t="n">
        <v>0.075</v>
      </c>
      <c r="GZ113" s="33" t="n">
        <v>0.09</v>
      </c>
      <c r="HA113" s="33" t="n">
        <v>0.075</v>
      </c>
      <c r="HB113" s="33" t="n">
        <v>0.082</v>
      </c>
      <c r="HC113" s="33" t="n">
        <v>0.06</v>
      </c>
      <c r="HD113" s="33" t="n">
        <v>0.06</v>
      </c>
      <c r="HE113" s="33" t="n">
        <v>0.022</v>
      </c>
      <c r="HF113" s="33" t="n">
        <v>0.045</v>
      </c>
      <c r="HG113" s="33" t="n">
        <v>0.06</v>
      </c>
      <c r="HH113" s="33" t="n">
        <v>0.075</v>
      </c>
      <c r="HI113" s="33" t="n">
        <v>0.052</v>
      </c>
      <c r="HJ113" s="33" t="n">
        <v>0.045</v>
      </c>
    </row>
    <row r="114" customFormat="false" ht="15" hidden="false" customHeight="false" outlineLevel="0" collapsed="false">
      <c r="A114" s="33" t="n">
        <v>609704</v>
      </c>
      <c r="B114" s="242" t="s">
        <v>1785</v>
      </c>
      <c r="C114" s="243" t="s">
        <v>1786</v>
      </c>
      <c r="D114" s="33" t="n">
        <v>1300</v>
      </c>
      <c r="E114" s="33" t="n">
        <v>53091</v>
      </c>
      <c r="F114" s="33" t="s">
        <v>551</v>
      </c>
      <c r="G114" s="33" t="s">
        <v>552</v>
      </c>
      <c r="H114" s="243" t="s">
        <v>49</v>
      </c>
      <c r="I114" s="33" t="s">
        <v>1855</v>
      </c>
      <c r="J114" s="33" t="s">
        <v>1788</v>
      </c>
      <c r="L114" s="33" t="s">
        <v>118</v>
      </c>
      <c r="N114" s="33" t="s">
        <v>1790</v>
      </c>
      <c r="O114" s="33" t="n">
        <v>51581</v>
      </c>
      <c r="P114" s="33" t="s">
        <v>1791</v>
      </c>
      <c r="Q114" s="33" t="s">
        <v>2525</v>
      </c>
      <c r="R114" s="33" t="s">
        <v>2526</v>
      </c>
      <c r="S114" s="33" t="n">
        <v>60623</v>
      </c>
      <c r="T114" s="33" t="n">
        <v>37</v>
      </c>
      <c r="U114" s="33" t="s">
        <v>2527</v>
      </c>
      <c r="V114" s="33" t="s">
        <v>2528</v>
      </c>
      <c r="W114" s="33" t="s">
        <v>2529</v>
      </c>
      <c r="X114" s="33" t="s">
        <v>2530</v>
      </c>
      <c r="Y114" s="33" t="s">
        <v>2268</v>
      </c>
      <c r="Z114" s="33" t="s">
        <v>2531</v>
      </c>
      <c r="AA114" s="33" t="n">
        <v>2012</v>
      </c>
      <c r="AB114" s="33" t="n">
        <v>609704</v>
      </c>
      <c r="AD114" s="33" t="n">
        <v>1300</v>
      </c>
      <c r="AH114" s="33" t="n">
        <v>5</v>
      </c>
      <c r="AI114" s="33" t="s">
        <v>2524</v>
      </c>
      <c r="AJ114" s="33" t="s">
        <v>1801</v>
      </c>
      <c r="AK114" s="33" t="s">
        <v>1802</v>
      </c>
      <c r="AL114" s="33" t="s">
        <v>118</v>
      </c>
      <c r="AM114" s="33" t="s">
        <v>108</v>
      </c>
      <c r="AN114" s="33" t="s">
        <v>118</v>
      </c>
      <c r="AO114" s="33" t="s">
        <v>118</v>
      </c>
      <c r="AP114" s="33" t="s">
        <v>108</v>
      </c>
      <c r="AQ114" s="33" t="s">
        <v>2426</v>
      </c>
      <c r="AR114" s="244" t="s">
        <v>72</v>
      </c>
      <c r="AS114" s="33" t="s">
        <v>67</v>
      </c>
      <c r="AT114" s="33" t="s">
        <v>47</v>
      </c>
      <c r="AU114" s="33" t="s">
        <v>47</v>
      </c>
      <c r="AV114" s="33" t="n">
        <v>22</v>
      </c>
      <c r="AW114" s="33" t="n">
        <v>40</v>
      </c>
      <c r="AX114" s="33" t="n">
        <v>45</v>
      </c>
      <c r="AY114" s="33" t="n">
        <v>389</v>
      </c>
      <c r="AZ114" s="33" t="n">
        <v>4</v>
      </c>
      <c r="BA114" s="33" t="n">
        <v>0</v>
      </c>
      <c r="BB114" s="33" t="n">
        <v>40</v>
      </c>
      <c r="BC114" s="33" t="n">
        <v>330</v>
      </c>
      <c r="BD114" s="245" t="n">
        <v>0</v>
      </c>
      <c r="BE114" s="33" t="n">
        <v>2</v>
      </c>
      <c r="BF114" s="33" t="n">
        <v>1</v>
      </c>
      <c r="BG114" s="33" t="n">
        <v>12</v>
      </c>
      <c r="BH114" s="33" t="n">
        <v>389</v>
      </c>
      <c r="BI114" s="33" t="n">
        <v>0.044</v>
      </c>
      <c r="BJ114" s="33" t="n">
        <v>0.046</v>
      </c>
      <c r="BK114" s="33" t="n">
        <v>0.08</v>
      </c>
      <c r="BL114" s="33" t="n">
        <v>0.033</v>
      </c>
      <c r="BM114" s="33" t="n">
        <v>0.059</v>
      </c>
      <c r="BN114" s="33" t="n">
        <v>0.098</v>
      </c>
      <c r="BO114" s="33" t="n">
        <v>0.183</v>
      </c>
      <c r="BP114" s="33" t="n">
        <v>0.216</v>
      </c>
      <c r="BQ114" s="33" t="n">
        <v>0.237</v>
      </c>
      <c r="BR114" s="33" t="n">
        <v>0.165</v>
      </c>
      <c r="BS114" s="33" t="n">
        <v>0.213</v>
      </c>
      <c r="BT114" s="33" t="n">
        <v>0.26</v>
      </c>
      <c r="BU114" s="33" t="n">
        <v>0.396</v>
      </c>
      <c r="BV114" s="33" t="n">
        <v>0.386</v>
      </c>
      <c r="BW114" s="33" t="n">
        <v>0.373</v>
      </c>
      <c r="BX114" s="33" t="n">
        <v>0.393</v>
      </c>
      <c r="BY114" s="33" t="n">
        <v>0.386</v>
      </c>
      <c r="BZ114" s="33" t="n">
        <v>0.334</v>
      </c>
      <c r="CA114" s="33" t="n">
        <v>0.026</v>
      </c>
      <c r="CB114" s="33" t="n">
        <v>0.028</v>
      </c>
      <c r="CC114" s="33" t="n">
        <v>0.036</v>
      </c>
      <c r="CD114" s="33" t="n">
        <v>0.039</v>
      </c>
      <c r="CE114" s="33" t="n">
        <v>0.031</v>
      </c>
      <c r="CF114" s="33" t="n">
        <v>0.028</v>
      </c>
      <c r="CG114" s="33" t="n">
        <v>0.352</v>
      </c>
      <c r="CH114" s="33" t="n">
        <v>0.324</v>
      </c>
      <c r="CI114" s="33" t="n">
        <v>0.275</v>
      </c>
      <c r="CJ114" s="33" t="n">
        <v>0.37</v>
      </c>
      <c r="CK114" s="33" t="n">
        <v>0.311</v>
      </c>
      <c r="CL114" s="33" t="n">
        <v>0.28</v>
      </c>
      <c r="CM114" s="33" t="n">
        <v>0.01</v>
      </c>
      <c r="CN114" s="33" t="n">
        <v>0.015</v>
      </c>
      <c r="CO114" s="33" t="n">
        <v>0.015</v>
      </c>
      <c r="CP114" s="33" t="n">
        <v>0.026</v>
      </c>
      <c r="CQ114" s="33" t="n">
        <v>0.013</v>
      </c>
      <c r="CR114" s="33" t="n">
        <v>0.021</v>
      </c>
      <c r="CS114" s="33" t="n">
        <v>0.082</v>
      </c>
      <c r="CT114" s="33" t="n">
        <v>0.149</v>
      </c>
      <c r="CU114" s="33" t="n">
        <v>0.098</v>
      </c>
      <c r="CV114" s="33" t="n">
        <v>0.046</v>
      </c>
      <c r="CW114" s="33" t="n">
        <v>0.077</v>
      </c>
      <c r="CX114" s="33" t="n">
        <v>0.087</v>
      </c>
      <c r="CY114" s="33" t="n">
        <v>0.108</v>
      </c>
      <c r="CZ114" s="33" t="n">
        <v>0.085</v>
      </c>
      <c r="DA114" s="33" t="n">
        <v>0.116</v>
      </c>
      <c r="DB114" s="33" t="n">
        <v>0.157</v>
      </c>
      <c r="DC114" s="33" t="n">
        <v>0.172</v>
      </c>
      <c r="DD114" s="33" t="n">
        <v>0.147</v>
      </c>
      <c r="DE114" s="33" t="n">
        <v>0.283</v>
      </c>
      <c r="DF114" s="33" t="n">
        <v>0.319</v>
      </c>
      <c r="DG114" s="33" t="n">
        <v>0.334</v>
      </c>
      <c r="DH114" s="33" t="n">
        <v>0.334</v>
      </c>
      <c r="DI114" s="33" t="n">
        <v>0.373</v>
      </c>
      <c r="DJ114" s="33" t="n">
        <v>0.368</v>
      </c>
      <c r="DK114" s="33" t="n">
        <v>0.332</v>
      </c>
      <c r="DL114" s="33" t="n">
        <v>0.298</v>
      </c>
      <c r="DM114" s="33" t="n">
        <v>0.303</v>
      </c>
      <c r="DN114" s="33" t="n">
        <v>0.036</v>
      </c>
      <c r="DO114" s="33" t="n">
        <v>0.036</v>
      </c>
      <c r="DP114" s="33" t="n">
        <v>0.046</v>
      </c>
      <c r="DQ114" s="33" t="n">
        <v>0.044</v>
      </c>
      <c r="DR114" s="33" t="n">
        <v>0.039</v>
      </c>
      <c r="DS114" s="33" t="n">
        <v>0.044</v>
      </c>
      <c r="DT114" s="33" t="n">
        <v>0.039</v>
      </c>
      <c r="DU114" s="33" t="n">
        <v>0.044</v>
      </c>
      <c r="DV114" s="33" t="n">
        <v>0.041</v>
      </c>
      <c r="DW114" s="33" t="n">
        <v>0.625</v>
      </c>
      <c r="DX114" s="33" t="n">
        <v>0.553</v>
      </c>
      <c r="DY114" s="33" t="n">
        <v>0.517</v>
      </c>
      <c r="DZ114" s="33" t="n">
        <v>0.488</v>
      </c>
      <c r="EA114" s="33" t="n">
        <v>0.491</v>
      </c>
      <c r="EB114" s="33" t="n">
        <v>0.452</v>
      </c>
      <c r="EC114" s="33" t="n">
        <v>0.391</v>
      </c>
      <c r="ED114" s="33" t="n">
        <v>0.337</v>
      </c>
      <c r="EE114" s="33" t="n">
        <v>0.411</v>
      </c>
      <c r="EF114" s="33" t="n">
        <v>0.386</v>
      </c>
      <c r="EG114" s="33" t="n">
        <v>0.087</v>
      </c>
      <c r="EH114" s="33" t="n">
        <v>0.064</v>
      </c>
      <c r="EI114" s="33" t="n">
        <v>0.054</v>
      </c>
      <c r="EJ114" s="33" t="n">
        <v>0.26</v>
      </c>
      <c r="EK114" s="33" t="n">
        <v>0.188</v>
      </c>
      <c r="EL114" s="33" t="n">
        <v>0.167</v>
      </c>
      <c r="EM114" s="33" t="n">
        <v>0.134</v>
      </c>
      <c r="EN114" s="33" t="n">
        <v>0.172</v>
      </c>
      <c r="EO114" s="33" t="n">
        <v>0.375</v>
      </c>
      <c r="EP114" s="33" t="n">
        <v>0.375</v>
      </c>
      <c r="EQ114" s="33" t="n">
        <v>0.409</v>
      </c>
      <c r="ER114" s="33" t="n">
        <v>0.057</v>
      </c>
      <c r="ES114" s="33" t="n">
        <v>0.062</v>
      </c>
      <c r="ET114" s="33" t="n">
        <v>0.057</v>
      </c>
      <c r="EU114" s="33" t="n">
        <v>0.059</v>
      </c>
      <c r="EV114" s="33" t="n">
        <v>0.126</v>
      </c>
      <c r="EW114" s="33" t="n">
        <v>0.288</v>
      </c>
      <c r="EX114" s="33" t="n">
        <v>0.337</v>
      </c>
      <c r="EY114" s="33" t="n">
        <v>0.344</v>
      </c>
      <c r="EZ114" s="33" t="n">
        <v>6.98</v>
      </c>
      <c r="FA114" s="33" t="n">
        <v>0.041</v>
      </c>
      <c r="FB114" s="33" t="n">
        <v>0.028</v>
      </c>
      <c r="FC114" s="33" t="n">
        <v>0.028</v>
      </c>
      <c r="FD114" s="33" t="n">
        <v>0.036</v>
      </c>
      <c r="FE114" s="33" t="n">
        <v>0.123</v>
      </c>
      <c r="FF114" s="33" t="n">
        <v>0.118</v>
      </c>
      <c r="FG114" s="33" t="n">
        <v>0.126</v>
      </c>
      <c r="FH114" s="33" t="n">
        <v>0.162</v>
      </c>
      <c r="FI114" s="33" t="n">
        <v>0.108</v>
      </c>
      <c r="FJ114" s="33" t="n">
        <v>0.193</v>
      </c>
      <c r="FK114" s="33" t="n">
        <v>0.036</v>
      </c>
      <c r="FL114" s="33" t="n">
        <v>0.427</v>
      </c>
      <c r="FM114" s="33" t="n">
        <v>0.494</v>
      </c>
      <c r="FN114" s="33" t="n">
        <v>0.283</v>
      </c>
      <c r="FO114" s="33" t="n">
        <v>0.252</v>
      </c>
      <c r="FP114" s="33" t="n">
        <v>0.247</v>
      </c>
      <c r="FQ114" s="33" t="n">
        <v>0.298</v>
      </c>
      <c r="FR114" s="33" t="n">
        <v>0.136</v>
      </c>
      <c r="FS114" s="33" t="n">
        <v>0.087</v>
      </c>
      <c r="FT114" s="33" t="n">
        <v>0.162</v>
      </c>
      <c r="FU114" s="33" t="n">
        <v>0.111</v>
      </c>
      <c r="FV114" s="33" t="n">
        <v>0.093</v>
      </c>
      <c r="FW114" s="33" t="n">
        <v>0.198</v>
      </c>
      <c r="FX114" s="33" t="n">
        <v>0.075</v>
      </c>
      <c r="FY114" s="33" t="n">
        <v>0.08</v>
      </c>
      <c r="FZ114" s="33" t="n">
        <v>0.059</v>
      </c>
      <c r="GA114" s="33" t="n">
        <v>0.033</v>
      </c>
      <c r="GB114" s="33" t="n">
        <v>0.031</v>
      </c>
      <c r="GC114" s="33" t="n">
        <v>0.023</v>
      </c>
      <c r="GD114" s="33" t="n">
        <v>0.031</v>
      </c>
      <c r="GE114" s="33" t="n">
        <v>0.198</v>
      </c>
      <c r="GF114" s="33" t="n">
        <v>0.077</v>
      </c>
      <c r="GG114" s="33" t="n">
        <v>0.378</v>
      </c>
      <c r="GH114" s="33" t="n">
        <v>0.316</v>
      </c>
      <c r="GI114" s="33" t="n">
        <v>0.35</v>
      </c>
      <c r="GJ114" s="33" t="n">
        <v>0.337</v>
      </c>
      <c r="GK114" s="33" t="n">
        <v>0.326</v>
      </c>
      <c r="GL114" s="33" t="n">
        <v>0.352</v>
      </c>
      <c r="GM114" s="33" t="n">
        <v>0.375</v>
      </c>
      <c r="GN114" s="33" t="n">
        <v>0.422</v>
      </c>
      <c r="GO114" s="33" t="n">
        <v>0.409</v>
      </c>
      <c r="GP114" s="33" t="n">
        <v>0.424</v>
      </c>
      <c r="GQ114" s="33" t="n">
        <v>0.267</v>
      </c>
      <c r="GR114" s="33" t="n">
        <v>0.396</v>
      </c>
      <c r="GS114" s="33" t="n">
        <v>0.139</v>
      </c>
      <c r="GT114" s="33" t="n">
        <v>0.154</v>
      </c>
      <c r="GU114" s="33" t="n">
        <v>0.134</v>
      </c>
      <c r="GV114" s="33" t="n">
        <v>0.116</v>
      </c>
      <c r="GW114" s="33" t="n">
        <v>0.118</v>
      </c>
      <c r="GX114" s="33" t="n">
        <v>0.08</v>
      </c>
      <c r="GY114" s="33" t="n">
        <v>0.021</v>
      </c>
      <c r="GZ114" s="33" t="n">
        <v>0.023</v>
      </c>
      <c r="HA114" s="33" t="n">
        <v>0.026</v>
      </c>
      <c r="HB114" s="33" t="n">
        <v>0.031</v>
      </c>
      <c r="HC114" s="33" t="n">
        <v>0.021</v>
      </c>
      <c r="HD114" s="33" t="n">
        <v>0.026</v>
      </c>
      <c r="HE114" s="33" t="n">
        <v>0.054</v>
      </c>
      <c r="HF114" s="33" t="n">
        <v>0.054</v>
      </c>
      <c r="HG114" s="33" t="n">
        <v>0.059</v>
      </c>
      <c r="HH114" s="33" t="n">
        <v>0.062</v>
      </c>
      <c r="HI114" s="33" t="n">
        <v>0.069</v>
      </c>
      <c r="HJ114" s="33" t="n">
        <v>0.069</v>
      </c>
    </row>
    <row r="115" customFormat="false" ht="15" hidden="false" customHeight="false" outlineLevel="0" collapsed="false">
      <c r="A115" s="33" t="n">
        <v>609705</v>
      </c>
      <c r="B115" s="242" t="s">
        <v>1785</v>
      </c>
      <c r="C115" s="243" t="s">
        <v>1786</v>
      </c>
      <c r="D115" s="33" t="n">
        <v>1310</v>
      </c>
      <c r="E115" s="33" t="n">
        <v>46111</v>
      </c>
      <c r="F115" s="33" t="s">
        <v>555</v>
      </c>
      <c r="G115" s="33" t="s">
        <v>556</v>
      </c>
      <c r="H115" s="243" t="s">
        <v>49</v>
      </c>
      <c r="I115" s="33" t="s">
        <v>1855</v>
      </c>
      <c r="J115" s="33" t="s">
        <v>1788</v>
      </c>
      <c r="L115" s="33" t="s">
        <v>145</v>
      </c>
      <c r="N115" s="33" t="s">
        <v>1790</v>
      </c>
      <c r="O115" s="33" t="n">
        <v>51628</v>
      </c>
      <c r="P115" s="33" t="s">
        <v>1791</v>
      </c>
      <c r="Q115" s="33" t="s">
        <v>2532</v>
      </c>
      <c r="R115" s="33" t="s">
        <v>2533</v>
      </c>
      <c r="S115" s="33" t="n">
        <v>60628</v>
      </c>
      <c r="T115" s="33" t="n">
        <v>48</v>
      </c>
      <c r="U115" s="33" t="s">
        <v>2532</v>
      </c>
      <c r="V115" s="33" t="s">
        <v>2534</v>
      </c>
      <c r="W115" s="33" t="s">
        <v>2535</v>
      </c>
      <c r="X115" s="33" t="s">
        <v>2536</v>
      </c>
      <c r="Y115" s="33" t="s">
        <v>2537</v>
      </c>
      <c r="Z115" s="33" t="s">
        <v>2538</v>
      </c>
      <c r="AA115" s="33" t="n">
        <v>2012</v>
      </c>
      <c r="AB115" s="33" t="n">
        <v>609705</v>
      </c>
      <c r="AD115" s="33" t="n">
        <v>1310</v>
      </c>
      <c r="AG115" s="33" t="s">
        <v>2539</v>
      </c>
      <c r="AH115" s="33" t="n">
        <v>0</v>
      </c>
      <c r="AI115" s="33" t="s">
        <v>1842</v>
      </c>
      <c r="AJ115" s="33" t="s">
        <v>1801</v>
      </c>
      <c r="AK115" s="33" t="s">
        <v>1802</v>
      </c>
      <c r="AL115" s="33" t="s">
        <v>145</v>
      </c>
      <c r="AM115" s="33" t="s">
        <v>60</v>
      </c>
      <c r="AN115" s="33" t="s">
        <v>145</v>
      </c>
      <c r="AO115" s="33" t="s">
        <v>145</v>
      </c>
      <c r="AP115" s="33" t="s">
        <v>60</v>
      </c>
      <c r="AQ115" s="33" t="s">
        <v>2467</v>
      </c>
      <c r="AR115" s="244" t="s">
        <v>61</v>
      </c>
      <c r="AS115" s="33" t="s">
        <v>77</v>
      </c>
      <c r="AT115" s="33" t="s">
        <v>77</v>
      </c>
      <c r="AU115" s="33" t="s">
        <v>77</v>
      </c>
      <c r="AV115" s="33" t="n">
        <v>67</v>
      </c>
      <c r="AW115" s="33" t="n">
        <v>64</v>
      </c>
      <c r="AX115" s="33" t="n">
        <v>71</v>
      </c>
      <c r="AY115" s="33" t="n">
        <v>147</v>
      </c>
      <c r="AZ115" s="33" t="n">
        <v>0</v>
      </c>
      <c r="BA115" s="33" t="n">
        <v>0</v>
      </c>
      <c r="BB115" s="33" t="n">
        <v>141</v>
      </c>
      <c r="BC115" s="33" t="n">
        <v>0</v>
      </c>
      <c r="BD115" s="245" t="n">
        <v>1</v>
      </c>
      <c r="BE115" s="33" t="n">
        <v>0</v>
      </c>
      <c r="BF115" s="33" t="n">
        <v>1</v>
      </c>
      <c r="BG115" s="33" t="n">
        <v>4</v>
      </c>
      <c r="BH115" s="33" t="n">
        <v>147</v>
      </c>
      <c r="BI115" s="33" t="n">
        <v>0.007</v>
      </c>
      <c r="BJ115" s="33" t="n">
        <v>0.007</v>
      </c>
      <c r="BK115" s="33" t="n">
        <v>0.007</v>
      </c>
      <c r="BL115" s="33" t="n">
        <v>0.014</v>
      </c>
      <c r="BM115" s="33" t="n">
        <v>0.027</v>
      </c>
      <c r="BN115" s="33" t="n">
        <v>0.054</v>
      </c>
      <c r="BO115" s="33" t="n">
        <v>0.061</v>
      </c>
      <c r="BP115" s="33" t="n">
        <v>0.054</v>
      </c>
      <c r="BQ115" s="33" t="n">
        <v>0.061</v>
      </c>
      <c r="BR115" s="33" t="n">
        <v>0.075</v>
      </c>
      <c r="BS115" s="33" t="n">
        <v>0.082</v>
      </c>
      <c r="BT115" s="33" t="n">
        <v>0.122</v>
      </c>
      <c r="BU115" s="33" t="n">
        <v>0.327</v>
      </c>
      <c r="BV115" s="33" t="n">
        <v>0.252</v>
      </c>
      <c r="BW115" s="33" t="n">
        <v>0.306</v>
      </c>
      <c r="BX115" s="33" t="n">
        <v>0.259</v>
      </c>
      <c r="BY115" s="33" t="n">
        <v>0.327</v>
      </c>
      <c r="BZ115" s="33" t="n">
        <v>0.259</v>
      </c>
      <c r="CA115" s="33" t="n">
        <v>0.007</v>
      </c>
      <c r="CB115" s="33" t="n">
        <v>0.007</v>
      </c>
      <c r="CC115" s="33" t="n">
        <v>0.007</v>
      </c>
      <c r="CD115" s="33" t="n">
        <v>0.007</v>
      </c>
      <c r="CE115" s="33" t="n">
        <v>0.02</v>
      </c>
      <c r="CF115" s="33" t="n">
        <v>0.02</v>
      </c>
      <c r="CG115" s="33" t="n">
        <v>0.599</v>
      </c>
      <c r="CH115" s="33" t="n">
        <v>0.68</v>
      </c>
      <c r="CI115" s="33" t="n">
        <v>0.619</v>
      </c>
      <c r="CJ115" s="33" t="n">
        <v>0.646</v>
      </c>
      <c r="CK115" s="33" t="n">
        <v>0.544</v>
      </c>
      <c r="CL115" s="33" t="n">
        <v>0.544</v>
      </c>
      <c r="CM115" s="33" t="n">
        <v>0.007</v>
      </c>
      <c r="CN115" s="33" t="n">
        <v>0</v>
      </c>
      <c r="CO115" s="33" t="n">
        <v>0</v>
      </c>
      <c r="CP115" s="33" t="n">
        <v>0.014</v>
      </c>
      <c r="CQ115" s="33" t="n">
        <v>0.007</v>
      </c>
      <c r="CR115" s="33" t="n">
        <v>0.02</v>
      </c>
      <c r="CS115" s="33" t="n">
        <v>0.048</v>
      </c>
      <c r="CT115" s="33" t="n">
        <v>0.088</v>
      </c>
      <c r="CU115" s="33" t="n">
        <v>0.041</v>
      </c>
      <c r="CV115" s="33" t="n">
        <v>0.034</v>
      </c>
      <c r="CW115" s="33" t="n">
        <v>0.061</v>
      </c>
      <c r="CX115" s="33" t="n">
        <v>0.048</v>
      </c>
      <c r="CY115" s="33" t="n">
        <v>0.061</v>
      </c>
      <c r="CZ115" s="33" t="n">
        <v>0.041</v>
      </c>
      <c r="DA115" s="33" t="n">
        <v>0.095</v>
      </c>
      <c r="DB115" s="33" t="n">
        <v>0.116</v>
      </c>
      <c r="DC115" s="33" t="n">
        <v>0.102</v>
      </c>
      <c r="DD115" s="33" t="n">
        <v>0.095</v>
      </c>
      <c r="DE115" s="33" t="n">
        <v>0.265</v>
      </c>
      <c r="DF115" s="33" t="n">
        <v>0.224</v>
      </c>
      <c r="DG115" s="33" t="n">
        <v>0.231</v>
      </c>
      <c r="DH115" s="33" t="n">
        <v>0.231</v>
      </c>
      <c r="DI115" s="33" t="n">
        <v>0.265</v>
      </c>
      <c r="DJ115" s="33" t="n">
        <v>0.265</v>
      </c>
      <c r="DK115" s="33" t="n">
        <v>0.265</v>
      </c>
      <c r="DL115" s="33" t="n">
        <v>0.218</v>
      </c>
      <c r="DM115" s="33" t="n">
        <v>0.259</v>
      </c>
      <c r="DN115" s="33" t="n">
        <v>0</v>
      </c>
      <c r="DO115" s="33" t="n">
        <v>0</v>
      </c>
      <c r="DP115" s="33" t="n">
        <v>0.007</v>
      </c>
      <c r="DQ115" s="33" t="n">
        <v>0</v>
      </c>
      <c r="DR115" s="33" t="n">
        <v>0</v>
      </c>
      <c r="DS115" s="33" t="n">
        <v>0.027</v>
      </c>
      <c r="DT115" s="33" t="n">
        <v>0.007</v>
      </c>
      <c r="DU115" s="33" t="n">
        <v>0.007</v>
      </c>
      <c r="DV115" s="33" t="n">
        <v>0.02</v>
      </c>
      <c r="DW115" s="33" t="n">
        <v>0.694</v>
      </c>
      <c r="DX115" s="33" t="n">
        <v>0.714</v>
      </c>
      <c r="DY115" s="33" t="n">
        <v>0.714</v>
      </c>
      <c r="DZ115" s="33" t="n">
        <v>0.694</v>
      </c>
      <c r="EA115" s="33" t="n">
        <v>0.687</v>
      </c>
      <c r="EB115" s="33" t="n">
        <v>0.592</v>
      </c>
      <c r="EC115" s="33" t="n">
        <v>0.565</v>
      </c>
      <c r="ED115" s="33" t="n">
        <v>0.585</v>
      </c>
      <c r="EE115" s="33" t="n">
        <v>0.585</v>
      </c>
      <c r="EF115" s="33" t="n">
        <v>0.497</v>
      </c>
      <c r="EG115" s="33" t="n">
        <v>0.048</v>
      </c>
      <c r="EH115" s="33" t="n">
        <v>0.041</v>
      </c>
      <c r="EI115" s="33" t="n">
        <v>0.041</v>
      </c>
      <c r="EJ115" s="33" t="n">
        <v>0.361</v>
      </c>
      <c r="EK115" s="33" t="n">
        <v>0.129</v>
      </c>
      <c r="EL115" s="33" t="n">
        <v>0.061</v>
      </c>
      <c r="EM115" s="33" t="n">
        <v>0.102</v>
      </c>
      <c r="EN115" s="33" t="n">
        <v>0.054</v>
      </c>
      <c r="EO115" s="33" t="n">
        <v>0.401</v>
      </c>
      <c r="EP115" s="33" t="n">
        <v>0.299</v>
      </c>
      <c r="EQ115" s="33" t="n">
        <v>0.367</v>
      </c>
      <c r="ER115" s="33" t="n">
        <v>0.014</v>
      </c>
      <c r="ES115" s="33" t="n">
        <v>0.034</v>
      </c>
      <c r="ET115" s="33" t="n">
        <v>0.041</v>
      </c>
      <c r="EU115" s="33" t="n">
        <v>0.048</v>
      </c>
      <c r="EV115" s="33" t="n">
        <v>0.075</v>
      </c>
      <c r="EW115" s="33" t="n">
        <v>0.388</v>
      </c>
      <c r="EX115" s="33" t="n">
        <v>0.558</v>
      </c>
      <c r="EY115" s="33" t="n">
        <v>0.442</v>
      </c>
      <c r="EZ115" s="33" t="n">
        <v>7.92</v>
      </c>
      <c r="FA115" s="33" t="n">
        <v>0.034</v>
      </c>
      <c r="FB115" s="33" t="n">
        <v>0.007</v>
      </c>
      <c r="FC115" s="33" t="n">
        <v>0.02</v>
      </c>
      <c r="FD115" s="33" t="n">
        <v>0.027</v>
      </c>
      <c r="FE115" s="33" t="n">
        <v>0.054</v>
      </c>
      <c r="FF115" s="33" t="n">
        <v>0.034</v>
      </c>
      <c r="FG115" s="33" t="n">
        <v>0.088</v>
      </c>
      <c r="FH115" s="33" t="n">
        <v>0.204</v>
      </c>
      <c r="FI115" s="33" t="n">
        <v>0.259</v>
      </c>
      <c r="FJ115" s="33" t="n">
        <v>0.238</v>
      </c>
      <c r="FK115" s="33" t="n">
        <v>0.034</v>
      </c>
      <c r="FL115" s="33" t="n">
        <v>0.51</v>
      </c>
      <c r="FM115" s="33" t="n">
        <v>0.497</v>
      </c>
      <c r="FN115" s="33" t="n">
        <v>0.306</v>
      </c>
      <c r="FO115" s="33" t="n">
        <v>0.204</v>
      </c>
      <c r="FP115" s="33" t="n">
        <v>0.177</v>
      </c>
      <c r="FQ115" s="33" t="n">
        <v>0.259</v>
      </c>
      <c r="FR115" s="33" t="n">
        <v>0.102</v>
      </c>
      <c r="FS115" s="33" t="n">
        <v>0.122</v>
      </c>
      <c r="FT115" s="33" t="n">
        <v>0.19</v>
      </c>
      <c r="FU115" s="33" t="n">
        <v>0.082</v>
      </c>
      <c r="FV115" s="33" t="n">
        <v>0.095</v>
      </c>
      <c r="FW115" s="33" t="n">
        <v>0.197</v>
      </c>
      <c r="FX115" s="33" t="n">
        <v>0.102</v>
      </c>
      <c r="FY115" s="33" t="n">
        <v>0.109</v>
      </c>
      <c r="FZ115" s="33" t="n">
        <v>0.048</v>
      </c>
      <c r="GA115" s="33" t="n">
        <v>0.007</v>
      </c>
      <c r="GB115" s="33" t="n">
        <v>0.007</v>
      </c>
      <c r="GC115" s="33" t="n">
        <v>0</v>
      </c>
      <c r="GD115" s="33" t="n">
        <v>0.007</v>
      </c>
      <c r="GE115" s="33" t="n">
        <v>0.027</v>
      </c>
      <c r="GF115" s="33" t="n">
        <v>0.014</v>
      </c>
      <c r="GG115" s="33" t="n">
        <v>0.293</v>
      </c>
      <c r="GH115" s="33" t="n">
        <v>0.279</v>
      </c>
      <c r="GI115" s="33" t="n">
        <v>0.238</v>
      </c>
      <c r="GJ115" s="33" t="n">
        <v>0.259</v>
      </c>
      <c r="GK115" s="33" t="n">
        <v>0.299</v>
      </c>
      <c r="GL115" s="33" t="n">
        <v>0.218</v>
      </c>
      <c r="GM115" s="33" t="n">
        <v>0.503</v>
      </c>
      <c r="GN115" s="33" t="n">
        <v>0.49</v>
      </c>
      <c r="GO115" s="33" t="n">
        <v>0.544</v>
      </c>
      <c r="GP115" s="33" t="n">
        <v>0.51</v>
      </c>
      <c r="GQ115" s="33" t="n">
        <v>0.435</v>
      </c>
      <c r="GR115" s="33" t="n">
        <v>0.68</v>
      </c>
      <c r="GS115" s="33" t="n">
        <v>0.177</v>
      </c>
      <c r="GT115" s="33" t="n">
        <v>0.204</v>
      </c>
      <c r="GU115" s="33" t="n">
        <v>0.197</v>
      </c>
      <c r="GV115" s="33" t="n">
        <v>0.177</v>
      </c>
      <c r="GW115" s="33" t="n">
        <v>0.211</v>
      </c>
      <c r="GX115" s="33" t="n">
        <v>0.068</v>
      </c>
      <c r="GY115" s="33" t="n">
        <v>0.007</v>
      </c>
      <c r="GZ115" s="33" t="n">
        <v>0.007</v>
      </c>
      <c r="HA115" s="33" t="n">
        <v>0.007</v>
      </c>
      <c r="HB115" s="33" t="n">
        <v>0.027</v>
      </c>
      <c r="HC115" s="33" t="n">
        <v>0.014</v>
      </c>
      <c r="HD115" s="33" t="n">
        <v>0.02</v>
      </c>
      <c r="HE115" s="33" t="n">
        <v>0.014</v>
      </c>
      <c r="HF115" s="33" t="n">
        <v>0.014</v>
      </c>
      <c r="HG115" s="33" t="n">
        <v>0.014</v>
      </c>
      <c r="HH115" s="33" t="n">
        <v>0.02</v>
      </c>
      <c r="HI115" s="33" t="n">
        <v>0.014</v>
      </c>
      <c r="HJ115" s="33" t="n">
        <v>0</v>
      </c>
    </row>
    <row r="116" customFormat="false" ht="15" hidden="false" customHeight="false" outlineLevel="0" collapsed="false">
      <c r="A116" s="33" t="n">
        <v>609706</v>
      </c>
      <c r="B116" s="242" t="s">
        <v>1785</v>
      </c>
      <c r="C116" s="243" t="s">
        <v>1786</v>
      </c>
      <c r="D116" s="33" t="n">
        <v>7970</v>
      </c>
      <c r="E116" s="33" t="n">
        <v>50191</v>
      </c>
      <c r="F116" s="33" t="s">
        <v>553</v>
      </c>
      <c r="G116" s="33" t="s">
        <v>554</v>
      </c>
      <c r="H116" s="243" t="s">
        <v>49</v>
      </c>
      <c r="I116" s="33" t="s">
        <v>1855</v>
      </c>
      <c r="J116" s="33" t="s">
        <v>1788</v>
      </c>
      <c r="L116" s="33" t="s">
        <v>145</v>
      </c>
      <c r="N116" s="33" t="s">
        <v>1790</v>
      </c>
      <c r="O116" s="33" t="n">
        <v>51628</v>
      </c>
      <c r="P116" s="33" t="s">
        <v>1791</v>
      </c>
      <c r="Q116" s="33" t="s">
        <v>2532</v>
      </c>
      <c r="R116" s="33" t="s">
        <v>2533</v>
      </c>
      <c r="S116" s="33" t="n">
        <v>60628</v>
      </c>
      <c r="T116" s="33" t="n">
        <v>48</v>
      </c>
      <c r="U116" s="33" t="s">
        <v>2540</v>
      </c>
      <c r="V116" s="33" t="s">
        <v>2541</v>
      </c>
      <c r="W116" s="33" t="s">
        <v>2535</v>
      </c>
      <c r="X116" s="33" t="s">
        <v>2536</v>
      </c>
      <c r="Y116" s="33" t="s">
        <v>2537</v>
      </c>
      <c r="Z116" s="33" t="s">
        <v>2538</v>
      </c>
      <c r="AA116" s="33" t="n">
        <v>2012</v>
      </c>
      <c r="AB116" s="33" t="n">
        <v>609706</v>
      </c>
      <c r="AG116" s="33" t="s">
        <v>2539</v>
      </c>
      <c r="AH116" s="33" t="n">
        <v>0</v>
      </c>
      <c r="AI116" s="33" t="s">
        <v>1842</v>
      </c>
      <c r="AJ116" s="33" t="s">
        <v>1801</v>
      </c>
      <c r="AK116" s="33" t="s">
        <v>1802</v>
      </c>
      <c r="AL116" s="33" t="s">
        <v>145</v>
      </c>
      <c r="AM116" s="33" t="s">
        <v>60</v>
      </c>
      <c r="AR116" s="244" t="s">
        <v>54</v>
      </c>
    </row>
    <row r="117" customFormat="false" ht="15" hidden="false" customHeight="false" outlineLevel="0" collapsed="false">
      <c r="A117" s="33" t="n">
        <v>609707</v>
      </c>
      <c r="B117" s="242" t="s">
        <v>1785</v>
      </c>
      <c r="C117" s="243" t="s">
        <v>1786</v>
      </c>
      <c r="D117" s="33" t="n">
        <v>1320</v>
      </c>
      <c r="E117" s="33" t="n">
        <v>46121</v>
      </c>
      <c r="F117" s="33" t="s">
        <v>1196</v>
      </c>
      <c r="G117" s="33" t="s">
        <v>1197</v>
      </c>
      <c r="H117" s="243" t="s">
        <v>49</v>
      </c>
      <c r="I117" s="33" t="s">
        <v>1855</v>
      </c>
      <c r="J117" s="33" t="s">
        <v>1788</v>
      </c>
      <c r="L117" s="33" t="s">
        <v>70</v>
      </c>
      <c r="N117" s="33" t="s">
        <v>1790</v>
      </c>
      <c r="O117" s="33" t="n">
        <v>51608</v>
      </c>
      <c r="P117" s="33" t="s">
        <v>1791</v>
      </c>
      <c r="Q117" s="33" t="s">
        <v>2542</v>
      </c>
      <c r="R117" s="33" t="s">
        <v>2543</v>
      </c>
      <c r="S117" s="33" t="n">
        <v>60621</v>
      </c>
      <c r="T117" s="33" t="n">
        <v>45</v>
      </c>
      <c r="U117" s="33" t="s">
        <v>2542</v>
      </c>
      <c r="V117" s="33" t="s">
        <v>2544</v>
      </c>
      <c r="W117" s="33" t="s">
        <v>2545</v>
      </c>
      <c r="X117" s="33" t="s">
        <v>2546</v>
      </c>
      <c r="Y117" s="33" t="s">
        <v>1830</v>
      </c>
      <c r="Z117" s="33" t="s">
        <v>1831</v>
      </c>
      <c r="AA117" s="33" t="n">
        <v>2012</v>
      </c>
      <c r="AB117" s="33" t="n">
        <v>609707</v>
      </c>
      <c r="AD117" s="33" t="n">
        <v>1320</v>
      </c>
      <c r="AG117" s="33" t="s">
        <v>2547</v>
      </c>
      <c r="AH117" s="33" t="n">
        <v>5</v>
      </c>
      <c r="AI117" s="33" t="s">
        <v>1842</v>
      </c>
      <c r="AJ117" s="33" t="s">
        <v>1801</v>
      </c>
      <c r="AK117" s="33" t="s">
        <v>1802</v>
      </c>
      <c r="AL117" s="33" t="s">
        <v>70</v>
      </c>
      <c r="AM117" s="33" t="s">
        <v>71</v>
      </c>
      <c r="AN117" s="33" t="s">
        <v>70</v>
      </c>
      <c r="AO117" s="33" t="s">
        <v>70</v>
      </c>
      <c r="AP117" s="33" t="s">
        <v>71</v>
      </c>
      <c r="AQ117" s="33" t="s">
        <v>2467</v>
      </c>
      <c r="AR117" s="244" t="s">
        <v>54</v>
      </c>
    </row>
    <row r="118" customFormat="false" ht="15" hidden="false" customHeight="false" outlineLevel="0" collapsed="false">
      <c r="A118" s="33" t="n">
        <v>609708</v>
      </c>
      <c r="B118" s="242" t="s">
        <v>1785</v>
      </c>
      <c r="C118" s="243" t="s">
        <v>1786</v>
      </c>
      <c r="D118" s="33" t="n">
        <v>1330</v>
      </c>
      <c r="E118" s="33" t="n">
        <v>46131</v>
      </c>
      <c r="F118" s="33" t="s">
        <v>569</v>
      </c>
      <c r="G118" s="33" t="s">
        <v>570</v>
      </c>
      <c r="H118" s="243" t="s">
        <v>49</v>
      </c>
      <c r="I118" s="33" t="s">
        <v>1855</v>
      </c>
      <c r="J118" s="33" t="s">
        <v>1788</v>
      </c>
      <c r="L118" s="33" t="s">
        <v>83</v>
      </c>
      <c r="N118" s="33" t="s">
        <v>1790</v>
      </c>
      <c r="O118" s="33" t="n">
        <v>51532</v>
      </c>
      <c r="P118" s="33" t="s">
        <v>1791</v>
      </c>
      <c r="Q118" s="33" t="s">
        <v>2548</v>
      </c>
      <c r="R118" s="33" t="s">
        <v>2549</v>
      </c>
      <c r="S118" s="33" t="n">
        <v>60641</v>
      </c>
      <c r="T118" s="33" t="n">
        <v>29</v>
      </c>
      <c r="U118" s="33" t="s">
        <v>2548</v>
      </c>
      <c r="V118" s="33" t="s">
        <v>2550</v>
      </c>
      <c r="W118" s="33" t="s">
        <v>2551</v>
      </c>
      <c r="X118" s="33" t="s">
        <v>2552</v>
      </c>
      <c r="Y118" s="33" t="s">
        <v>1146</v>
      </c>
      <c r="AA118" s="33" t="n">
        <v>2012</v>
      </c>
      <c r="AB118" s="33" t="n">
        <v>609708</v>
      </c>
      <c r="AD118" s="33" t="n">
        <v>1330</v>
      </c>
      <c r="AG118" s="33" t="s">
        <v>2553</v>
      </c>
      <c r="AH118" s="33" t="n">
        <v>1</v>
      </c>
      <c r="AI118" s="33" t="s">
        <v>1842</v>
      </c>
      <c r="AJ118" s="33" t="s">
        <v>1801</v>
      </c>
      <c r="AK118" s="33" t="s">
        <v>1802</v>
      </c>
      <c r="AL118" s="33" t="s">
        <v>83</v>
      </c>
      <c r="AM118" s="33" t="s">
        <v>65</v>
      </c>
      <c r="AN118" s="33" t="s">
        <v>83</v>
      </c>
      <c r="AO118" s="33" t="s">
        <v>83</v>
      </c>
      <c r="AP118" s="33" t="s">
        <v>65</v>
      </c>
      <c r="AQ118" s="33" t="s">
        <v>2426</v>
      </c>
      <c r="AR118" s="244" t="s">
        <v>54</v>
      </c>
    </row>
    <row r="119" customFormat="false" ht="15" hidden="false" customHeight="false" outlineLevel="0" collapsed="false">
      <c r="A119" s="33" t="n">
        <v>609709</v>
      </c>
      <c r="B119" s="242" t="s">
        <v>1785</v>
      </c>
      <c r="C119" s="243" t="s">
        <v>1786</v>
      </c>
      <c r="D119" s="33" t="n">
        <v>1340</v>
      </c>
      <c r="E119" s="33" t="n">
        <v>46141</v>
      </c>
      <c r="F119" s="33" t="s">
        <v>587</v>
      </c>
      <c r="G119" s="33" t="s">
        <v>588</v>
      </c>
      <c r="H119" s="243" t="s">
        <v>49</v>
      </c>
      <c r="I119" s="33" t="s">
        <v>1855</v>
      </c>
      <c r="J119" s="33" t="s">
        <v>1788</v>
      </c>
      <c r="L119" s="33" t="s">
        <v>70</v>
      </c>
      <c r="N119" s="33" t="s">
        <v>1790</v>
      </c>
      <c r="O119" s="33" t="n">
        <v>51609</v>
      </c>
      <c r="P119" s="33" t="s">
        <v>1791</v>
      </c>
      <c r="Q119" s="33" t="s">
        <v>587</v>
      </c>
      <c r="R119" s="33" t="s">
        <v>2554</v>
      </c>
      <c r="S119" s="33" t="n">
        <v>60629</v>
      </c>
      <c r="T119" s="33" t="n">
        <v>43</v>
      </c>
      <c r="U119" s="33" t="s">
        <v>587</v>
      </c>
      <c r="V119" s="33" t="s">
        <v>2555</v>
      </c>
      <c r="W119" s="33" t="s">
        <v>2556</v>
      </c>
      <c r="X119" s="33" t="s">
        <v>2557</v>
      </c>
      <c r="Y119" s="33" t="s">
        <v>2274</v>
      </c>
      <c r="Z119" s="33" t="s">
        <v>1909</v>
      </c>
      <c r="AA119" s="33" t="n">
        <v>2012</v>
      </c>
      <c r="AB119" s="33" t="n">
        <v>609709</v>
      </c>
      <c r="AD119" s="33" t="n">
        <v>1340</v>
      </c>
      <c r="AG119" s="33" t="s">
        <v>2558</v>
      </c>
      <c r="AH119" s="33" t="n">
        <v>5</v>
      </c>
      <c r="AI119" s="33" t="s">
        <v>1842</v>
      </c>
      <c r="AJ119" s="33" t="s">
        <v>1801</v>
      </c>
      <c r="AK119" s="33" t="s">
        <v>1802</v>
      </c>
      <c r="AL119" s="33" t="s">
        <v>70</v>
      </c>
      <c r="AM119" s="33" t="s">
        <v>71</v>
      </c>
      <c r="AN119" s="33" t="s">
        <v>70</v>
      </c>
      <c r="AO119" s="33" t="s">
        <v>70</v>
      </c>
      <c r="AP119" s="33" t="s">
        <v>71</v>
      </c>
      <c r="AQ119" s="33" t="s">
        <v>2467</v>
      </c>
      <c r="AR119" s="244" t="s">
        <v>54</v>
      </c>
    </row>
    <row r="120" customFormat="false" ht="15" hidden="false" customHeight="false" outlineLevel="0" collapsed="false">
      <c r="A120" s="33" t="n">
        <v>609710</v>
      </c>
      <c r="B120" s="242" t="s">
        <v>1785</v>
      </c>
      <c r="C120" s="243" t="s">
        <v>1786</v>
      </c>
      <c r="D120" s="33" t="n">
        <v>1350</v>
      </c>
      <c r="E120" s="33" t="n">
        <v>51021</v>
      </c>
      <c r="F120" s="33" t="s">
        <v>666</v>
      </c>
      <c r="G120" s="33" t="s">
        <v>667</v>
      </c>
      <c r="H120" s="243" t="s">
        <v>49</v>
      </c>
      <c r="I120" s="33" t="s">
        <v>1855</v>
      </c>
      <c r="J120" s="33" t="s">
        <v>1788</v>
      </c>
      <c r="L120" s="33" t="s">
        <v>145</v>
      </c>
      <c r="N120" s="33" t="s">
        <v>1790</v>
      </c>
      <c r="O120" s="33" t="n">
        <v>51630</v>
      </c>
      <c r="P120" s="33" t="s">
        <v>1791</v>
      </c>
      <c r="Q120" s="33" t="s">
        <v>2559</v>
      </c>
      <c r="R120" s="33" t="s">
        <v>2560</v>
      </c>
      <c r="S120" s="33" t="n">
        <v>60628</v>
      </c>
      <c r="T120" s="33" t="n">
        <v>48</v>
      </c>
      <c r="U120" s="33" t="s">
        <v>2561</v>
      </c>
      <c r="V120" s="33" t="s">
        <v>2562</v>
      </c>
      <c r="W120" s="33" t="s">
        <v>2563</v>
      </c>
      <c r="X120" s="33" t="s">
        <v>2564</v>
      </c>
      <c r="Y120" s="33" t="s">
        <v>2537</v>
      </c>
      <c r="Z120" s="33" t="s">
        <v>1831</v>
      </c>
      <c r="AA120" s="33" t="n">
        <v>2012</v>
      </c>
      <c r="AB120" s="33" t="n">
        <v>609710</v>
      </c>
      <c r="AG120" s="33" t="s">
        <v>2565</v>
      </c>
      <c r="AH120" s="33" t="n">
        <v>5</v>
      </c>
      <c r="AI120" s="33" t="s">
        <v>2566</v>
      </c>
      <c r="AJ120" s="33" t="s">
        <v>1801</v>
      </c>
      <c r="AK120" s="33" t="s">
        <v>1802</v>
      </c>
      <c r="AL120" s="33" t="s">
        <v>145</v>
      </c>
      <c r="AM120" s="33" t="s">
        <v>60</v>
      </c>
      <c r="AR120" s="244" t="s">
        <v>54</v>
      </c>
    </row>
    <row r="121" customFormat="false" ht="15" hidden="false" customHeight="false" outlineLevel="0" collapsed="false">
      <c r="A121" s="33" t="n">
        <v>609711</v>
      </c>
      <c r="B121" s="242" t="s">
        <v>1785</v>
      </c>
      <c r="C121" s="243" t="s">
        <v>1786</v>
      </c>
      <c r="D121" s="33" t="n">
        <v>1360</v>
      </c>
      <c r="E121" s="33" t="n">
        <v>46151</v>
      </c>
      <c r="F121" s="33" t="s">
        <v>668</v>
      </c>
      <c r="G121" s="33" t="s">
        <v>669</v>
      </c>
      <c r="H121" s="243" t="s">
        <v>49</v>
      </c>
      <c r="I121" s="33" t="s">
        <v>1855</v>
      </c>
      <c r="J121" s="33" t="s">
        <v>2438</v>
      </c>
      <c r="L121" s="33" t="s">
        <v>70</v>
      </c>
      <c r="N121" s="33" t="s">
        <v>1790</v>
      </c>
      <c r="O121" s="33" t="n">
        <v>51610</v>
      </c>
      <c r="P121" s="33" t="s">
        <v>1791</v>
      </c>
      <c r="Q121" s="33" t="s">
        <v>2567</v>
      </c>
      <c r="R121" s="33" t="s">
        <v>2568</v>
      </c>
      <c r="S121" s="33" t="n">
        <v>60636</v>
      </c>
      <c r="T121" s="33" t="n">
        <v>43</v>
      </c>
      <c r="U121" s="33" t="s">
        <v>2567</v>
      </c>
      <c r="V121" s="33" t="s">
        <v>2569</v>
      </c>
      <c r="W121" s="33" t="s">
        <v>2570</v>
      </c>
      <c r="X121" s="33" t="s">
        <v>2571</v>
      </c>
      <c r="Y121" s="33" t="s">
        <v>2196</v>
      </c>
      <c r="Z121" s="33" t="s">
        <v>2572</v>
      </c>
      <c r="AA121" s="33" t="n">
        <v>2012</v>
      </c>
      <c r="AB121" s="33" t="n">
        <v>609711</v>
      </c>
      <c r="AG121" s="33" t="s">
        <v>2573</v>
      </c>
      <c r="AH121" s="33" t="n">
        <v>0</v>
      </c>
      <c r="AI121" s="33" t="s">
        <v>1842</v>
      </c>
      <c r="AJ121" s="33" t="s">
        <v>1801</v>
      </c>
      <c r="AK121" s="33" t="s">
        <v>1802</v>
      </c>
      <c r="AL121" s="33" t="s">
        <v>70</v>
      </c>
      <c r="AM121" s="33" t="s">
        <v>71</v>
      </c>
      <c r="AR121" s="244" t="s">
        <v>54</v>
      </c>
    </row>
    <row r="122" customFormat="false" ht="15" hidden="false" customHeight="false" outlineLevel="0" collapsed="false">
      <c r="A122" s="33" t="n">
        <v>609712</v>
      </c>
      <c r="B122" s="242" t="s">
        <v>1785</v>
      </c>
      <c r="C122" s="243" t="s">
        <v>1786</v>
      </c>
      <c r="D122" s="33" t="n">
        <v>1380</v>
      </c>
      <c r="E122" s="33" t="n">
        <v>47031</v>
      </c>
      <c r="F122" s="33" t="s">
        <v>713</v>
      </c>
      <c r="G122" s="33" t="s">
        <v>714</v>
      </c>
      <c r="H122" s="243" t="s">
        <v>49</v>
      </c>
      <c r="I122" s="33" t="s">
        <v>1855</v>
      </c>
      <c r="J122" s="33" t="s">
        <v>1788</v>
      </c>
      <c r="L122" s="33" t="s">
        <v>52</v>
      </c>
      <c r="N122" s="33" t="s">
        <v>1790</v>
      </c>
      <c r="O122" s="33" t="n">
        <v>51611</v>
      </c>
      <c r="P122" s="33" t="s">
        <v>1791</v>
      </c>
      <c r="Q122" s="33" t="s">
        <v>2574</v>
      </c>
      <c r="R122" s="33" t="s">
        <v>2575</v>
      </c>
      <c r="S122" s="33" t="n">
        <v>60619</v>
      </c>
      <c r="T122" s="33" t="n">
        <v>46</v>
      </c>
      <c r="U122" s="33" t="s">
        <v>2574</v>
      </c>
      <c r="V122" s="33" t="s">
        <v>2576</v>
      </c>
      <c r="W122" s="33" t="s">
        <v>2577</v>
      </c>
      <c r="X122" s="33" t="s">
        <v>2578</v>
      </c>
      <c r="Y122" s="33" t="s">
        <v>2097</v>
      </c>
      <c r="Z122" s="33" t="s">
        <v>2204</v>
      </c>
      <c r="AA122" s="33" t="n">
        <v>2012</v>
      </c>
      <c r="AB122" s="33" t="n">
        <v>609712</v>
      </c>
      <c r="AD122" s="33" t="n">
        <v>1380</v>
      </c>
      <c r="AG122" s="33" t="s">
        <v>2579</v>
      </c>
      <c r="AH122" s="33" t="n">
        <v>5</v>
      </c>
      <c r="AI122" s="33" t="s">
        <v>2580</v>
      </c>
      <c r="AJ122" s="33" t="s">
        <v>1801</v>
      </c>
      <c r="AK122" s="33" t="s">
        <v>1802</v>
      </c>
      <c r="AL122" s="33" t="s">
        <v>52</v>
      </c>
      <c r="AM122" s="33" t="s">
        <v>53</v>
      </c>
      <c r="AN122" s="33" t="s">
        <v>52</v>
      </c>
      <c r="AO122" s="33" t="s">
        <v>52</v>
      </c>
      <c r="AP122" s="33" t="s">
        <v>53</v>
      </c>
      <c r="AQ122" s="33" t="s">
        <v>2467</v>
      </c>
      <c r="AR122" s="244" t="s">
        <v>54</v>
      </c>
    </row>
    <row r="123" customFormat="false" ht="15" hidden="false" customHeight="false" outlineLevel="0" collapsed="false">
      <c r="A123" s="33" t="n">
        <v>609713</v>
      </c>
      <c r="B123" s="242" t="s">
        <v>1785</v>
      </c>
      <c r="C123" s="243" t="s">
        <v>1786</v>
      </c>
      <c r="D123" s="33" t="n">
        <v>1390</v>
      </c>
      <c r="E123" s="33" t="n">
        <v>46171</v>
      </c>
      <c r="F123" s="33" t="s">
        <v>737</v>
      </c>
      <c r="G123" s="33" t="s">
        <v>738</v>
      </c>
      <c r="H123" s="243" t="s">
        <v>49</v>
      </c>
      <c r="I123" s="33" t="s">
        <v>1855</v>
      </c>
      <c r="J123" s="33" t="s">
        <v>1788</v>
      </c>
      <c r="L123" s="33" t="s">
        <v>52</v>
      </c>
      <c r="N123" s="33" t="s">
        <v>1790</v>
      </c>
      <c r="O123" s="33" t="n">
        <v>51612</v>
      </c>
      <c r="P123" s="33" t="s">
        <v>1791</v>
      </c>
      <c r="Q123" s="33" t="s">
        <v>2581</v>
      </c>
      <c r="R123" s="33" t="s">
        <v>2582</v>
      </c>
      <c r="S123" s="33" t="n">
        <v>60637</v>
      </c>
      <c r="T123" s="33" t="n">
        <v>46</v>
      </c>
      <c r="U123" s="33" t="s">
        <v>737</v>
      </c>
      <c r="V123" s="33" t="s">
        <v>2583</v>
      </c>
      <c r="W123" s="33" t="s">
        <v>2584</v>
      </c>
      <c r="X123" s="33" t="s">
        <v>2585</v>
      </c>
      <c r="Y123" s="33" t="s">
        <v>1477</v>
      </c>
      <c r="Z123" s="33" t="s">
        <v>2586</v>
      </c>
      <c r="AA123" s="33" t="n">
        <v>2012</v>
      </c>
      <c r="AB123" s="33" t="n">
        <v>609713</v>
      </c>
      <c r="AD123" s="33" t="n">
        <v>1390</v>
      </c>
      <c r="AG123" s="33" t="s">
        <v>2587</v>
      </c>
      <c r="AH123" s="33" t="n">
        <v>6</v>
      </c>
      <c r="AI123" s="33" t="s">
        <v>1842</v>
      </c>
      <c r="AJ123" s="33" t="s">
        <v>1801</v>
      </c>
      <c r="AK123" s="33" t="s">
        <v>1802</v>
      </c>
      <c r="AL123" s="33" t="s">
        <v>52</v>
      </c>
      <c r="AM123" s="33" t="s">
        <v>53</v>
      </c>
      <c r="AN123" s="33" t="s">
        <v>52</v>
      </c>
      <c r="AO123" s="33" t="s">
        <v>52</v>
      </c>
      <c r="AP123" s="33" t="s">
        <v>53</v>
      </c>
      <c r="AQ123" s="33" t="s">
        <v>2426</v>
      </c>
      <c r="AR123" s="244" t="s">
        <v>54</v>
      </c>
    </row>
    <row r="124" customFormat="false" ht="15" hidden="false" customHeight="false" outlineLevel="0" collapsed="false">
      <c r="A124" s="33" t="n">
        <v>609715</v>
      </c>
      <c r="B124" s="242" t="s">
        <v>1785</v>
      </c>
      <c r="C124" s="243" t="s">
        <v>1786</v>
      </c>
      <c r="D124" s="33" t="n">
        <v>1400</v>
      </c>
      <c r="E124" s="33" t="n">
        <v>46181</v>
      </c>
      <c r="F124" s="33" t="s">
        <v>783</v>
      </c>
      <c r="G124" s="33" t="s">
        <v>784</v>
      </c>
      <c r="H124" s="243" t="s">
        <v>49</v>
      </c>
      <c r="I124" s="33" t="s">
        <v>1855</v>
      </c>
      <c r="J124" s="33" t="s">
        <v>1788</v>
      </c>
      <c r="L124" s="33" t="s">
        <v>70</v>
      </c>
      <c r="N124" s="33" t="s">
        <v>1790</v>
      </c>
      <c r="O124" s="33" t="n">
        <v>51582</v>
      </c>
      <c r="P124" s="33" t="s">
        <v>1791</v>
      </c>
      <c r="Q124" s="33" t="s">
        <v>2588</v>
      </c>
      <c r="R124" s="33" t="s">
        <v>2589</v>
      </c>
      <c r="S124" s="33" t="n">
        <v>60632</v>
      </c>
      <c r="T124" s="33" t="n">
        <v>39</v>
      </c>
      <c r="U124" s="33" t="s">
        <v>2588</v>
      </c>
      <c r="V124" s="33" t="s">
        <v>2590</v>
      </c>
      <c r="W124" s="33" t="s">
        <v>2591</v>
      </c>
      <c r="X124" s="33" t="s">
        <v>2592</v>
      </c>
      <c r="Y124" s="33" t="s">
        <v>221</v>
      </c>
      <c r="Z124" s="33" t="s">
        <v>2593</v>
      </c>
      <c r="AA124" s="33" t="n">
        <v>2012</v>
      </c>
      <c r="AB124" s="33" t="n">
        <v>609715</v>
      </c>
      <c r="AD124" s="33" t="n">
        <v>1400</v>
      </c>
      <c r="AG124" s="33" t="s">
        <v>2594</v>
      </c>
      <c r="AH124" s="33" t="n">
        <v>5</v>
      </c>
      <c r="AI124" s="33" t="s">
        <v>1842</v>
      </c>
      <c r="AJ124" s="33" t="s">
        <v>1801</v>
      </c>
      <c r="AK124" s="33" t="s">
        <v>1802</v>
      </c>
      <c r="AL124" s="33" t="s">
        <v>70</v>
      </c>
      <c r="AM124" s="33" t="s">
        <v>71</v>
      </c>
      <c r="AN124" s="33" t="s">
        <v>70</v>
      </c>
      <c r="AO124" s="33" t="s">
        <v>70</v>
      </c>
      <c r="AP124" s="33" t="s">
        <v>71</v>
      </c>
      <c r="AQ124" s="33" t="s">
        <v>2426</v>
      </c>
      <c r="AR124" s="244" t="s">
        <v>54</v>
      </c>
    </row>
    <row r="125" customFormat="false" ht="15" hidden="false" customHeight="false" outlineLevel="0" collapsed="false">
      <c r="A125" s="33" t="n">
        <v>609716</v>
      </c>
      <c r="B125" s="242" t="s">
        <v>1785</v>
      </c>
      <c r="C125" s="243" t="s">
        <v>1786</v>
      </c>
      <c r="D125" s="33" t="n">
        <v>1410</v>
      </c>
      <c r="E125" s="33" t="n">
        <v>46191</v>
      </c>
      <c r="F125" s="33" t="s">
        <v>785</v>
      </c>
      <c r="G125" s="33" t="s">
        <v>786</v>
      </c>
      <c r="H125" s="243" t="s">
        <v>49</v>
      </c>
      <c r="I125" s="33" t="s">
        <v>1855</v>
      </c>
      <c r="J125" s="33" t="s">
        <v>1788</v>
      </c>
      <c r="L125" s="33" t="s">
        <v>83</v>
      </c>
      <c r="N125" s="33" t="s">
        <v>1790</v>
      </c>
      <c r="O125" s="33" t="n">
        <v>51552</v>
      </c>
      <c r="P125" s="33" t="s">
        <v>1791</v>
      </c>
      <c r="Q125" s="33" t="s">
        <v>785</v>
      </c>
      <c r="R125" s="33" t="s">
        <v>2595</v>
      </c>
      <c r="S125" s="33" t="n">
        <v>60639</v>
      </c>
      <c r="T125" s="33" t="n">
        <v>29</v>
      </c>
      <c r="U125" s="33" t="s">
        <v>785</v>
      </c>
      <c r="V125" s="33" t="s">
        <v>2596</v>
      </c>
      <c r="W125" s="33" t="s">
        <v>2597</v>
      </c>
      <c r="X125" s="33" t="s">
        <v>2598</v>
      </c>
      <c r="Y125" s="33" t="s">
        <v>2108</v>
      </c>
      <c r="Z125" s="33" t="s">
        <v>2479</v>
      </c>
      <c r="AA125" s="33" t="n">
        <v>2012</v>
      </c>
      <c r="AB125" s="33" t="n">
        <v>609716</v>
      </c>
      <c r="AD125" s="33" t="n">
        <v>1410</v>
      </c>
      <c r="AG125" s="33" t="s">
        <v>2599</v>
      </c>
      <c r="AH125" s="33" t="n">
        <v>1</v>
      </c>
      <c r="AI125" s="33" t="s">
        <v>1842</v>
      </c>
      <c r="AJ125" s="33" t="s">
        <v>1801</v>
      </c>
      <c r="AK125" s="33" t="s">
        <v>1802</v>
      </c>
      <c r="AL125" s="33" t="s">
        <v>83</v>
      </c>
      <c r="AM125" s="33" t="s">
        <v>65</v>
      </c>
      <c r="AN125" s="33" t="s">
        <v>83</v>
      </c>
      <c r="AO125" s="33" t="s">
        <v>83</v>
      </c>
      <c r="AP125" s="33" t="s">
        <v>65</v>
      </c>
      <c r="AQ125" s="33" t="s">
        <v>2426</v>
      </c>
      <c r="AR125" s="244" t="s">
        <v>54</v>
      </c>
    </row>
    <row r="126" customFormat="false" ht="15" hidden="false" customHeight="false" outlineLevel="0" collapsed="false">
      <c r="A126" s="33" t="n">
        <v>609718</v>
      </c>
      <c r="B126" s="242" t="s">
        <v>1785</v>
      </c>
      <c r="C126" s="243" t="s">
        <v>1786</v>
      </c>
      <c r="D126" s="33" t="n">
        <v>1420</v>
      </c>
      <c r="E126" s="33" t="n">
        <v>46201</v>
      </c>
      <c r="F126" s="33" t="s">
        <v>787</v>
      </c>
      <c r="G126" s="33" t="s">
        <v>788</v>
      </c>
      <c r="H126" s="243" t="s">
        <v>49</v>
      </c>
      <c r="I126" s="33" t="s">
        <v>1855</v>
      </c>
      <c r="J126" s="33" t="s">
        <v>1788</v>
      </c>
      <c r="L126" s="33" t="s">
        <v>70</v>
      </c>
      <c r="N126" s="33" t="s">
        <v>1790</v>
      </c>
      <c r="O126" s="33" t="n">
        <v>51677</v>
      </c>
      <c r="P126" s="33" t="s">
        <v>1791</v>
      </c>
      <c r="Q126" s="33" t="s">
        <v>2600</v>
      </c>
      <c r="R126" s="33" t="s">
        <v>2601</v>
      </c>
      <c r="S126" s="33" t="n">
        <v>60638</v>
      </c>
      <c r="T126" s="33" t="n">
        <v>44</v>
      </c>
      <c r="U126" s="33" t="s">
        <v>2600</v>
      </c>
      <c r="V126" s="33" t="s">
        <v>2602</v>
      </c>
      <c r="W126" s="33" t="s">
        <v>2603</v>
      </c>
      <c r="X126" s="33" t="s">
        <v>2604</v>
      </c>
      <c r="Y126" s="33" t="s">
        <v>1798</v>
      </c>
      <c r="Z126" s="33" t="s">
        <v>2605</v>
      </c>
      <c r="AA126" s="33" t="n">
        <v>2012</v>
      </c>
      <c r="AB126" s="33" t="n">
        <v>609718</v>
      </c>
      <c r="AD126" s="33" t="n">
        <v>1420</v>
      </c>
      <c r="AG126" s="33" t="s">
        <v>2606</v>
      </c>
      <c r="AH126" s="33" t="n">
        <v>6</v>
      </c>
      <c r="AI126" s="33" t="s">
        <v>1842</v>
      </c>
      <c r="AJ126" s="33" t="s">
        <v>1801</v>
      </c>
      <c r="AK126" s="33" t="s">
        <v>1802</v>
      </c>
      <c r="AL126" s="33" t="s">
        <v>70</v>
      </c>
      <c r="AM126" s="33" t="s">
        <v>71</v>
      </c>
      <c r="AN126" s="33" t="s">
        <v>70</v>
      </c>
      <c r="AO126" s="33" t="s">
        <v>70</v>
      </c>
      <c r="AP126" s="33" t="s">
        <v>71</v>
      </c>
      <c r="AQ126" s="33" t="s">
        <v>2426</v>
      </c>
      <c r="AR126" s="244" t="s">
        <v>347</v>
      </c>
      <c r="AS126" s="33" t="s">
        <v>67</v>
      </c>
      <c r="AT126" s="33" t="s">
        <v>137</v>
      </c>
      <c r="AU126" s="33" t="s">
        <v>67</v>
      </c>
      <c r="AV126" s="33" t="n">
        <v>21</v>
      </c>
      <c r="AW126" s="33" t="n">
        <v>9</v>
      </c>
      <c r="AX126" s="33" t="n">
        <v>26</v>
      </c>
      <c r="AY126" s="33" t="n">
        <v>560</v>
      </c>
      <c r="AZ126" s="33" t="n">
        <v>161</v>
      </c>
      <c r="BA126" s="33" t="n">
        <v>6</v>
      </c>
      <c r="BB126" s="33" t="n">
        <v>17</v>
      </c>
      <c r="BC126" s="33" t="n">
        <v>327</v>
      </c>
      <c r="BD126" s="245" t="n">
        <v>0</v>
      </c>
      <c r="BE126" s="33" t="n">
        <v>0</v>
      </c>
      <c r="BF126" s="33" t="n">
        <v>13</v>
      </c>
      <c r="BG126" s="33" t="n">
        <v>36</v>
      </c>
      <c r="BH126" s="33" t="n">
        <v>560</v>
      </c>
      <c r="BI126" s="33" t="n">
        <v>0.064</v>
      </c>
      <c r="BJ126" s="33" t="n">
        <v>0.05</v>
      </c>
      <c r="BK126" s="33" t="n">
        <v>0.039</v>
      </c>
      <c r="BL126" s="33" t="n">
        <v>0.079</v>
      </c>
      <c r="BM126" s="33" t="n">
        <v>0.08</v>
      </c>
      <c r="BN126" s="33" t="n">
        <v>0.152</v>
      </c>
      <c r="BO126" s="33" t="n">
        <v>0.179</v>
      </c>
      <c r="BP126" s="33" t="n">
        <v>0.154</v>
      </c>
      <c r="BQ126" s="33" t="n">
        <v>0.182</v>
      </c>
      <c r="BR126" s="33" t="n">
        <v>0.163</v>
      </c>
      <c r="BS126" s="33" t="n">
        <v>0.214</v>
      </c>
      <c r="BT126" s="33" t="n">
        <v>0.257</v>
      </c>
      <c r="BU126" s="33" t="n">
        <v>0.45</v>
      </c>
      <c r="BV126" s="33" t="n">
        <v>0.445</v>
      </c>
      <c r="BW126" s="33" t="n">
        <v>0.471</v>
      </c>
      <c r="BX126" s="33" t="n">
        <v>0.375</v>
      </c>
      <c r="BY126" s="33" t="n">
        <v>0.412</v>
      </c>
      <c r="BZ126" s="33" t="n">
        <v>0.33</v>
      </c>
      <c r="CA126" s="33" t="n">
        <v>0.023</v>
      </c>
      <c r="CB126" s="33" t="n">
        <v>0.03</v>
      </c>
      <c r="CC126" s="33" t="n">
        <v>0.037</v>
      </c>
      <c r="CD126" s="33" t="n">
        <v>0.02</v>
      </c>
      <c r="CE126" s="33" t="n">
        <v>0.025</v>
      </c>
      <c r="CF126" s="33" t="n">
        <v>0.037</v>
      </c>
      <c r="CG126" s="33" t="n">
        <v>0.284</v>
      </c>
      <c r="CH126" s="33" t="n">
        <v>0.321</v>
      </c>
      <c r="CI126" s="33" t="n">
        <v>0.27</v>
      </c>
      <c r="CJ126" s="33" t="n">
        <v>0.364</v>
      </c>
      <c r="CK126" s="33" t="n">
        <v>0.268</v>
      </c>
      <c r="CL126" s="33" t="n">
        <v>0.223</v>
      </c>
      <c r="CM126" s="33" t="n">
        <v>0.034</v>
      </c>
      <c r="CN126" s="33" t="n">
        <v>0.046</v>
      </c>
      <c r="CO126" s="33" t="n">
        <v>0.041</v>
      </c>
      <c r="CP126" s="33" t="n">
        <v>0.055</v>
      </c>
      <c r="CQ126" s="33" t="n">
        <v>0.039</v>
      </c>
      <c r="CR126" s="33" t="n">
        <v>0.064</v>
      </c>
      <c r="CS126" s="33" t="n">
        <v>0.186</v>
      </c>
      <c r="CT126" s="33" t="n">
        <v>0.327</v>
      </c>
      <c r="CU126" s="33" t="n">
        <v>0.245</v>
      </c>
      <c r="CV126" s="33" t="n">
        <v>0.087</v>
      </c>
      <c r="CW126" s="33" t="n">
        <v>0.155</v>
      </c>
      <c r="CX126" s="33" t="n">
        <v>0.171</v>
      </c>
      <c r="CY126" s="33" t="n">
        <v>0.129</v>
      </c>
      <c r="CZ126" s="33" t="n">
        <v>0.143</v>
      </c>
      <c r="DA126" s="33" t="n">
        <v>0.177</v>
      </c>
      <c r="DB126" s="33" t="n">
        <v>0.225</v>
      </c>
      <c r="DC126" s="33" t="n">
        <v>0.18</v>
      </c>
      <c r="DD126" s="33" t="n">
        <v>0.225</v>
      </c>
      <c r="DE126" s="33" t="n">
        <v>0.439</v>
      </c>
      <c r="DF126" s="33" t="n">
        <v>0.436</v>
      </c>
      <c r="DG126" s="33" t="n">
        <v>0.464</v>
      </c>
      <c r="DH126" s="33" t="n">
        <v>0.416</v>
      </c>
      <c r="DI126" s="33" t="n">
        <v>0.468</v>
      </c>
      <c r="DJ126" s="33" t="n">
        <v>0.45</v>
      </c>
      <c r="DK126" s="33" t="n">
        <v>0.325</v>
      </c>
      <c r="DL126" s="33" t="n">
        <v>0.268</v>
      </c>
      <c r="DM126" s="33" t="n">
        <v>0.3</v>
      </c>
      <c r="DN126" s="33" t="n">
        <v>0.03</v>
      </c>
      <c r="DO126" s="33" t="n">
        <v>0.023</v>
      </c>
      <c r="DP126" s="33" t="n">
        <v>0.029</v>
      </c>
      <c r="DQ126" s="33" t="n">
        <v>0.03</v>
      </c>
      <c r="DR126" s="33" t="n">
        <v>0.032</v>
      </c>
      <c r="DS126" s="33" t="n">
        <v>0.037</v>
      </c>
      <c r="DT126" s="33" t="n">
        <v>0.034</v>
      </c>
      <c r="DU126" s="33" t="n">
        <v>0.036</v>
      </c>
      <c r="DV126" s="33" t="n">
        <v>0.029</v>
      </c>
      <c r="DW126" s="33" t="n">
        <v>0.409</v>
      </c>
      <c r="DX126" s="33" t="n">
        <v>0.339</v>
      </c>
      <c r="DY126" s="33" t="n">
        <v>0.295</v>
      </c>
      <c r="DZ126" s="33" t="n">
        <v>0.37</v>
      </c>
      <c r="EA126" s="33" t="n">
        <v>0.318</v>
      </c>
      <c r="EB126" s="33" t="n">
        <v>0.271</v>
      </c>
      <c r="EC126" s="33" t="n">
        <v>0.23</v>
      </c>
      <c r="ED126" s="33" t="n">
        <v>0.189</v>
      </c>
      <c r="EE126" s="33" t="n">
        <v>0.202</v>
      </c>
      <c r="EF126" s="33" t="n">
        <v>0.287</v>
      </c>
      <c r="EG126" s="33" t="n">
        <v>0.05</v>
      </c>
      <c r="EH126" s="33" t="n">
        <v>0.043</v>
      </c>
      <c r="EI126" s="33" t="n">
        <v>0.127</v>
      </c>
      <c r="EJ126" s="33" t="n">
        <v>0.343</v>
      </c>
      <c r="EK126" s="33" t="n">
        <v>0.145</v>
      </c>
      <c r="EL126" s="33" t="n">
        <v>0.173</v>
      </c>
      <c r="EM126" s="33" t="n">
        <v>0.186</v>
      </c>
      <c r="EN126" s="33" t="n">
        <v>0.17</v>
      </c>
      <c r="EO126" s="33" t="n">
        <v>0.452</v>
      </c>
      <c r="EP126" s="33" t="n">
        <v>0.464</v>
      </c>
      <c r="EQ126" s="33" t="n">
        <v>0.359</v>
      </c>
      <c r="ER126" s="33" t="n">
        <v>0.063</v>
      </c>
      <c r="ES126" s="33" t="n">
        <v>0.043</v>
      </c>
      <c r="ET126" s="33" t="n">
        <v>0.063</v>
      </c>
      <c r="EU126" s="33" t="n">
        <v>0.084</v>
      </c>
      <c r="EV126" s="33" t="n">
        <v>0.138</v>
      </c>
      <c r="EW126" s="33" t="n">
        <v>0.311</v>
      </c>
      <c r="EX126" s="33" t="n">
        <v>0.257</v>
      </c>
      <c r="EY126" s="33" t="n">
        <v>0.245</v>
      </c>
      <c r="EZ126" s="33" t="n">
        <v>6.28</v>
      </c>
      <c r="FA126" s="33" t="n">
        <v>0.079</v>
      </c>
      <c r="FB126" s="33" t="n">
        <v>0.032</v>
      </c>
      <c r="FC126" s="33" t="n">
        <v>0.059</v>
      </c>
      <c r="FD126" s="33" t="n">
        <v>0.039</v>
      </c>
      <c r="FE126" s="33" t="n">
        <v>0.146</v>
      </c>
      <c r="FF126" s="33" t="n">
        <v>0.127</v>
      </c>
      <c r="FG126" s="33" t="n">
        <v>0.118</v>
      </c>
      <c r="FH126" s="33" t="n">
        <v>0.157</v>
      </c>
      <c r="FI126" s="33" t="n">
        <v>0.082</v>
      </c>
      <c r="FJ126" s="33" t="n">
        <v>0.129</v>
      </c>
      <c r="FK126" s="33" t="n">
        <v>0.032</v>
      </c>
      <c r="FL126" s="33" t="n">
        <v>0.523</v>
      </c>
      <c r="FM126" s="33" t="n">
        <v>0.545</v>
      </c>
      <c r="FN126" s="33" t="n">
        <v>0.255</v>
      </c>
      <c r="FO126" s="33" t="n">
        <v>0.152</v>
      </c>
      <c r="FP126" s="33" t="n">
        <v>0.132</v>
      </c>
      <c r="FQ126" s="33" t="n">
        <v>0.212</v>
      </c>
      <c r="FR126" s="33" t="n">
        <v>0.1</v>
      </c>
      <c r="FS126" s="33" t="n">
        <v>0.105</v>
      </c>
      <c r="FT126" s="33" t="n">
        <v>0.259</v>
      </c>
      <c r="FU126" s="33" t="n">
        <v>0.082</v>
      </c>
      <c r="FV126" s="33" t="n">
        <v>0.073</v>
      </c>
      <c r="FW126" s="33" t="n">
        <v>0.195</v>
      </c>
      <c r="FX126" s="33" t="n">
        <v>0.143</v>
      </c>
      <c r="FY126" s="33" t="n">
        <v>0.145</v>
      </c>
      <c r="FZ126" s="33" t="n">
        <v>0.079</v>
      </c>
      <c r="GA126" s="33" t="n">
        <v>0.052</v>
      </c>
      <c r="GB126" s="33" t="n">
        <v>0.052</v>
      </c>
      <c r="GC126" s="33" t="n">
        <v>0.043</v>
      </c>
      <c r="GD126" s="33" t="n">
        <v>0.045</v>
      </c>
      <c r="GE126" s="33" t="n">
        <v>0.227</v>
      </c>
      <c r="GF126" s="33" t="n">
        <v>0.05</v>
      </c>
      <c r="GG126" s="33" t="n">
        <v>0.504</v>
      </c>
      <c r="GH126" s="33" t="n">
        <v>0.47</v>
      </c>
      <c r="GI126" s="33" t="n">
        <v>0.461</v>
      </c>
      <c r="GJ126" s="33" t="n">
        <v>0.489</v>
      </c>
      <c r="GK126" s="33" t="n">
        <v>0.434</v>
      </c>
      <c r="GL126" s="33" t="n">
        <v>0.525</v>
      </c>
      <c r="GM126" s="33" t="n">
        <v>0.207</v>
      </c>
      <c r="GN126" s="33" t="n">
        <v>0.245</v>
      </c>
      <c r="GO126" s="33" t="n">
        <v>0.298</v>
      </c>
      <c r="GP126" s="33" t="n">
        <v>0.291</v>
      </c>
      <c r="GQ126" s="33" t="n">
        <v>0.145</v>
      </c>
      <c r="GR126" s="33" t="n">
        <v>0.263</v>
      </c>
      <c r="GS126" s="33" t="n">
        <v>0.184</v>
      </c>
      <c r="GT126" s="33" t="n">
        <v>0.164</v>
      </c>
      <c r="GU126" s="33" t="n">
        <v>0.136</v>
      </c>
      <c r="GV126" s="33" t="n">
        <v>0.121</v>
      </c>
      <c r="GW126" s="33" t="n">
        <v>0.143</v>
      </c>
      <c r="GX126" s="33" t="n">
        <v>0.102</v>
      </c>
      <c r="GY126" s="33" t="n">
        <v>0.021</v>
      </c>
      <c r="GZ126" s="33" t="n">
        <v>0.027</v>
      </c>
      <c r="HA126" s="33" t="n">
        <v>0.016</v>
      </c>
      <c r="HB126" s="33" t="n">
        <v>0.018</v>
      </c>
      <c r="HC126" s="33" t="n">
        <v>0.02</v>
      </c>
      <c r="HD126" s="33" t="n">
        <v>0.021</v>
      </c>
      <c r="HE126" s="33" t="n">
        <v>0.032</v>
      </c>
      <c r="HF126" s="33" t="n">
        <v>0.043</v>
      </c>
      <c r="HG126" s="33" t="n">
        <v>0.046</v>
      </c>
      <c r="HH126" s="33" t="n">
        <v>0.036</v>
      </c>
      <c r="HI126" s="33" t="n">
        <v>0.032</v>
      </c>
      <c r="HJ126" s="33" t="n">
        <v>0.039</v>
      </c>
    </row>
    <row r="127" customFormat="false" ht="15" hidden="false" customHeight="false" outlineLevel="0" collapsed="false">
      <c r="A127" s="33" t="n">
        <v>609719</v>
      </c>
      <c r="B127" s="242" t="s">
        <v>1785</v>
      </c>
      <c r="C127" s="243" t="s">
        <v>1786</v>
      </c>
      <c r="D127" s="33" t="n">
        <v>1430</v>
      </c>
      <c r="E127" s="33" t="n">
        <v>46211</v>
      </c>
      <c r="F127" s="33" t="s">
        <v>816</v>
      </c>
      <c r="G127" s="33" t="s">
        <v>817</v>
      </c>
      <c r="H127" s="243" t="s">
        <v>49</v>
      </c>
      <c r="I127" s="33" t="s">
        <v>1855</v>
      </c>
      <c r="J127" s="33" t="s">
        <v>2438</v>
      </c>
      <c r="L127" s="33" t="s">
        <v>83</v>
      </c>
      <c r="N127" s="33" t="s">
        <v>1790</v>
      </c>
      <c r="O127" s="33" t="n">
        <v>51533</v>
      </c>
      <c r="P127" s="33" t="s">
        <v>1791</v>
      </c>
      <c r="Q127" s="33" t="s">
        <v>816</v>
      </c>
      <c r="R127" s="33" t="s">
        <v>2607</v>
      </c>
      <c r="S127" s="33" t="n">
        <v>60613</v>
      </c>
      <c r="T127" s="33" t="n">
        <v>33</v>
      </c>
      <c r="U127" s="33" t="s">
        <v>816</v>
      </c>
      <c r="V127" s="33" t="s">
        <v>2608</v>
      </c>
      <c r="W127" s="33" t="s">
        <v>2609</v>
      </c>
      <c r="X127" s="33" t="s">
        <v>2610</v>
      </c>
      <c r="Y127" s="33" t="s">
        <v>2611</v>
      </c>
      <c r="Z127" s="33" t="s">
        <v>2508</v>
      </c>
      <c r="AA127" s="33" t="n">
        <v>2012</v>
      </c>
      <c r="AB127" s="33" t="n">
        <v>609719</v>
      </c>
      <c r="AD127" s="33" t="n">
        <v>1430</v>
      </c>
      <c r="AG127" s="33" t="s">
        <v>2612</v>
      </c>
      <c r="AH127" s="33" t="n">
        <v>0</v>
      </c>
      <c r="AI127" s="33" t="s">
        <v>1842</v>
      </c>
      <c r="AJ127" s="33" t="s">
        <v>1801</v>
      </c>
      <c r="AK127" s="33" t="s">
        <v>1802</v>
      </c>
      <c r="AL127" s="33" t="s">
        <v>83</v>
      </c>
      <c r="AM127" s="33" t="s">
        <v>65</v>
      </c>
      <c r="AN127" s="33" t="s">
        <v>83</v>
      </c>
      <c r="AO127" s="33" t="s">
        <v>83</v>
      </c>
      <c r="AP127" s="33" t="s">
        <v>65</v>
      </c>
      <c r="AQ127" s="33" t="s">
        <v>2426</v>
      </c>
      <c r="AR127" s="244" t="s">
        <v>54</v>
      </c>
    </row>
    <row r="128" customFormat="false" ht="15" hidden="false" customHeight="false" outlineLevel="0" collapsed="false">
      <c r="A128" s="33" t="n">
        <v>609720</v>
      </c>
      <c r="B128" s="242" t="s">
        <v>1785</v>
      </c>
      <c r="C128" s="243" t="s">
        <v>1786</v>
      </c>
      <c r="D128" s="33" t="n">
        <v>1440</v>
      </c>
      <c r="E128" s="33" t="n">
        <v>46221</v>
      </c>
      <c r="F128" s="33" t="s">
        <v>818</v>
      </c>
      <c r="G128" s="33" t="s">
        <v>819</v>
      </c>
      <c r="H128" s="243" t="s">
        <v>49</v>
      </c>
      <c r="I128" s="33" t="s">
        <v>1855</v>
      </c>
      <c r="J128" s="33" t="s">
        <v>2438</v>
      </c>
      <c r="L128" s="33" t="s">
        <v>83</v>
      </c>
      <c r="N128" s="33" t="s">
        <v>1790</v>
      </c>
      <c r="O128" s="33" t="n">
        <v>51534</v>
      </c>
      <c r="P128" s="33" t="s">
        <v>1791</v>
      </c>
      <c r="Q128" s="33" t="s">
        <v>2613</v>
      </c>
      <c r="R128" s="33" t="s">
        <v>2614</v>
      </c>
      <c r="S128" s="33" t="n">
        <v>60618</v>
      </c>
      <c r="T128" s="33" t="n">
        <v>35</v>
      </c>
      <c r="U128" s="33" t="s">
        <v>2613</v>
      </c>
      <c r="V128" s="33" t="s">
        <v>2615</v>
      </c>
      <c r="W128" s="33" t="s">
        <v>2616</v>
      </c>
      <c r="X128" s="33" t="s">
        <v>2617</v>
      </c>
      <c r="Y128" s="33" t="s">
        <v>2618</v>
      </c>
      <c r="Z128" s="33" t="s">
        <v>2508</v>
      </c>
      <c r="AA128" s="33" t="n">
        <v>2012</v>
      </c>
      <c r="AB128" s="33" t="n">
        <v>609720</v>
      </c>
      <c r="AD128" s="33" t="n">
        <v>1440</v>
      </c>
      <c r="AG128" s="33" t="s">
        <v>2619</v>
      </c>
      <c r="AH128" s="33" t="n">
        <v>0</v>
      </c>
      <c r="AI128" s="33" t="s">
        <v>1813</v>
      </c>
      <c r="AJ128" s="33" t="s">
        <v>1801</v>
      </c>
      <c r="AK128" s="33" t="s">
        <v>1802</v>
      </c>
      <c r="AL128" s="33" t="s">
        <v>83</v>
      </c>
      <c r="AM128" s="33" t="s">
        <v>65</v>
      </c>
      <c r="AN128" s="33" t="s">
        <v>83</v>
      </c>
      <c r="AO128" s="33" t="s">
        <v>83</v>
      </c>
      <c r="AP128" s="33" t="s">
        <v>65</v>
      </c>
      <c r="AQ128" s="33" t="s">
        <v>2426</v>
      </c>
      <c r="AR128" s="244" t="s">
        <v>54</v>
      </c>
    </row>
    <row r="129" customFormat="false" ht="15" hidden="false" customHeight="false" outlineLevel="0" collapsed="false">
      <c r="A129" s="33" t="n">
        <v>609722</v>
      </c>
      <c r="B129" s="242" t="s">
        <v>1785</v>
      </c>
      <c r="C129" s="243" t="s">
        <v>1786</v>
      </c>
      <c r="D129" s="33" t="n">
        <v>1460</v>
      </c>
      <c r="E129" s="33" t="n">
        <v>53111</v>
      </c>
      <c r="F129" s="33" t="s">
        <v>891</v>
      </c>
      <c r="G129" s="33" t="s">
        <v>892</v>
      </c>
      <c r="H129" s="243" t="s">
        <v>49</v>
      </c>
      <c r="I129" s="33" t="s">
        <v>1855</v>
      </c>
      <c r="J129" s="33" t="s">
        <v>1788</v>
      </c>
      <c r="L129" s="33" t="s">
        <v>118</v>
      </c>
      <c r="N129" s="33" t="s">
        <v>1790</v>
      </c>
      <c r="O129" s="33" t="n">
        <v>51565</v>
      </c>
      <c r="P129" s="33" t="s">
        <v>1791</v>
      </c>
      <c r="Q129" s="33" t="s">
        <v>891</v>
      </c>
      <c r="R129" s="33" t="s">
        <v>2620</v>
      </c>
      <c r="S129" s="33" t="n">
        <v>60612</v>
      </c>
      <c r="T129" s="33" t="n">
        <v>37</v>
      </c>
      <c r="U129" s="33" t="s">
        <v>891</v>
      </c>
      <c r="V129" s="33" t="s">
        <v>2621</v>
      </c>
      <c r="W129" s="33" t="s">
        <v>2622</v>
      </c>
      <c r="X129" s="33" t="s">
        <v>2623</v>
      </c>
      <c r="Y129" s="33" t="s">
        <v>1820</v>
      </c>
      <c r="Z129" s="33" t="s">
        <v>1821</v>
      </c>
      <c r="AA129" s="33" t="n">
        <v>2012</v>
      </c>
      <c r="AB129" s="33" t="n">
        <v>609722</v>
      </c>
      <c r="AD129" s="33" t="n">
        <v>1460</v>
      </c>
      <c r="AH129" s="33" t="n">
        <v>3</v>
      </c>
      <c r="AI129" s="33" t="s">
        <v>1842</v>
      </c>
      <c r="AJ129" s="33" t="s">
        <v>1801</v>
      </c>
      <c r="AK129" s="33" t="s">
        <v>1802</v>
      </c>
      <c r="AL129" s="33" t="s">
        <v>118</v>
      </c>
      <c r="AM129" s="33" t="s">
        <v>108</v>
      </c>
      <c r="AN129" s="33" t="s">
        <v>118</v>
      </c>
      <c r="AO129" s="33" t="s">
        <v>118</v>
      </c>
      <c r="AP129" s="33" t="s">
        <v>108</v>
      </c>
      <c r="AQ129" s="33" t="s">
        <v>2426</v>
      </c>
      <c r="AR129" s="244" t="s">
        <v>76</v>
      </c>
      <c r="AS129" s="33" t="s">
        <v>47</v>
      </c>
      <c r="AT129" s="33" t="s">
        <v>47</v>
      </c>
      <c r="AU129" s="33" t="s">
        <v>47</v>
      </c>
      <c r="AV129" s="33" t="n">
        <v>49</v>
      </c>
      <c r="AW129" s="33" t="n">
        <v>45</v>
      </c>
      <c r="AX129" s="33" t="n">
        <v>43</v>
      </c>
      <c r="AY129" s="33" t="n">
        <v>141</v>
      </c>
      <c r="AZ129" s="33" t="n">
        <v>0</v>
      </c>
      <c r="BA129" s="33" t="n">
        <v>0</v>
      </c>
      <c r="BB129" s="33" t="n">
        <v>136</v>
      </c>
      <c r="BC129" s="33" t="n">
        <v>0</v>
      </c>
      <c r="BD129" s="245" t="n">
        <v>2</v>
      </c>
      <c r="BE129" s="33" t="n">
        <v>0</v>
      </c>
      <c r="BF129" s="33" t="n">
        <v>2</v>
      </c>
      <c r="BG129" s="33" t="n">
        <v>1</v>
      </c>
      <c r="BH129" s="33" t="n">
        <v>141</v>
      </c>
      <c r="BI129" s="33" t="n">
        <v>0.021</v>
      </c>
      <c r="BJ129" s="33" t="n">
        <v>0.014</v>
      </c>
      <c r="BK129" s="33" t="n">
        <v>0.021</v>
      </c>
      <c r="BL129" s="33" t="n">
        <v>0.064</v>
      </c>
      <c r="BM129" s="33" t="n">
        <v>0.035</v>
      </c>
      <c r="BN129" s="33" t="n">
        <v>0.071</v>
      </c>
      <c r="BO129" s="33" t="n">
        <v>0.092</v>
      </c>
      <c r="BP129" s="33" t="n">
        <v>0.071</v>
      </c>
      <c r="BQ129" s="33" t="n">
        <v>0.071</v>
      </c>
      <c r="BR129" s="33" t="n">
        <v>0.121</v>
      </c>
      <c r="BS129" s="33" t="n">
        <v>0.163</v>
      </c>
      <c r="BT129" s="33" t="n">
        <v>0.206</v>
      </c>
      <c r="BU129" s="33" t="n">
        <v>0.362</v>
      </c>
      <c r="BV129" s="33" t="n">
        <v>0.27</v>
      </c>
      <c r="BW129" s="33" t="n">
        <v>0.411</v>
      </c>
      <c r="BX129" s="33" t="n">
        <v>0.333</v>
      </c>
      <c r="BY129" s="33" t="n">
        <v>0.284</v>
      </c>
      <c r="BZ129" s="33" t="n">
        <v>0.319</v>
      </c>
      <c r="CA129" s="33" t="n">
        <v>0.007</v>
      </c>
      <c r="CB129" s="33" t="n">
        <v>0.021</v>
      </c>
      <c r="CC129" s="33" t="n">
        <v>0.014</v>
      </c>
      <c r="CD129" s="33" t="n">
        <v>0.007</v>
      </c>
      <c r="CE129" s="33" t="n">
        <v>0.028</v>
      </c>
      <c r="CF129" s="33" t="n">
        <v>0.035</v>
      </c>
      <c r="CG129" s="33" t="n">
        <v>0.518</v>
      </c>
      <c r="CH129" s="33" t="n">
        <v>0.624</v>
      </c>
      <c r="CI129" s="33" t="n">
        <v>0.482</v>
      </c>
      <c r="CJ129" s="33" t="n">
        <v>0.475</v>
      </c>
      <c r="CK129" s="33" t="n">
        <v>0.489</v>
      </c>
      <c r="CL129" s="33" t="n">
        <v>0.369</v>
      </c>
      <c r="CM129" s="33" t="n">
        <v>0</v>
      </c>
      <c r="CN129" s="33" t="n">
        <v>0.014</v>
      </c>
      <c r="CO129" s="33" t="n">
        <v>0.007</v>
      </c>
      <c r="CP129" s="33" t="n">
        <v>0.021</v>
      </c>
      <c r="CQ129" s="33" t="n">
        <v>0.028</v>
      </c>
      <c r="CR129" s="33" t="n">
        <v>0.035</v>
      </c>
      <c r="CS129" s="33" t="n">
        <v>0.149</v>
      </c>
      <c r="CT129" s="33" t="n">
        <v>0.121</v>
      </c>
      <c r="CU129" s="33" t="n">
        <v>0.113</v>
      </c>
      <c r="CV129" s="33" t="n">
        <v>0.028</v>
      </c>
      <c r="CW129" s="33" t="n">
        <v>0.057</v>
      </c>
      <c r="CX129" s="33" t="n">
        <v>0.071</v>
      </c>
      <c r="CY129" s="33" t="n">
        <v>0.071</v>
      </c>
      <c r="CZ129" s="33" t="n">
        <v>0.071</v>
      </c>
      <c r="DA129" s="33" t="n">
        <v>0.128</v>
      </c>
      <c r="DB129" s="33" t="n">
        <v>0.149</v>
      </c>
      <c r="DC129" s="33" t="n">
        <v>0.121</v>
      </c>
      <c r="DD129" s="33" t="n">
        <v>0.106</v>
      </c>
      <c r="DE129" s="33" t="n">
        <v>0.305</v>
      </c>
      <c r="DF129" s="33" t="n">
        <v>0.305</v>
      </c>
      <c r="DG129" s="33" t="n">
        <v>0.333</v>
      </c>
      <c r="DH129" s="33" t="n">
        <v>0.326</v>
      </c>
      <c r="DI129" s="33" t="n">
        <v>0.355</v>
      </c>
      <c r="DJ129" s="33" t="n">
        <v>0.355</v>
      </c>
      <c r="DK129" s="33" t="n">
        <v>0.22</v>
      </c>
      <c r="DL129" s="33" t="n">
        <v>0.241</v>
      </c>
      <c r="DM129" s="33" t="n">
        <v>0.291</v>
      </c>
      <c r="DN129" s="33" t="n">
        <v>0.021</v>
      </c>
      <c r="DO129" s="33" t="n">
        <v>0.014</v>
      </c>
      <c r="DP129" s="33" t="n">
        <v>0</v>
      </c>
      <c r="DQ129" s="33" t="n">
        <v>0.014</v>
      </c>
      <c r="DR129" s="33" t="n">
        <v>0.014</v>
      </c>
      <c r="DS129" s="33" t="n">
        <v>0.014</v>
      </c>
      <c r="DT129" s="33" t="n">
        <v>0.014</v>
      </c>
      <c r="DU129" s="33" t="n">
        <v>0</v>
      </c>
      <c r="DV129" s="33" t="n">
        <v>0.014</v>
      </c>
      <c r="DW129" s="33" t="n">
        <v>0.645</v>
      </c>
      <c r="DX129" s="33" t="n">
        <v>0.61</v>
      </c>
      <c r="DY129" s="33" t="n">
        <v>0.589</v>
      </c>
      <c r="DZ129" s="33" t="n">
        <v>0.567</v>
      </c>
      <c r="EA129" s="33" t="n">
        <v>0.532</v>
      </c>
      <c r="EB129" s="33" t="n">
        <v>0.468</v>
      </c>
      <c r="EC129" s="33" t="n">
        <v>0.468</v>
      </c>
      <c r="ED129" s="33" t="n">
        <v>0.518</v>
      </c>
      <c r="EE129" s="33" t="n">
        <v>0.475</v>
      </c>
      <c r="EF129" s="33" t="n">
        <v>0.348</v>
      </c>
      <c r="EG129" s="33" t="n">
        <v>0.028</v>
      </c>
      <c r="EH129" s="33" t="n">
        <v>0.035</v>
      </c>
      <c r="EI129" s="33" t="n">
        <v>0.078</v>
      </c>
      <c r="EJ129" s="33" t="n">
        <v>0.241</v>
      </c>
      <c r="EK129" s="33" t="n">
        <v>0.22</v>
      </c>
      <c r="EL129" s="33" t="n">
        <v>0.17</v>
      </c>
      <c r="EM129" s="33" t="n">
        <v>0.128</v>
      </c>
      <c r="EN129" s="33" t="n">
        <v>0.191</v>
      </c>
      <c r="EO129" s="33" t="n">
        <v>0.376</v>
      </c>
      <c r="EP129" s="33" t="n">
        <v>0.333</v>
      </c>
      <c r="EQ129" s="33" t="n">
        <v>0.319</v>
      </c>
      <c r="ER129" s="33" t="n">
        <v>0.035</v>
      </c>
      <c r="ES129" s="33" t="n">
        <v>0.035</v>
      </c>
      <c r="ET129" s="33" t="n">
        <v>0.128</v>
      </c>
      <c r="EU129" s="33" t="n">
        <v>0.078</v>
      </c>
      <c r="EV129" s="33" t="n">
        <v>0.184</v>
      </c>
      <c r="EW129" s="33" t="n">
        <v>0.34</v>
      </c>
      <c r="EX129" s="33" t="n">
        <v>0.333</v>
      </c>
      <c r="EY129" s="33" t="n">
        <v>0.397</v>
      </c>
      <c r="EZ129" s="33" t="n">
        <v>6.77</v>
      </c>
      <c r="FA129" s="33" t="n">
        <v>0.043</v>
      </c>
      <c r="FB129" s="33" t="n">
        <v>0.021</v>
      </c>
      <c r="FC129" s="33" t="n">
        <v>0.071</v>
      </c>
      <c r="FD129" s="33" t="n">
        <v>0.057</v>
      </c>
      <c r="FE129" s="33" t="n">
        <v>0.149</v>
      </c>
      <c r="FF129" s="33" t="n">
        <v>0.085</v>
      </c>
      <c r="FG129" s="33" t="n">
        <v>0.078</v>
      </c>
      <c r="FH129" s="33" t="n">
        <v>0.121</v>
      </c>
      <c r="FI129" s="33" t="n">
        <v>0.121</v>
      </c>
      <c r="FJ129" s="33" t="n">
        <v>0.206</v>
      </c>
      <c r="FK129" s="33" t="n">
        <v>0.05</v>
      </c>
      <c r="FL129" s="33" t="n">
        <v>0.574</v>
      </c>
      <c r="FM129" s="33" t="n">
        <v>0.511</v>
      </c>
      <c r="FN129" s="33" t="n">
        <v>0.362</v>
      </c>
      <c r="FO129" s="33" t="n">
        <v>0.135</v>
      </c>
      <c r="FP129" s="33" t="n">
        <v>0.142</v>
      </c>
      <c r="FQ129" s="33" t="n">
        <v>0.17</v>
      </c>
      <c r="FR129" s="33" t="n">
        <v>0.085</v>
      </c>
      <c r="FS129" s="33" t="n">
        <v>0.113</v>
      </c>
      <c r="FT129" s="33" t="n">
        <v>0.234</v>
      </c>
      <c r="FU129" s="33" t="n">
        <v>0.092</v>
      </c>
      <c r="FV129" s="33" t="n">
        <v>0.135</v>
      </c>
      <c r="FW129" s="33" t="n">
        <v>0.184</v>
      </c>
      <c r="FX129" s="33" t="n">
        <v>0.113</v>
      </c>
      <c r="FY129" s="33" t="n">
        <v>0.099</v>
      </c>
      <c r="FZ129" s="33" t="n">
        <v>0.05</v>
      </c>
      <c r="GA129" s="33" t="n">
        <v>0.028</v>
      </c>
      <c r="GB129" s="33" t="n">
        <v>0.121</v>
      </c>
      <c r="GC129" s="33" t="n">
        <v>0</v>
      </c>
      <c r="GD129" s="33" t="n">
        <v>0.007</v>
      </c>
      <c r="GE129" s="33" t="n">
        <v>0.035</v>
      </c>
      <c r="GF129" s="33" t="n">
        <v>0.021</v>
      </c>
      <c r="GG129" s="33" t="n">
        <v>0.333</v>
      </c>
      <c r="GH129" s="33" t="n">
        <v>0.262</v>
      </c>
      <c r="GI129" s="33" t="n">
        <v>0.348</v>
      </c>
      <c r="GJ129" s="33" t="n">
        <v>0.348</v>
      </c>
      <c r="GK129" s="33" t="n">
        <v>0.39</v>
      </c>
      <c r="GL129" s="33" t="n">
        <v>0.411</v>
      </c>
      <c r="GM129" s="33" t="n">
        <v>0.277</v>
      </c>
      <c r="GN129" s="33" t="n">
        <v>0.291</v>
      </c>
      <c r="GO129" s="33" t="n">
        <v>0.326</v>
      </c>
      <c r="GP129" s="33" t="n">
        <v>0.305</v>
      </c>
      <c r="GQ129" s="33" t="n">
        <v>0.262</v>
      </c>
      <c r="GR129" s="33" t="n">
        <v>0.362</v>
      </c>
      <c r="GS129" s="33" t="n">
        <v>0.305</v>
      </c>
      <c r="GT129" s="33" t="n">
        <v>0.27</v>
      </c>
      <c r="GU129" s="33" t="n">
        <v>0.284</v>
      </c>
      <c r="GV129" s="33" t="n">
        <v>0.277</v>
      </c>
      <c r="GW129" s="33" t="n">
        <v>0.227</v>
      </c>
      <c r="GX129" s="33" t="n">
        <v>0.135</v>
      </c>
      <c r="GY129" s="33" t="n">
        <v>0.014</v>
      </c>
      <c r="GZ129" s="33" t="n">
        <v>0.007</v>
      </c>
      <c r="HA129" s="33" t="n">
        <v>0.007</v>
      </c>
      <c r="HB129" s="33" t="n">
        <v>0.007</v>
      </c>
      <c r="HC129" s="33" t="n">
        <v>0.021</v>
      </c>
      <c r="HD129" s="33" t="n">
        <v>0.021</v>
      </c>
      <c r="HE129" s="33" t="n">
        <v>0.043</v>
      </c>
      <c r="HF129" s="33" t="n">
        <v>0.05</v>
      </c>
      <c r="HG129" s="33" t="n">
        <v>0.035</v>
      </c>
      <c r="HH129" s="33" t="n">
        <v>0.057</v>
      </c>
      <c r="HI129" s="33" t="n">
        <v>0.064</v>
      </c>
      <c r="HJ129" s="33" t="n">
        <v>0.05</v>
      </c>
    </row>
    <row r="130" customFormat="false" ht="15" hidden="false" customHeight="false" outlineLevel="0" collapsed="false">
      <c r="A130" s="33" t="n">
        <v>609723</v>
      </c>
      <c r="B130" s="242" t="s">
        <v>1785</v>
      </c>
      <c r="C130" s="243" t="s">
        <v>1786</v>
      </c>
      <c r="D130" s="33" t="n">
        <v>1470</v>
      </c>
      <c r="E130" s="33" t="n">
        <v>47041</v>
      </c>
      <c r="F130" s="33" t="s">
        <v>903</v>
      </c>
      <c r="G130" s="33" t="s">
        <v>904</v>
      </c>
      <c r="H130" s="243" t="s">
        <v>49</v>
      </c>
      <c r="I130" s="33" t="s">
        <v>1855</v>
      </c>
      <c r="J130" s="33" t="s">
        <v>1788</v>
      </c>
      <c r="L130" s="33" t="s">
        <v>118</v>
      </c>
      <c r="N130" s="33" t="s">
        <v>1790</v>
      </c>
      <c r="O130" s="33" t="n">
        <v>51566</v>
      </c>
      <c r="P130" s="33" t="s">
        <v>1791</v>
      </c>
      <c r="Q130" s="33" t="s">
        <v>2624</v>
      </c>
      <c r="R130" s="33" t="s">
        <v>2625</v>
      </c>
      <c r="S130" s="33" t="n">
        <v>60624</v>
      </c>
      <c r="T130" s="33" t="n">
        <v>38</v>
      </c>
      <c r="U130" s="33" t="s">
        <v>2624</v>
      </c>
      <c r="V130" s="33" t="s">
        <v>2626</v>
      </c>
      <c r="W130" s="33" t="s">
        <v>2627</v>
      </c>
      <c r="X130" s="33" t="s">
        <v>2628</v>
      </c>
      <c r="Y130" s="33" t="s">
        <v>1820</v>
      </c>
      <c r="Z130" s="33" t="s">
        <v>1821</v>
      </c>
      <c r="AA130" s="33" t="n">
        <v>2012</v>
      </c>
      <c r="AB130" s="33" t="n">
        <v>609723</v>
      </c>
      <c r="AD130" s="33" t="n">
        <v>1470</v>
      </c>
      <c r="AG130" s="33" t="s">
        <v>2629</v>
      </c>
      <c r="AH130" s="33" t="n">
        <v>1</v>
      </c>
      <c r="AI130" s="33" t="s">
        <v>2630</v>
      </c>
      <c r="AJ130" s="33" t="s">
        <v>1801</v>
      </c>
      <c r="AK130" s="33" t="s">
        <v>1802</v>
      </c>
      <c r="AL130" s="33" t="s">
        <v>118</v>
      </c>
      <c r="AM130" s="33" t="s">
        <v>108</v>
      </c>
      <c r="AN130" s="33" t="s">
        <v>118</v>
      </c>
      <c r="AO130" s="33" t="s">
        <v>118</v>
      </c>
      <c r="AP130" s="33" t="s">
        <v>108</v>
      </c>
      <c r="AQ130" s="33" t="s">
        <v>2426</v>
      </c>
      <c r="AR130" s="244" t="s">
        <v>84</v>
      </c>
      <c r="AS130" s="33" t="s">
        <v>77</v>
      </c>
      <c r="AT130" s="33" t="s">
        <v>47</v>
      </c>
      <c r="AU130" s="33" t="s">
        <v>47</v>
      </c>
      <c r="AV130" s="33" t="n">
        <v>63</v>
      </c>
      <c r="AW130" s="33" t="n">
        <v>52</v>
      </c>
      <c r="AX130" s="33" t="n">
        <v>49</v>
      </c>
      <c r="AY130" s="33" t="n">
        <v>164</v>
      </c>
      <c r="AZ130" s="33" t="n">
        <v>1</v>
      </c>
      <c r="BA130" s="33" t="n">
        <v>0</v>
      </c>
      <c r="BB130" s="33" t="n">
        <v>157</v>
      </c>
      <c r="BC130" s="33" t="n">
        <v>1</v>
      </c>
      <c r="BD130" s="245" t="n">
        <v>0</v>
      </c>
      <c r="BE130" s="33" t="n">
        <v>0</v>
      </c>
      <c r="BF130" s="33" t="n">
        <v>4</v>
      </c>
      <c r="BG130" s="33" t="n">
        <v>1</v>
      </c>
      <c r="BH130" s="33" t="n">
        <v>164</v>
      </c>
      <c r="BI130" s="33" t="n">
        <v>0.012</v>
      </c>
      <c r="BJ130" s="33" t="n">
        <v>0</v>
      </c>
      <c r="BK130" s="33" t="n">
        <v>0</v>
      </c>
      <c r="BL130" s="33" t="n">
        <v>0.03</v>
      </c>
      <c r="BM130" s="33" t="n">
        <v>0.018</v>
      </c>
      <c r="BN130" s="33" t="n">
        <v>0.043</v>
      </c>
      <c r="BO130" s="33" t="n">
        <v>0.043</v>
      </c>
      <c r="BP130" s="33" t="n">
        <v>0.061</v>
      </c>
      <c r="BQ130" s="33" t="n">
        <v>0.098</v>
      </c>
      <c r="BR130" s="33" t="n">
        <v>0.073</v>
      </c>
      <c r="BS130" s="33" t="n">
        <v>0.073</v>
      </c>
      <c r="BT130" s="33" t="n">
        <v>0.183</v>
      </c>
      <c r="BU130" s="33" t="n">
        <v>0.354</v>
      </c>
      <c r="BV130" s="33" t="n">
        <v>0.256</v>
      </c>
      <c r="BW130" s="33" t="n">
        <v>0.329</v>
      </c>
      <c r="BX130" s="33" t="n">
        <v>0.25</v>
      </c>
      <c r="BY130" s="33" t="n">
        <v>0.335</v>
      </c>
      <c r="BZ130" s="33" t="n">
        <v>0.25</v>
      </c>
      <c r="CA130" s="33" t="n">
        <v>0.024</v>
      </c>
      <c r="CB130" s="33" t="n">
        <v>0.024</v>
      </c>
      <c r="CC130" s="33" t="n">
        <v>0.006</v>
      </c>
      <c r="CD130" s="33" t="n">
        <v>0.024</v>
      </c>
      <c r="CE130" s="33" t="n">
        <v>0.024</v>
      </c>
      <c r="CF130" s="33" t="n">
        <v>0.03</v>
      </c>
      <c r="CG130" s="33" t="n">
        <v>0.567</v>
      </c>
      <c r="CH130" s="33" t="n">
        <v>0.659</v>
      </c>
      <c r="CI130" s="33" t="n">
        <v>0.567</v>
      </c>
      <c r="CJ130" s="33" t="n">
        <v>0.622</v>
      </c>
      <c r="CK130" s="33" t="n">
        <v>0.549</v>
      </c>
      <c r="CL130" s="33" t="n">
        <v>0.494</v>
      </c>
      <c r="CM130" s="33" t="n">
        <v>0.012</v>
      </c>
      <c r="CN130" s="33" t="n">
        <v>0.006</v>
      </c>
      <c r="CO130" s="33" t="n">
        <v>0.012</v>
      </c>
      <c r="CP130" s="33" t="n">
        <v>0</v>
      </c>
      <c r="CQ130" s="33" t="n">
        <v>0.006</v>
      </c>
      <c r="CR130" s="33" t="n">
        <v>0.018</v>
      </c>
      <c r="CS130" s="33" t="n">
        <v>0.067</v>
      </c>
      <c r="CT130" s="33" t="n">
        <v>0.085</v>
      </c>
      <c r="CU130" s="33" t="n">
        <v>0.067</v>
      </c>
      <c r="CV130" s="33" t="n">
        <v>0.049</v>
      </c>
      <c r="CW130" s="33" t="n">
        <v>0.043</v>
      </c>
      <c r="CX130" s="33" t="n">
        <v>0.067</v>
      </c>
      <c r="CY130" s="33" t="n">
        <v>0.079</v>
      </c>
      <c r="CZ130" s="33" t="n">
        <v>0.067</v>
      </c>
      <c r="DA130" s="33" t="n">
        <v>0.098</v>
      </c>
      <c r="DB130" s="33" t="n">
        <v>0.171</v>
      </c>
      <c r="DC130" s="33" t="n">
        <v>0.128</v>
      </c>
      <c r="DD130" s="33" t="n">
        <v>0.159</v>
      </c>
      <c r="DE130" s="33" t="n">
        <v>0.262</v>
      </c>
      <c r="DF130" s="33" t="n">
        <v>0.299</v>
      </c>
      <c r="DG130" s="33" t="n">
        <v>0.28</v>
      </c>
      <c r="DH130" s="33" t="n">
        <v>0.293</v>
      </c>
      <c r="DI130" s="33" t="n">
        <v>0.335</v>
      </c>
      <c r="DJ130" s="33" t="n">
        <v>0.354</v>
      </c>
      <c r="DK130" s="33" t="n">
        <v>0.299</v>
      </c>
      <c r="DL130" s="33" t="n">
        <v>0.268</v>
      </c>
      <c r="DM130" s="33" t="n">
        <v>0.244</v>
      </c>
      <c r="DN130" s="33" t="n">
        <v>0.006</v>
      </c>
      <c r="DO130" s="33" t="n">
        <v>0.006</v>
      </c>
      <c r="DP130" s="33" t="n">
        <v>0.012</v>
      </c>
      <c r="DQ130" s="33" t="n">
        <v>0.006</v>
      </c>
      <c r="DR130" s="33" t="n">
        <v>0</v>
      </c>
      <c r="DS130" s="33" t="n">
        <v>0.03</v>
      </c>
      <c r="DT130" s="33" t="n">
        <v>0.006</v>
      </c>
      <c r="DU130" s="33" t="n">
        <v>0.006</v>
      </c>
      <c r="DV130" s="33" t="n">
        <v>0.012</v>
      </c>
      <c r="DW130" s="33" t="n">
        <v>0.671</v>
      </c>
      <c r="DX130" s="33" t="n">
        <v>0.646</v>
      </c>
      <c r="DY130" s="33" t="n">
        <v>0.628</v>
      </c>
      <c r="DZ130" s="33" t="n">
        <v>0.622</v>
      </c>
      <c r="EA130" s="33" t="n">
        <v>0.591</v>
      </c>
      <c r="EB130" s="33" t="n">
        <v>0.5</v>
      </c>
      <c r="EC130" s="33" t="n">
        <v>0.457</v>
      </c>
      <c r="ED130" s="33" t="n">
        <v>0.512</v>
      </c>
      <c r="EE130" s="33" t="n">
        <v>0.518</v>
      </c>
      <c r="EF130" s="33" t="n">
        <v>0.287</v>
      </c>
      <c r="EG130" s="33" t="n">
        <v>0.03</v>
      </c>
      <c r="EH130" s="33" t="n">
        <v>0.024</v>
      </c>
      <c r="EI130" s="33" t="n">
        <v>0.037</v>
      </c>
      <c r="EJ130" s="33" t="n">
        <v>0.293</v>
      </c>
      <c r="EK130" s="33" t="n">
        <v>0.171</v>
      </c>
      <c r="EL130" s="33" t="n">
        <v>0.146</v>
      </c>
      <c r="EM130" s="33" t="n">
        <v>0.122</v>
      </c>
      <c r="EN130" s="33" t="n">
        <v>0.159</v>
      </c>
      <c r="EO130" s="33" t="n">
        <v>0.335</v>
      </c>
      <c r="EP130" s="33" t="n">
        <v>0.305</v>
      </c>
      <c r="EQ130" s="33" t="n">
        <v>0.354</v>
      </c>
      <c r="ER130" s="33" t="n">
        <v>0.043</v>
      </c>
      <c r="ES130" s="33" t="n">
        <v>0.024</v>
      </c>
      <c r="ET130" s="33" t="n">
        <v>0.098</v>
      </c>
      <c r="EU130" s="33" t="n">
        <v>0.091</v>
      </c>
      <c r="EV130" s="33" t="n">
        <v>0.22</v>
      </c>
      <c r="EW130" s="33" t="n">
        <v>0.439</v>
      </c>
      <c r="EX130" s="33" t="n">
        <v>0.427</v>
      </c>
      <c r="EY130" s="33" t="n">
        <v>0.396</v>
      </c>
      <c r="EZ130" s="33" t="n">
        <v>7.14</v>
      </c>
      <c r="FA130" s="33" t="n">
        <v>0.037</v>
      </c>
      <c r="FB130" s="33" t="n">
        <v>0.03</v>
      </c>
      <c r="FC130" s="33" t="n">
        <v>0.037</v>
      </c>
      <c r="FD130" s="33" t="n">
        <v>0.03</v>
      </c>
      <c r="FE130" s="33" t="n">
        <v>0.091</v>
      </c>
      <c r="FF130" s="33" t="n">
        <v>0.11</v>
      </c>
      <c r="FG130" s="33" t="n">
        <v>0.159</v>
      </c>
      <c r="FH130" s="33" t="n">
        <v>0.098</v>
      </c>
      <c r="FI130" s="33" t="n">
        <v>0.128</v>
      </c>
      <c r="FJ130" s="33" t="n">
        <v>0.226</v>
      </c>
      <c r="FK130" s="33" t="n">
        <v>0.055</v>
      </c>
      <c r="FL130" s="33" t="n">
        <v>0.506</v>
      </c>
      <c r="FM130" s="33" t="n">
        <v>0.5</v>
      </c>
      <c r="FN130" s="33" t="n">
        <v>0.305</v>
      </c>
      <c r="FO130" s="33" t="n">
        <v>0.098</v>
      </c>
      <c r="FP130" s="33" t="n">
        <v>0.104</v>
      </c>
      <c r="FQ130" s="33" t="n">
        <v>0.201</v>
      </c>
      <c r="FR130" s="33" t="n">
        <v>0.14</v>
      </c>
      <c r="FS130" s="33" t="n">
        <v>0.134</v>
      </c>
      <c r="FT130" s="33" t="n">
        <v>0.177</v>
      </c>
      <c r="FU130" s="33" t="n">
        <v>0.134</v>
      </c>
      <c r="FV130" s="33" t="n">
        <v>0.134</v>
      </c>
      <c r="FW130" s="33" t="n">
        <v>0.238</v>
      </c>
      <c r="FX130" s="33" t="n">
        <v>0.122</v>
      </c>
      <c r="FY130" s="33" t="n">
        <v>0.128</v>
      </c>
      <c r="FZ130" s="33" t="n">
        <v>0.079</v>
      </c>
      <c r="GA130" s="33" t="n">
        <v>0.006</v>
      </c>
      <c r="GB130" s="33" t="n">
        <v>0.012</v>
      </c>
      <c r="GC130" s="33" t="n">
        <v>0.024</v>
      </c>
      <c r="GD130" s="33" t="n">
        <v>0.024</v>
      </c>
      <c r="GE130" s="33" t="n">
        <v>0.049</v>
      </c>
      <c r="GF130" s="33" t="n">
        <v>0.018</v>
      </c>
      <c r="GG130" s="33" t="n">
        <v>0.366</v>
      </c>
      <c r="GH130" s="33" t="n">
        <v>0.299</v>
      </c>
      <c r="GI130" s="33" t="n">
        <v>0.299</v>
      </c>
      <c r="GJ130" s="33" t="n">
        <v>0.305</v>
      </c>
      <c r="GK130" s="33" t="n">
        <v>0.323</v>
      </c>
      <c r="GL130" s="33" t="n">
        <v>0.311</v>
      </c>
      <c r="GM130" s="33" t="n">
        <v>0.25</v>
      </c>
      <c r="GN130" s="33" t="n">
        <v>0.287</v>
      </c>
      <c r="GO130" s="33" t="n">
        <v>0.28</v>
      </c>
      <c r="GP130" s="33" t="n">
        <v>0.329</v>
      </c>
      <c r="GQ130" s="33" t="n">
        <v>0.299</v>
      </c>
      <c r="GR130" s="33" t="n">
        <v>0.396</v>
      </c>
      <c r="GS130" s="33" t="n">
        <v>0.268</v>
      </c>
      <c r="GT130" s="33" t="n">
        <v>0.274</v>
      </c>
      <c r="GU130" s="33" t="n">
        <v>0.274</v>
      </c>
      <c r="GV130" s="33" t="n">
        <v>0.226</v>
      </c>
      <c r="GW130" s="33" t="n">
        <v>0.232</v>
      </c>
      <c r="GX130" s="33" t="n">
        <v>0.171</v>
      </c>
      <c r="GY130" s="33" t="n">
        <v>0.067</v>
      </c>
      <c r="GZ130" s="33" t="n">
        <v>0.061</v>
      </c>
      <c r="HA130" s="33" t="n">
        <v>0.061</v>
      </c>
      <c r="HB130" s="33" t="n">
        <v>0.061</v>
      </c>
      <c r="HC130" s="33" t="n">
        <v>0.055</v>
      </c>
      <c r="HD130" s="33" t="n">
        <v>0.049</v>
      </c>
      <c r="HE130" s="33" t="n">
        <v>0.043</v>
      </c>
      <c r="HF130" s="33" t="n">
        <v>0.067</v>
      </c>
      <c r="HG130" s="33" t="n">
        <v>0.061</v>
      </c>
      <c r="HH130" s="33" t="n">
        <v>0.055</v>
      </c>
      <c r="HI130" s="33" t="n">
        <v>0.043</v>
      </c>
      <c r="HJ130" s="33" t="n">
        <v>0.055</v>
      </c>
    </row>
    <row r="131" customFormat="false" ht="15" hidden="false" customHeight="false" outlineLevel="0" collapsed="false">
      <c r="A131" s="33" t="n">
        <v>609724</v>
      </c>
      <c r="B131" s="242" t="s">
        <v>1785</v>
      </c>
      <c r="C131" s="243" t="s">
        <v>1786</v>
      </c>
      <c r="D131" s="33" t="n">
        <v>1480</v>
      </c>
      <c r="E131" s="33" t="n">
        <v>46241</v>
      </c>
      <c r="F131" s="33" t="s">
        <v>911</v>
      </c>
      <c r="G131" s="33" t="s">
        <v>912</v>
      </c>
      <c r="H131" s="243" t="s">
        <v>49</v>
      </c>
      <c r="I131" s="33" t="s">
        <v>1855</v>
      </c>
      <c r="J131" s="33" t="s">
        <v>1788</v>
      </c>
      <c r="L131" s="33" t="s">
        <v>83</v>
      </c>
      <c r="N131" s="33" t="s">
        <v>1790</v>
      </c>
      <c r="O131" s="33" t="n">
        <v>51535</v>
      </c>
      <c r="P131" s="33" t="s">
        <v>1791</v>
      </c>
      <c r="Q131" s="33" t="s">
        <v>2631</v>
      </c>
      <c r="R131" s="33" t="s">
        <v>2632</v>
      </c>
      <c r="S131" s="33" t="n">
        <v>60659</v>
      </c>
      <c r="T131" s="33" t="n">
        <v>32</v>
      </c>
      <c r="U131" s="33" t="s">
        <v>2631</v>
      </c>
      <c r="V131" s="33" t="s">
        <v>2633</v>
      </c>
      <c r="W131" s="33" t="s">
        <v>2634</v>
      </c>
      <c r="X131" s="33" t="s">
        <v>2635</v>
      </c>
      <c r="Y131" s="33" t="s">
        <v>1457</v>
      </c>
      <c r="Z131" s="33" t="s">
        <v>2636</v>
      </c>
      <c r="AA131" s="33" t="n">
        <v>2012</v>
      </c>
      <c r="AB131" s="33" t="n">
        <v>609724</v>
      </c>
      <c r="AD131" s="33" t="n">
        <v>1480</v>
      </c>
      <c r="AG131" s="33" t="s">
        <v>2637</v>
      </c>
      <c r="AH131" s="33" t="n">
        <v>1</v>
      </c>
      <c r="AI131" s="33" t="s">
        <v>1842</v>
      </c>
      <c r="AJ131" s="33" t="s">
        <v>1801</v>
      </c>
      <c r="AK131" s="33" t="s">
        <v>1802</v>
      </c>
      <c r="AL131" s="33" t="s">
        <v>83</v>
      </c>
      <c r="AM131" s="33" t="s">
        <v>65</v>
      </c>
      <c r="AN131" s="33" t="s">
        <v>83</v>
      </c>
      <c r="AO131" s="33" t="s">
        <v>83</v>
      </c>
      <c r="AP131" s="33" t="s">
        <v>65</v>
      </c>
      <c r="AQ131" s="33" t="s">
        <v>2426</v>
      </c>
      <c r="AR131" s="244" t="s">
        <v>96</v>
      </c>
      <c r="AS131" s="33" t="s">
        <v>67</v>
      </c>
      <c r="AT131" s="33" t="s">
        <v>67</v>
      </c>
      <c r="AU131" s="33" t="s">
        <v>77</v>
      </c>
      <c r="AV131" s="33" t="n">
        <v>38</v>
      </c>
      <c r="AW131" s="33" t="n">
        <v>34</v>
      </c>
      <c r="AX131" s="33" t="n">
        <v>65</v>
      </c>
      <c r="AY131" s="33" t="n">
        <v>375</v>
      </c>
      <c r="AZ131" s="33" t="n">
        <v>59</v>
      </c>
      <c r="BA131" s="33" t="n">
        <v>102</v>
      </c>
      <c r="BB131" s="33" t="n">
        <v>43</v>
      </c>
      <c r="BC131" s="33" t="n">
        <v>128</v>
      </c>
      <c r="BD131" s="245" t="n">
        <v>1</v>
      </c>
      <c r="BE131" s="33" t="n">
        <v>3</v>
      </c>
      <c r="BF131" s="33" t="n">
        <v>19</v>
      </c>
      <c r="BG131" s="33" t="n">
        <v>20</v>
      </c>
      <c r="BH131" s="33" t="n">
        <v>375</v>
      </c>
      <c r="BI131" s="33" t="n">
        <v>0.021</v>
      </c>
      <c r="BJ131" s="33" t="n">
        <v>0.029</v>
      </c>
      <c r="BK131" s="33" t="n">
        <v>0.035</v>
      </c>
      <c r="BL131" s="33" t="n">
        <v>0.04</v>
      </c>
      <c r="BM131" s="33" t="n">
        <v>0.045</v>
      </c>
      <c r="BN131" s="33" t="n">
        <v>0.099</v>
      </c>
      <c r="BO131" s="33" t="n">
        <v>0.128</v>
      </c>
      <c r="BP131" s="33" t="n">
        <v>0.075</v>
      </c>
      <c r="BQ131" s="33" t="n">
        <v>0.133</v>
      </c>
      <c r="BR131" s="33" t="n">
        <v>0.128</v>
      </c>
      <c r="BS131" s="33" t="n">
        <v>0.173</v>
      </c>
      <c r="BT131" s="33" t="n">
        <v>0.208</v>
      </c>
      <c r="BU131" s="33" t="n">
        <v>0.44</v>
      </c>
      <c r="BV131" s="33" t="n">
        <v>0.403</v>
      </c>
      <c r="BW131" s="33" t="n">
        <v>0.387</v>
      </c>
      <c r="BX131" s="33" t="n">
        <v>0.376</v>
      </c>
      <c r="BY131" s="33" t="n">
        <v>0.403</v>
      </c>
      <c r="BZ131" s="33" t="n">
        <v>0.355</v>
      </c>
      <c r="CA131" s="33" t="n">
        <v>0.013</v>
      </c>
      <c r="CB131" s="33" t="n">
        <v>0.011</v>
      </c>
      <c r="CC131" s="33" t="n">
        <v>0.019</v>
      </c>
      <c r="CD131" s="33" t="n">
        <v>0.016</v>
      </c>
      <c r="CE131" s="33" t="n">
        <v>0.021</v>
      </c>
      <c r="CF131" s="33" t="n">
        <v>0.043</v>
      </c>
      <c r="CG131" s="33" t="n">
        <v>0.397</v>
      </c>
      <c r="CH131" s="33" t="n">
        <v>0.483</v>
      </c>
      <c r="CI131" s="33" t="n">
        <v>0.427</v>
      </c>
      <c r="CJ131" s="33" t="n">
        <v>0.44</v>
      </c>
      <c r="CK131" s="33" t="n">
        <v>0.357</v>
      </c>
      <c r="CL131" s="33" t="n">
        <v>0.296</v>
      </c>
      <c r="CM131" s="33" t="n">
        <v>0.011</v>
      </c>
      <c r="CN131" s="33" t="n">
        <v>0.019</v>
      </c>
      <c r="CO131" s="33" t="n">
        <v>0.013</v>
      </c>
      <c r="CP131" s="33" t="n">
        <v>0.029</v>
      </c>
      <c r="CQ131" s="33" t="n">
        <v>0.021</v>
      </c>
      <c r="CR131" s="33" t="n">
        <v>0.027</v>
      </c>
      <c r="CS131" s="33" t="n">
        <v>0.096</v>
      </c>
      <c r="CT131" s="33" t="n">
        <v>0.163</v>
      </c>
      <c r="CU131" s="33" t="n">
        <v>0.107</v>
      </c>
      <c r="CV131" s="33" t="n">
        <v>0.067</v>
      </c>
      <c r="CW131" s="33" t="n">
        <v>0.091</v>
      </c>
      <c r="CX131" s="33" t="n">
        <v>0.08</v>
      </c>
      <c r="CY131" s="33" t="n">
        <v>0.085</v>
      </c>
      <c r="CZ131" s="33" t="n">
        <v>0.069</v>
      </c>
      <c r="DA131" s="33" t="n">
        <v>0.115</v>
      </c>
      <c r="DB131" s="33" t="n">
        <v>0.195</v>
      </c>
      <c r="DC131" s="33" t="n">
        <v>0.179</v>
      </c>
      <c r="DD131" s="33" t="n">
        <v>0.181</v>
      </c>
      <c r="DE131" s="33" t="n">
        <v>0.315</v>
      </c>
      <c r="DF131" s="33" t="n">
        <v>0.344</v>
      </c>
      <c r="DG131" s="33" t="n">
        <v>0.421</v>
      </c>
      <c r="DH131" s="33" t="n">
        <v>0.405</v>
      </c>
      <c r="DI131" s="33" t="n">
        <v>0.405</v>
      </c>
      <c r="DJ131" s="33" t="n">
        <v>0.405</v>
      </c>
      <c r="DK131" s="33" t="n">
        <v>0.36</v>
      </c>
      <c r="DL131" s="33" t="n">
        <v>0.328</v>
      </c>
      <c r="DM131" s="33" t="n">
        <v>0.355</v>
      </c>
      <c r="DN131" s="33" t="n">
        <v>0.024</v>
      </c>
      <c r="DO131" s="33" t="n">
        <v>0.024</v>
      </c>
      <c r="DP131" s="33" t="n">
        <v>0.024</v>
      </c>
      <c r="DQ131" s="33" t="n">
        <v>0.021</v>
      </c>
      <c r="DR131" s="33" t="n">
        <v>0.016</v>
      </c>
      <c r="DS131" s="33" t="n">
        <v>0.021</v>
      </c>
      <c r="DT131" s="33" t="n">
        <v>0.019</v>
      </c>
      <c r="DU131" s="33" t="n">
        <v>0.024</v>
      </c>
      <c r="DV131" s="33" t="n">
        <v>0.029</v>
      </c>
      <c r="DW131" s="33" t="n">
        <v>0.584</v>
      </c>
      <c r="DX131" s="33" t="n">
        <v>0.523</v>
      </c>
      <c r="DY131" s="33" t="n">
        <v>0.461</v>
      </c>
      <c r="DZ131" s="33" t="n">
        <v>0.459</v>
      </c>
      <c r="EA131" s="33" t="n">
        <v>0.488</v>
      </c>
      <c r="EB131" s="33" t="n">
        <v>0.432</v>
      </c>
      <c r="EC131" s="33" t="n">
        <v>0.331</v>
      </c>
      <c r="ED131" s="33" t="n">
        <v>0.307</v>
      </c>
      <c r="EE131" s="33" t="n">
        <v>0.328</v>
      </c>
      <c r="EF131" s="33" t="n">
        <v>0.371</v>
      </c>
      <c r="EG131" s="33" t="n">
        <v>0.027</v>
      </c>
      <c r="EH131" s="33" t="n">
        <v>0.027</v>
      </c>
      <c r="EI131" s="33" t="n">
        <v>0.085</v>
      </c>
      <c r="EJ131" s="33" t="n">
        <v>0.333</v>
      </c>
      <c r="EK131" s="33" t="n">
        <v>0.096</v>
      </c>
      <c r="EL131" s="33" t="n">
        <v>0.08</v>
      </c>
      <c r="EM131" s="33" t="n">
        <v>0.131</v>
      </c>
      <c r="EN131" s="33" t="n">
        <v>0.147</v>
      </c>
      <c r="EO131" s="33" t="n">
        <v>0.408</v>
      </c>
      <c r="EP131" s="33" t="n">
        <v>0.384</v>
      </c>
      <c r="EQ131" s="33" t="n">
        <v>0.405</v>
      </c>
      <c r="ER131" s="33" t="n">
        <v>0.029</v>
      </c>
      <c r="ES131" s="33" t="n">
        <v>0.037</v>
      </c>
      <c r="ET131" s="33" t="n">
        <v>0.069</v>
      </c>
      <c r="EU131" s="33" t="n">
        <v>0.072</v>
      </c>
      <c r="EV131" s="33" t="n">
        <v>0.12</v>
      </c>
      <c r="EW131" s="33" t="n">
        <v>0.432</v>
      </c>
      <c r="EX131" s="33" t="n">
        <v>0.44</v>
      </c>
      <c r="EY131" s="33" t="n">
        <v>0.307</v>
      </c>
      <c r="EZ131" s="33" t="n">
        <v>7.39</v>
      </c>
      <c r="FA131" s="33" t="n">
        <v>0.016</v>
      </c>
      <c r="FB131" s="33" t="n">
        <v>0.019</v>
      </c>
      <c r="FC131" s="33" t="n">
        <v>0.024</v>
      </c>
      <c r="FD131" s="33" t="n">
        <v>0.048</v>
      </c>
      <c r="FE131" s="33" t="n">
        <v>0.08</v>
      </c>
      <c r="FF131" s="33" t="n">
        <v>0.08</v>
      </c>
      <c r="FG131" s="33" t="n">
        <v>0.173</v>
      </c>
      <c r="FH131" s="33" t="n">
        <v>0.205</v>
      </c>
      <c r="FI131" s="33" t="n">
        <v>0.117</v>
      </c>
      <c r="FJ131" s="33" t="n">
        <v>0.203</v>
      </c>
      <c r="FK131" s="33" t="n">
        <v>0.035</v>
      </c>
      <c r="FL131" s="33" t="n">
        <v>0.411</v>
      </c>
      <c r="FM131" s="33" t="n">
        <v>0.448</v>
      </c>
      <c r="FN131" s="33" t="n">
        <v>0.187</v>
      </c>
      <c r="FO131" s="33" t="n">
        <v>0.203</v>
      </c>
      <c r="FP131" s="33" t="n">
        <v>0.157</v>
      </c>
      <c r="FQ131" s="33" t="n">
        <v>0.24</v>
      </c>
      <c r="FR131" s="33" t="n">
        <v>0.152</v>
      </c>
      <c r="FS131" s="33" t="n">
        <v>0.176</v>
      </c>
      <c r="FT131" s="33" t="n">
        <v>0.304</v>
      </c>
      <c r="FU131" s="33" t="n">
        <v>0.139</v>
      </c>
      <c r="FV131" s="33" t="n">
        <v>0.109</v>
      </c>
      <c r="FW131" s="33" t="n">
        <v>0.227</v>
      </c>
      <c r="FX131" s="33" t="n">
        <v>0.096</v>
      </c>
      <c r="FY131" s="33" t="n">
        <v>0.109</v>
      </c>
      <c r="FZ131" s="33" t="n">
        <v>0.043</v>
      </c>
      <c r="GA131" s="33" t="n">
        <v>0.016</v>
      </c>
      <c r="GB131" s="33" t="n">
        <v>0.016</v>
      </c>
      <c r="GC131" s="33" t="n">
        <v>0.003</v>
      </c>
      <c r="GD131" s="33" t="n">
        <v>0.016</v>
      </c>
      <c r="GE131" s="33" t="n">
        <v>0.144</v>
      </c>
      <c r="GF131" s="33" t="n">
        <v>0.019</v>
      </c>
      <c r="GG131" s="33" t="n">
        <v>0.328</v>
      </c>
      <c r="GH131" s="33" t="n">
        <v>0.251</v>
      </c>
      <c r="GI131" s="33" t="n">
        <v>0.221</v>
      </c>
      <c r="GJ131" s="33" t="n">
        <v>0.261</v>
      </c>
      <c r="GK131" s="33" t="n">
        <v>0.365</v>
      </c>
      <c r="GL131" s="33" t="n">
        <v>0.28</v>
      </c>
      <c r="GM131" s="33" t="n">
        <v>0.469</v>
      </c>
      <c r="GN131" s="33" t="n">
        <v>0.531</v>
      </c>
      <c r="GO131" s="33" t="n">
        <v>0.611</v>
      </c>
      <c r="GP131" s="33" t="n">
        <v>0.528</v>
      </c>
      <c r="GQ131" s="33" t="n">
        <v>0.259</v>
      </c>
      <c r="GR131" s="33" t="n">
        <v>0.547</v>
      </c>
      <c r="GS131" s="33" t="n">
        <v>0.139</v>
      </c>
      <c r="GT131" s="33" t="n">
        <v>0.139</v>
      </c>
      <c r="GU131" s="33" t="n">
        <v>0.109</v>
      </c>
      <c r="GV131" s="33" t="n">
        <v>0.136</v>
      </c>
      <c r="GW131" s="33" t="n">
        <v>0.176</v>
      </c>
      <c r="GX131" s="33" t="n">
        <v>0.107</v>
      </c>
      <c r="GY131" s="33" t="n">
        <v>0.021</v>
      </c>
      <c r="GZ131" s="33" t="n">
        <v>0.019</v>
      </c>
      <c r="HA131" s="33" t="n">
        <v>0.016</v>
      </c>
      <c r="HB131" s="33" t="n">
        <v>0.019</v>
      </c>
      <c r="HC131" s="33" t="n">
        <v>0.019</v>
      </c>
      <c r="HD131" s="33" t="n">
        <v>0.013</v>
      </c>
      <c r="HE131" s="33" t="n">
        <v>0.027</v>
      </c>
      <c r="HF131" s="33" t="n">
        <v>0.045</v>
      </c>
      <c r="HG131" s="33" t="n">
        <v>0.04</v>
      </c>
      <c r="HH131" s="33" t="n">
        <v>0.04</v>
      </c>
      <c r="HI131" s="33" t="n">
        <v>0.037</v>
      </c>
      <c r="HJ131" s="33" t="n">
        <v>0.035</v>
      </c>
    </row>
    <row r="132" customFormat="false" ht="15" hidden="false" customHeight="false" outlineLevel="0" collapsed="false">
      <c r="A132" s="33" t="n">
        <v>609725</v>
      </c>
      <c r="B132" s="242" t="s">
        <v>1785</v>
      </c>
      <c r="C132" s="243" t="s">
        <v>1786</v>
      </c>
      <c r="D132" s="33" t="n">
        <v>1490</v>
      </c>
      <c r="E132" s="33" t="n">
        <v>46251</v>
      </c>
      <c r="F132" s="33" t="s">
        <v>961</v>
      </c>
      <c r="G132" s="33" t="s">
        <v>962</v>
      </c>
      <c r="H132" s="243" t="s">
        <v>49</v>
      </c>
      <c r="I132" s="33" t="s">
        <v>1855</v>
      </c>
      <c r="J132" s="33" t="s">
        <v>1788</v>
      </c>
      <c r="L132" s="33" t="s">
        <v>145</v>
      </c>
      <c r="N132" s="33" t="s">
        <v>1790</v>
      </c>
      <c r="O132" s="33" t="n">
        <v>51631</v>
      </c>
      <c r="P132" s="33" t="s">
        <v>1791</v>
      </c>
      <c r="Q132" s="33" t="s">
        <v>961</v>
      </c>
      <c r="R132" s="33" t="s">
        <v>2638</v>
      </c>
      <c r="S132" s="33" t="n">
        <v>60643</v>
      </c>
      <c r="T132" s="33" t="n">
        <v>49</v>
      </c>
      <c r="U132" s="33" t="s">
        <v>961</v>
      </c>
      <c r="V132" s="33" t="s">
        <v>2639</v>
      </c>
      <c r="W132" s="33" t="s">
        <v>2640</v>
      </c>
      <c r="X132" s="33" t="s">
        <v>2641</v>
      </c>
      <c r="Y132" s="33" t="s">
        <v>2642</v>
      </c>
      <c r="Z132" s="33" t="s">
        <v>2643</v>
      </c>
      <c r="AA132" s="33" t="n">
        <v>2012</v>
      </c>
      <c r="AB132" s="33" t="n">
        <v>609725</v>
      </c>
      <c r="AD132" s="33" t="n">
        <v>1490</v>
      </c>
      <c r="AG132" s="33" t="s">
        <v>2644</v>
      </c>
      <c r="AH132" s="33" t="n">
        <v>6</v>
      </c>
      <c r="AI132" s="33" t="s">
        <v>1813</v>
      </c>
      <c r="AJ132" s="33" t="s">
        <v>1801</v>
      </c>
      <c r="AK132" s="33" t="s">
        <v>1802</v>
      </c>
      <c r="AL132" s="33" t="s">
        <v>145</v>
      </c>
      <c r="AM132" s="33" t="s">
        <v>60</v>
      </c>
      <c r="AN132" s="33" t="s">
        <v>145</v>
      </c>
      <c r="AO132" s="33" t="s">
        <v>145</v>
      </c>
      <c r="AP132" s="33" t="s">
        <v>60</v>
      </c>
      <c r="AQ132" s="33" t="s">
        <v>2467</v>
      </c>
      <c r="AR132" s="244" t="s">
        <v>54</v>
      </c>
    </row>
    <row r="133" customFormat="false" ht="15" hidden="false" customHeight="false" outlineLevel="0" collapsed="false">
      <c r="A133" s="33" t="n">
        <v>609726</v>
      </c>
      <c r="B133" s="242" t="s">
        <v>1785</v>
      </c>
      <c r="C133" s="243" t="s">
        <v>1786</v>
      </c>
      <c r="D133" s="33" t="n">
        <v>1500</v>
      </c>
      <c r="E133" s="33" t="n">
        <v>47051</v>
      </c>
      <c r="F133" s="33" t="s">
        <v>226</v>
      </c>
      <c r="G133" s="33" t="s">
        <v>227</v>
      </c>
      <c r="H133" s="243" t="s">
        <v>49</v>
      </c>
      <c r="I133" s="33" t="s">
        <v>1855</v>
      </c>
      <c r="J133" s="33" t="s">
        <v>2438</v>
      </c>
      <c r="L133" s="33" t="s">
        <v>145</v>
      </c>
      <c r="N133" s="33" t="s">
        <v>1790</v>
      </c>
      <c r="O133" s="33" t="n">
        <v>51632</v>
      </c>
      <c r="P133" s="33" t="s">
        <v>1791</v>
      </c>
      <c r="Q133" s="33" t="s">
        <v>2645</v>
      </c>
      <c r="R133" s="33" t="s">
        <v>2646</v>
      </c>
      <c r="S133" s="33" t="n">
        <v>60628</v>
      </c>
      <c r="T133" s="33" t="n">
        <v>48</v>
      </c>
      <c r="U133" s="33" t="s">
        <v>2647</v>
      </c>
      <c r="V133" s="33" t="s">
        <v>2648</v>
      </c>
      <c r="W133" s="33" t="s">
        <v>2649</v>
      </c>
      <c r="X133" s="33" t="s">
        <v>2650</v>
      </c>
      <c r="Y133" s="33" t="s">
        <v>2537</v>
      </c>
      <c r="Z133" s="33" t="s">
        <v>1934</v>
      </c>
      <c r="AA133" s="33" t="n">
        <v>2012</v>
      </c>
      <c r="AB133" s="33" t="n">
        <v>609726</v>
      </c>
      <c r="AD133" s="33" t="n">
        <v>1500</v>
      </c>
      <c r="AG133" s="33" t="s">
        <v>2651</v>
      </c>
      <c r="AH133" s="33" t="n">
        <v>0</v>
      </c>
      <c r="AI133" s="33" t="s">
        <v>1842</v>
      </c>
      <c r="AJ133" s="33" t="s">
        <v>1801</v>
      </c>
      <c r="AK133" s="33" t="s">
        <v>1802</v>
      </c>
      <c r="AL133" s="33" t="s">
        <v>145</v>
      </c>
      <c r="AM133" s="33" t="s">
        <v>60</v>
      </c>
      <c r="AN133" s="33" t="s">
        <v>145</v>
      </c>
      <c r="AO133" s="33" t="s">
        <v>145</v>
      </c>
      <c r="AP133" s="33" t="s">
        <v>60</v>
      </c>
      <c r="AQ133" s="33" t="s">
        <v>2426</v>
      </c>
      <c r="AR133" s="244" t="s">
        <v>54</v>
      </c>
    </row>
    <row r="134" customFormat="false" ht="15" hidden="false" customHeight="false" outlineLevel="0" collapsed="false">
      <c r="A134" s="33" t="n">
        <v>609727</v>
      </c>
      <c r="B134" s="242" t="s">
        <v>1785</v>
      </c>
      <c r="C134" s="243" t="s">
        <v>1786</v>
      </c>
      <c r="D134" s="33" t="n">
        <v>1510</v>
      </c>
      <c r="E134" s="33" t="n">
        <v>46261</v>
      </c>
      <c r="F134" s="33" t="s">
        <v>1123</v>
      </c>
      <c r="G134" s="33" t="s">
        <v>1124</v>
      </c>
      <c r="H134" s="243" t="s">
        <v>49</v>
      </c>
      <c r="I134" s="33" t="s">
        <v>1855</v>
      </c>
      <c r="J134" s="33" t="s">
        <v>1788</v>
      </c>
      <c r="L134" s="33" t="s">
        <v>2652</v>
      </c>
      <c r="N134" s="33" t="s">
        <v>1790</v>
      </c>
      <c r="O134" s="33" t="n">
        <v>51408</v>
      </c>
      <c r="P134" s="33" t="s">
        <v>1791</v>
      </c>
      <c r="Q134" s="33" t="s">
        <v>2653</v>
      </c>
      <c r="R134" s="33" t="s">
        <v>2654</v>
      </c>
      <c r="S134" s="33" t="n">
        <v>60653</v>
      </c>
      <c r="T134" s="33" t="n">
        <v>40</v>
      </c>
      <c r="U134" s="33" t="s">
        <v>2653</v>
      </c>
      <c r="V134" s="33" t="s">
        <v>2655</v>
      </c>
      <c r="W134" s="33" t="s">
        <v>2656</v>
      </c>
      <c r="X134" s="33" t="s">
        <v>2657</v>
      </c>
      <c r="Y134" s="33" t="s">
        <v>1893</v>
      </c>
      <c r="Z134" s="33" t="s">
        <v>1811</v>
      </c>
      <c r="AA134" s="33" t="n">
        <v>2012</v>
      </c>
      <c r="AB134" s="33" t="n">
        <v>609727</v>
      </c>
      <c r="AD134" s="33" t="n">
        <v>1510</v>
      </c>
      <c r="AG134" s="33" t="s">
        <v>2658</v>
      </c>
      <c r="AH134" s="33" t="n">
        <v>1</v>
      </c>
      <c r="AI134" s="33" t="s">
        <v>1842</v>
      </c>
      <c r="AJ134" s="33" t="s">
        <v>1801</v>
      </c>
      <c r="AK134" s="33" t="s">
        <v>1802</v>
      </c>
      <c r="AL134" s="33" t="s">
        <v>52</v>
      </c>
      <c r="AM134" s="33" t="s">
        <v>53</v>
      </c>
      <c r="AN134" s="33" t="s">
        <v>52</v>
      </c>
      <c r="AO134" s="33" t="s">
        <v>2652</v>
      </c>
      <c r="AP134" s="33" t="s">
        <v>53</v>
      </c>
      <c r="AQ134" s="33" t="s">
        <v>2467</v>
      </c>
      <c r="AR134" s="244" t="s">
        <v>54</v>
      </c>
    </row>
    <row r="135" customFormat="false" ht="15" hidden="false" customHeight="false" outlineLevel="0" collapsed="false">
      <c r="A135" s="33" t="n">
        <v>609728</v>
      </c>
      <c r="B135" s="242" t="s">
        <v>1785</v>
      </c>
      <c r="C135" s="243" t="s">
        <v>1786</v>
      </c>
      <c r="D135" s="33" t="n">
        <v>1520</v>
      </c>
      <c r="E135" s="33" t="n">
        <v>46271</v>
      </c>
      <c r="F135" s="33" t="s">
        <v>1202</v>
      </c>
      <c r="G135" s="33" t="s">
        <v>1203</v>
      </c>
      <c r="H135" s="243" t="s">
        <v>49</v>
      </c>
      <c r="I135" s="33" t="s">
        <v>1855</v>
      </c>
      <c r="J135" s="33" t="s">
        <v>2438</v>
      </c>
      <c r="L135" s="33" t="s">
        <v>83</v>
      </c>
      <c r="N135" s="33" t="s">
        <v>1790</v>
      </c>
      <c r="O135" s="33" t="n">
        <v>51536</v>
      </c>
      <c r="P135" s="33" t="s">
        <v>1791</v>
      </c>
      <c r="Q135" s="33" t="s">
        <v>2659</v>
      </c>
      <c r="R135" s="33" t="s">
        <v>2660</v>
      </c>
      <c r="S135" s="33" t="n">
        <v>60625</v>
      </c>
      <c r="T135" s="33" t="n">
        <v>31</v>
      </c>
      <c r="U135" s="33" t="s">
        <v>2659</v>
      </c>
      <c r="V135" s="33" t="s">
        <v>2661</v>
      </c>
      <c r="W135" s="33" t="s">
        <v>2662</v>
      </c>
      <c r="X135" s="33" t="s">
        <v>2663</v>
      </c>
      <c r="Y135" s="33" t="s">
        <v>74</v>
      </c>
      <c r="Z135" s="33" t="s">
        <v>2664</v>
      </c>
      <c r="AA135" s="33" t="n">
        <v>2012</v>
      </c>
      <c r="AB135" s="33" t="n">
        <v>609728</v>
      </c>
      <c r="AD135" s="33" t="n">
        <v>1520</v>
      </c>
      <c r="AG135" s="33" t="s">
        <v>2665</v>
      </c>
      <c r="AH135" s="33" t="n">
        <v>0</v>
      </c>
      <c r="AI135" s="33" t="s">
        <v>1842</v>
      </c>
      <c r="AJ135" s="33" t="s">
        <v>1801</v>
      </c>
      <c r="AK135" s="33" t="s">
        <v>1802</v>
      </c>
      <c r="AL135" s="33" t="s">
        <v>83</v>
      </c>
      <c r="AM135" s="33" t="s">
        <v>65</v>
      </c>
      <c r="AN135" s="33" t="s">
        <v>83</v>
      </c>
      <c r="AO135" s="33" t="s">
        <v>83</v>
      </c>
      <c r="AP135" s="33" t="s">
        <v>65</v>
      </c>
      <c r="AQ135" s="33" t="s">
        <v>2426</v>
      </c>
      <c r="AR135" s="244" t="s">
        <v>130</v>
      </c>
      <c r="AS135" s="33" t="s">
        <v>67</v>
      </c>
      <c r="AT135" s="33" t="s">
        <v>67</v>
      </c>
      <c r="AU135" s="33" t="s">
        <v>67</v>
      </c>
      <c r="AV135" s="33" t="n">
        <v>27</v>
      </c>
      <c r="AW135" s="33" t="n">
        <v>26</v>
      </c>
      <c r="AX135" s="33" t="n">
        <v>37</v>
      </c>
      <c r="AY135" s="33" t="n">
        <v>357</v>
      </c>
      <c r="AZ135" s="33" t="n">
        <v>18</v>
      </c>
      <c r="BA135" s="33" t="n">
        <v>41</v>
      </c>
      <c r="BB135" s="33" t="n">
        <v>30</v>
      </c>
      <c r="BC135" s="33" t="n">
        <v>244</v>
      </c>
      <c r="BD135" s="245" t="n">
        <v>2</v>
      </c>
      <c r="BE135" s="33" t="n">
        <v>2</v>
      </c>
      <c r="BF135" s="33" t="n">
        <v>8</v>
      </c>
      <c r="BG135" s="33" t="n">
        <v>12</v>
      </c>
      <c r="BH135" s="33" t="n">
        <v>357</v>
      </c>
      <c r="BI135" s="33" t="n">
        <v>0.042</v>
      </c>
      <c r="BJ135" s="33" t="n">
        <v>0.048</v>
      </c>
      <c r="BK135" s="33" t="n">
        <v>0.022</v>
      </c>
      <c r="BL135" s="33" t="n">
        <v>0.039</v>
      </c>
      <c r="BM135" s="33" t="n">
        <v>0.059</v>
      </c>
      <c r="BN135" s="33" t="n">
        <v>0.137</v>
      </c>
      <c r="BO135" s="33" t="n">
        <v>0.162</v>
      </c>
      <c r="BP135" s="33" t="n">
        <v>0.12</v>
      </c>
      <c r="BQ135" s="33" t="n">
        <v>0.148</v>
      </c>
      <c r="BR135" s="33" t="n">
        <v>0.165</v>
      </c>
      <c r="BS135" s="33" t="n">
        <v>0.227</v>
      </c>
      <c r="BT135" s="33" t="n">
        <v>0.252</v>
      </c>
      <c r="BU135" s="33" t="n">
        <v>0.507</v>
      </c>
      <c r="BV135" s="33" t="n">
        <v>0.454</v>
      </c>
      <c r="BW135" s="33" t="n">
        <v>0.49</v>
      </c>
      <c r="BX135" s="33" t="n">
        <v>0.412</v>
      </c>
      <c r="BY135" s="33" t="n">
        <v>0.42</v>
      </c>
      <c r="BZ135" s="33" t="n">
        <v>0.373</v>
      </c>
      <c r="CA135" s="33" t="n">
        <v>0.008</v>
      </c>
      <c r="CB135" s="33" t="n">
        <v>0.011</v>
      </c>
      <c r="CC135" s="33" t="n">
        <v>0.011</v>
      </c>
      <c r="CD135" s="33" t="n">
        <v>0.006</v>
      </c>
      <c r="CE135" s="33" t="n">
        <v>0.017</v>
      </c>
      <c r="CF135" s="33" t="n">
        <v>0.014</v>
      </c>
      <c r="CG135" s="33" t="n">
        <v>0.28</v>
      </c>
      <c r="CH135" s="33" t="n">
        <v>0.367</v>
      </c>
      <c r="CI135" s="33" t="n">
        <v>0.328</v>
      </c>
      <c r="CJ135" s="33" t="n">
        <v>0.378</v>
      </c>
      <c r="CK135" s="33" t="n">
        <v>0.277</v>
      </c>
      <c r="CL135" s="33" t="n">
        <v>0.224</v>
      </c>
      <c r="CM135" s="33" t="n">
        <v>0.02</v>
      </c>
      <c r="CN135" s="33" t="n">
        <v>0.014</v>
      </c>
      <c r="CO135" s="33" t="n">
        <v>0.022</v>
      </c>
      <c r="CP135" s="33" t="n">
        <v>0.048</v>
      </c>
      <c r="CQ135" s="33" t="n">
        <v>0.02</v>
      </c>
      <c r="CR135" s="33" t="n">
        <v>0.028</v>
      </c>
      <c r="CS135" s="33" t="n">
        <v>0.148</v>
      </c>
      <c r="CT135" s="33" t="n">
        <v>0.238</v>
      </c>
      <c r="CU135" s="33" t="n">
        <v>0.148</v>
      </c>
      <c r="CV135" s="33" t="n">
        <v>0.048</v>
      </c>
      <c r="CW135" s="33" t="n">
        <v>0.09</v>
      </c>
      <c r="CX135" s="33" t="n">
        <v>0.115</v>
      </c>
      <c r="CY135" s="33" t="n">
        <v>0.151</v>
      </c>
      <c r="CZ135" s="33" t="n">
        <v>0.073</v>
      </c>
      <c r="DA135" s="33" t="n">
        <v>0.134</v>
      </c>
      <c r="DB135" s="33" t="n">
        <v>0.21</v>
      </c>
      <c r="DC135" s="33" t="n">
        <v>0.221</v>
      </c>
      <c r="DD135" s="33" t="n">
        <v>0.174</v>
      </c>
      <c r="DE135" s="33" t="n">
        <v>0.361</v>
      </c>
      <c r="DF135" s="33" t="n">
        <v>0.401</v>
      </c>
      <c r="DG135" s="33" t="n">
        <v>0.471</v>
      </c>
      <c r="DH135" s="33" t="n">
        <v>0.423</v>
      </c>
      <c r="DI135" s="33" t="n">
        <v>0.471</v>
      </c>
      <c r="DJ135" s="33" t="n">
        <v>0.473</v>
      </c>
      <c r="DK135" s="33" t="n">
        <v>0.375</v>
      </c>
      <c r="DL135" s="33" t="n">
        <v>0.325</v>
      </c>
      <c r="DM135" s="33" t="n">
        <v>0.378</v>
      </c>
      <c r="DN135" s="33" t="n">
        <v>0.006</v>
      </c>
      <c r="DO135" s="33" t="n">
        <v>0.003</v>
      </c>
      <c r="DP135" s="33" t="n">
        <v>0</v>
      </c>
      <c r="DQ135" s="33" t="n">
        <v>0</v>
      </c>
      <c r="DR135" s="33" t="n">
        <v>0.008</v>
      </c>
      <c r="DS135" s="33" t="n">
        <v>0.008</v>
      </c>
      <c r="DT135" s="33" t="n">
        <v>0.003</v>
      </c>
      <c r="DU135" s="33" t="n">
        <v>0.003</v>
      </c>
      <c r="DV135" s="33" t="n">
        <v>0.014</v>
      </c>
      <c r="DW135" s="33" t="n">
        <v>0.566</v>
      </c>
      <c r="DX135" s="33" t="n">
        <v>0.493</v>
      </c>
      <c r="DY135" s="33" t="n">
        <v>0.392</v>
      </c>
      <c r="DZ135" s="33" t="n">
        <v>0.378</v>
      </c>
      <c r="EA135" s="33" t="n">
        <v>0.429</v>
      </c>
      <c r="EB135" s="33" t="n">
        <v>0.356</v>
      </c>
      <c r="EC135" s="33" t="n">
        <v>0.263</v>
      </c>
      <c r="ED135" s="33" t="n">
        <v>0.213</v>
      </c>
      <c r="EE135" s="33" t="n">
        <v>0.286</v>
      </c>
      <c r="EF135" s="33" t="n">
        <v>0.314</v>
      </c>
      <c r="EG135" s="33" t="n">
        <v>0.039</v>
      </c>
      <c r="EH135" s="33" t="n">
        <v>0.039</v>
      </c>
      <c r="EI135" s="33" t="n">
        <v>0.064</v>
      </c>
      <c r="EJ135" s="33" t="n">
        <v>0.345</v>
      </c>
      <c r="EK135" s="33" t="n">
        <v>0.168</v>
      </c>
      <c r="EL135" s="33" t="n">
        <v>0.118</v>
      </c>
      <c r="EM135" s="33" t="n">
        <v>0.16</v>
      </c>
      <c r="EN135" s="33" t="n">
        <v>0.19</v>
      </c>
      <c r="EO135" s="33" t="n">
        <v>0.49</v>
      </c>
      <c r="EP135" s="33" t="n">
        <v>0.513</v>
      </c>
      <c r="EQ135" s="33" t="n">
        <v>0.457</v>
      </c>
      <c r="ER135" s="33" t="n">
        <v>0.022</v>
      </c>
      <c r="ES135" s="33" t="n">
        <v>0.025</v>
      </c>
      <c r="ET135" s="33" t="n">
        <v>0.025</v>
      </c>
      <c r="EU135" s="33" t="n">
        <v>0.031</v>
      </c>
      <c r="EV135" s="33" t="n">
        <v>0.129</v>
      </c>
      <c r="EW135" s="33" t="n">
        <v>0.277</v>
      </c>
      <c r="EX135" s="33" t="n">
        <v>0.305</v>
      </c>
      <c r="EY135" s="33" t="n">
        <v>0.289</v>
      </c>
      <c r="EZ135" s="33" t="n">
        <v>6.93</v>
      </c>
      <c r="FA135" s="33" t="n">
        <v>0.025</v>
      </c>
      <c r="FB135" s="33" t="n">
        <v>0.034</v>
      </c>
      <c r="FC135" s="33" t="n">
        <v>0.034</v>
      </c>
      <c r="FD135" s="33" t="n">
        <v>0.056</v>
      </c>
      <c r="FE135" s="33" t="n">
        <v>0.092</v>
      </c>
      <c r="FF135" s="33" t="n">
        <v>0.106</v>
      </c>
      <c r="FG135" s="33" t="n">
        <v>0.19</v>
      </c>
      <c r="FH135" s="33" t="n">
        <v>0.168</v>
      </c>
      <c r="FI135" s="33" t="n">
        <v>0.126</v>
      </c>
      <c r="FJ135" s="33" t="n">
        <v>0.143</v>
      </c>
      <c r="FK135" s="33" t="n">
        <v>0.025</v>
      </c>
      <c r="FL135" s="33" t="n">
        <v>0.339</v>
      </c>
      <c r="FM135" s="33" t="n">
        <v>0.423</v>
      </c>
      <c r="FN135" s="33" t="n">
        <v>0.176</v>
      </c>
      <c r="FO135" s="33" t="n">
        <v>0.283</v>
      </c>
      <c r="FP135" s="33" t="n">
        <v>0.235</v>
      </c>
      <c r="FQ135" s="33" t="n">
        <v>0.277</v>
      </c>
      <c r="FR135" s="33" t="n">
        <v>0.196</v>
      </c>
      <c r="FS135" s="33" t="n">
        <v>0.179</v>
      </c>
      <c r="FT135" s="33" t="n">
        <v>0.319</v>
      </c>
      <c r="FU135" s="33" t="n">
        <v>0.112</v>
      </c>
      <c r="FV135" s="33" t="n">
        <v>0.084</v>
      </c>
      <c r="FW135" s="33" t="n">
        <v>0.193</v>
      </c>
      <c r="FX135" s="33" t="n">
        <v>0.07</v>
      </c>
      <c r="FY135" s="33" t="n">
        <v>0.078</v>
      </c>
      <c r="FZ135" s="33" t="n">
        <v>0.034</v>
      </c>
      <c r="GA135" s="33" t="n">
        <v>0.048</v>
      </c>
      <c r="GB135" s="33" t="n">
        <v>0.076</v>
      </c>
      <c r="GC135" s="33" t="n">
        <v>0.034</v>
      </c>
      <c r="GD135" s="33" t="n">
        <v>0.056</v>
      </c>
      <c r="GE135" s="33" t="n">
        <v>0.171</v>
      </c>
      <c r="GF135" s="33" t="n">
        <v>0.084</v>
      </c>
      <c r="GG135" s="33" t="n">
        <v>0.479</v>
      </c>
      <c r="GH135" s="33" t="n">
        <v>0.364</v>
      </c>
      <c r="GI135" s="33" t="n">
        <v>0.364</v>
      </c>
      <c r="GJ135" s="33" t="n">
        <v>0.37</v>
      </c>
      <c r="GK135" s="33" t="n">
        <v>0.381</v>
      </c>
      <c r="GL135" s="33" t="n">
        <v>0.423</v>
      </c>
      <c r="GM135" s="33" t="n">
        <v>0.269</v>
      </c>
      <c r="GN135" s="33" t="n">
        <v>0.314</v>
      </c>
      <c r="GO135" s="33" t="n">
        <v>0.401</v>
      </c>
      <c r="GP135" s="33" t="n">
        <v>0.384</v>
      </c>
      <c r="GQ135" s="33" t="n">
        <v>0.232</v>
      </c>
      <c r="GR135" s="33" t="n">
        <v>0.336</v>
      </c>
      <c r="GS135" s="33" t="n">
        <v>0.176</v>
      </c>
      <c r="GT135" s="33" t="n">
        <v>0.216</v>
      </c>
      <c r="GU135" s="33" t="n">
        <v>0.168</v>
      </c>
      <c r="GV135" s="33" t="n">
        <v>0.146</v>
      </c>
      <c r="GW135" s="33" t="n">
        <v>0.185</v>
      </c>
      <c r="GX135" s="33" t="n">
        <v>0.132</v>
      </c>
      <c r="GY135" s="33" t="n">
        <v>0.014</v>
      </c>
      <c r="GZ135" s="33" t="n">
        <v>0.014</v>
      </c>
      <c r="HA135" s="33" t="n">
        <v>0.014</v>
      </c>
      <c r="HB135" s="33" t="n">
        <v>0.034</v>
      </c>
      <c r="HC135" s="33" t="n">
        <v>0.014</v>
      </c>
      <c r="HD135" s="33" t="n">
        <v>0.017</v>
      </c>
      <c r="HE135" s="33" t="n">
        <v>0.014</v>
      </c>
      <c r="HF135" s="33" t="n">
        <v>0.017</v>
      </c>
      <c r="HG135" s="33" t="n">
        <v>0.02</v>
      </c>
      <c r="HH135" s="33" t="n">
        <v>0.011</v>
      </c>
      <c r="HI135" s="33" t="n">
        <v>0.017</v>
      </c>
      <c r="HJ135" s="33" t="n">
        <v>0.008</v>
      </c>
    </row>
    <row r="136" customFormat="false" ht="15" hidden="false" customHeight="false" outlineLevel="0" collapsed="false">
      <c r="A136" s="33" t="n">
        <v>609729</v>
      </c>
      <c r="B136" s="242" t="s">
        <v>1785</v>
      </c>
      <c r="C136" s="243" t="s">
        <v>1786</v>
      </c>
      <c r="D136" s="33" t="n">
        <v>1530</v>
      </c>
      <c r="E136" s="33" t="n">
        <v>46281</v>
      </c>
      <c r="F136" s="33" t="s">
        <v>1240</v>
      </c>
      <c r="G136" s="33" t="s">
        <v>1241</v>
      </c>
      <c r="H136" s="243" t="s">
        <v>49</v>
      </c>
      <c r="I136" s="33" t="s">
        <v>1855</v>
      </c>
      <c r="J136" s="33" t="s">
        <v>1788</v>
      </c>
      <c r="L136" s="33" t="s">
        <v>83</v>
      </c>
      <c r="N136" s="33" t="s">
        <v>1790</v>
      </c>
      <c r="O136" s="33" t="n">
        <v>51537</v>
      </c>
      <c r="P136" s="33" t="s">
        <v>1791</v>
      </c>
      <c r="Q136" s="33" t="s">
        <v>2666</v>
      </c>
      <c r="R136" s="33" t="s">
        <v>2667</v>
      </c>
      <c r="S136" s="33" t="n">
        <v>60641</v>
      </c>
      <c r="T136" s="33" t="n">
        <v>29</v>
      </c>
      <c r="U136" s="33" t="s">
        <v>2666</v>
      </c>
      <c r="V136" s="33" t="s">
        <v>2668</v>
      </c>
      <c r="W136" s="33" t="s">
        <v>2669</v>
      </c>
      <c r="X136" s="33" t="s">
        <v>2670</v>
      </c>
      <c r="Y136" s="33" t="s">
        <v>1927</v>
      </c>
      <c r="Z136" s="33" t="s">
        <v>2671</v>
      </c>
      <c r="AA136" s="33" t="n">
        <v>2012</v>
      </c>
      <c r="AB136" s="33" t="n">
        <v>609729</v>
      </c>
      <c r="AD136" s="33" t="n">
        <v>1530</v>
      </c>
      <c r="AG136" s="33" t="s">
        <v>2672</v>
      </c>
      <c r="AH136" s="33" t="n">
        <v>1</v>
      </c>
      <c r="AI136" s="33" t="s">
        <v>2673</v>
      </c>
      <c r="AJ136" s="33" t="s">
        <v>1801</v>
      </c>
      <c r="AK136" s="33" t="s">
        <v>1802</v>
      </c>
      <c r="AL136" s="33" t="s">
        <v>83</v>
      </c>
      <c r="AM136" s="33" t="s">
        <v>65</v>
      </c>
      <c r="AN136" s="33" t="s">
        <v>83</v>
      </c>
      <c r="AO136" s="33" t="s">
        <v>83</v>
      </c>
      <c r="AP136" s="33" t="s">
        <v>65</v>
      </c>
      <c r="AQ136" s="33" t="s">
        <v>2426</v>
      </c>
      <c r="AR136" s="244" t="s">
        <v>54</v>
      </c>
    </row>
    <row r="137" customFormat="false" ht="15" hidden="false" customHeight="false" outlineLevel="0" collapsed="false">
      <c r="A137" s="33" t="n">
        <v>609730</v>
      </c>
      <c r="B137" s="242" t="s">
        <v>1785</v>
      </c>
      <c r="C137" s="243" t="s">
        <v>1786</v>
      </c>
      <c r="D137" s="33" t="n">
        <v>1540</v>
      </c>
      <c r="E137" s="33" t="n">
        <v>47061</v>
      </c>
      <c r="F137" s="33" t="s">
        <v>1242</v>
      </c>
      <c r="G137" s="33" t="s">
        <v>1243</v>
      </c>
      <c r="H137" s="243" t="s">
        <v>49</v>
      </c>
      <c r="I137" s="33" t="s">
        <v>1855</v>
      </c>
      <c r="J137" s="33" t="s">
        <v>1788</v>
      </c>
      <c r="L137" s="33" t="s">
        <v>83</v>
      </c>
      <c r="N137" s="33" t="s">
        <v>1790</v>
      </c>
      <c r="O137" s="33" t="n">
        <v>51538</v>
      </c>
      <c r="P137" s="33" t="s">
        <v>1791</v>
      </c>
      <c r="Q137" s="33" t="s">
        <v>2674</v>
      </c>
      <c r="R137" s="33" t="s">
        <v>2675</v>
      </c>
      <c r="S137" s="33" t="n">
        <v>60660</v>
      </c>
      <c r="T137" s="33" t="n">
        <v>32</v>
      </c>
      <c r="U137" s="33" t="s">
        <v>2674</v>
      </c>
      <c r="V137" s="33" t="s">
        <v>2676</v>
      </c>
      <c r="W137" s="33" t="s">
        <v>2677</v>
      </c>
      <c r="X137" s="33" t="s">
        <v>2678</v>
      </c>
      <c r="Y137" s="33" t="s">
        <v>2143</v>
      </c>
      <c r="Z137" s="33" t="s">
        <v>2679</v>
      </c>
      <c r="AA137" s="33" t="n">
        <v>2012</v>
      </c>
      <c r="AB137" s="33" t="n">
        <v>609730</v>
      </c>
      <c r="AD137" s="33" t="n">
        <v>1540</v>
      </c>
      <c r="AG137" s="33" t="s">
        <v>2680</v>
      </c>
      <c r="AH137" s="33" t="n">
        <v>1</v>
      </c>
      <c r="AI137" s="33" t="s">
        <v>1842</v>
      </c>
      <c r="AJ137" s="33" t="s">
        <v>1801</v>
      </c>
      <c r="AK137" s="33" t="s">
        <v>1802</v>
      </c>
      <c r="AL137" s="33" t="s">
        <v>83</v>
      </c>
      <c r="AM137" s="33" t="s">
        <v>65</v>
      </c>
      <c r="AN137" s="33" t="s">
        <v>83</v>
      </c>
      <c r="AO137" s="33" t="s">
        <v>83</v>
      </c>
      <c r="AP137" s="33" t="s">
        <v>65</v>
      </c>
      <c r="AQ137" s="33" t="s">
        <v>2426</v>
      </c>
      <c r="AR137" s="244" t="s">
        <v>72</v>
      </c>
      <c r="AS137" s="33" t="s">
        <v>67</v>
      </c>
      <c r="AT137" s="33" t="s">
        <v>67</v>
      </c>
      <c r="AU137" s="33" t="s">
        <v>47</v>
      </c>
      <c r="AV137" s="33" t="n">
        <v>27</v>
      </c>
      <c r="AW137" s="33" t="n">
        <v>32</v>
      </c>
      <c r="AX137" s="33" t="n">
        <v>40</v>
      </c>
      <c r="AY137" s="33" t="n">
        <v>324</v>
      </c>
      <c r="AZ137" s="33" t="n">
        <v>30</v>
      </c>
      <c r="BA137" s="33" t="n">
        <v>49</v>
      </c>
      <c r="BB137" s="33" t="n">
        <v>68</v>
      </c>
      <c r="BC137" s="33" t="n">
        <v>148</v>
      </c>
      <c r="BD137" s="245" t="n">
        <v>1</v>
      </c>
      <c r="BE137" s="33" t="n">
        <v>1</v>
      </c>
      <c r="BF137" s="33" t="n">
        <v>13</v>
      </c>
      <c r="BG137" s="33" t="n">
        <v>14</v>
      </c>
      <c r="BH137" s="33" t="n">
        <v>324</v>
      </c>
      <c r="BI137" s="33" t="n">
        <v>0.025</v>
      </c>
      <c r="BJ137" s="33" t="n">
        <v>0.034</v>
      </c>
      <c r="BK137" s="33" t="n">
        <v>0.028</v>
      </c>
      <c r="BL137" s="33" t="n">
        <v>0.065</v>
      </c>
      <c r="BM137" s="33" t="n">
        <v>0.065</v>
      </c>
      <c r="BN137" s="33" t="n">
        <v>0.157</v>
      </c>
      <c r="BO137" s="33" t="n">
        <v>0.142</v>
      </c>
      <c r="BP137" s="33" t="n">
        <v>0.09</v>
      </c>
      <c r="BQ137" s="33" t="n">
        <v>0.133</v>
      </c>
      <c r="BR137" s="33" t="n">
        <v>0.201</v>
      </c>
      <c r="BS137" s="33" t="n">
        <v>0.222</v>
      </c>
      <c r="BT137" s="33" t="n">
        <v>0.238</v>
      </c>
      <c r="BU137" s="33" t="n">
        <v>0.509</v>
      </c>
      <c r="BV137" s="33" t="n">
        <v>0.475</v>
      </c>
      <c r="BW137" s="33" t="n">
        <v>0.497</v>
      </c>
      <c r="BX137" s="33" t="n">
        <v>0.373</v>
      </c>
      <c r="BY137" s="33" t="n">
        <v>0.417</v>
      </c>
      <c r="BZ137" s="33" t="n">
        <v>0.377</v>
      </c>
      <c r="CA137" s="33" t="n">
        <v>0.028</v>
      </c>
      <c r="CB137" s="33" t="n">
        <v>0.022</v>
      </c>
      <c r="CC137" s="33" t="n">
        <v>0.043</v>
      </c>
      <c r="CD137" s="33" t="n">
        <v>0.031</v>
      </c>
      <c r="CE137" s="33" t="n">
        <v>0.028</v>
      </c>
      <c r="CF137" s="33" t="n">
        <v>0.037</v>
      </c>
      <c r="CG137" s="33" t="n">
        <v>0.296</v>
      </c>
      <c r="CH137" s="33" t="n">
        <v>0.38</v>
      </c>
      <c r="CI137" s="33" t="n">
        <v>0.299</v>
      </c>
      <c r="CJ137" s="33" t="n">
        <v>0.33</v>
      </c>
      <c r="CK137" s="33" t="n">
        <v>0.269</v>
      </c>
      <c r="CL137" s="33" t="n">
        <v>0.191</v>
      </c>
      <c r="CM137" s="33" t="n">
        <v>0.015</v>
      </c>
      <c r="CN137" s="33" t="n">
        <v>0.019</v>
      </c>
      <c r="CO137" s="33" t="n">
        <v>0.025</v>
      </c>
      <c r="CP137" s="33" t="n">
        <v>0.028</v>
      </c>
      <c r="CQ137" s="33" t="n">
        <v>0.019</v>
      </c>
      <c r="CR137" s="33" t="n">
        <v>0.031</v>
      </c>
      <c r="CS137" s="33" t="n">
        <v>0.108</v>
      </c>
      <c r="CT137" s="33" t="n">
        <v>0.17</v>
      </c>
      <c r="CU137" s="33" t="n">
        <v>0.108</v>
      </c>
      <c r="CV137" s="33" t="n">
        <v>0.046</v>
      </c>
      <c r="CW137" s="33" t="n">
        <v>0.071</v>
      </c>
      <c r="CX137" s="33" t="n">
        <v>0.09</v>
      </c>
      <c r="CY137" s="33" t="n">
        <v>0.086</v>
      </c>
      <c r="CZ137" s="33" t="n">
        <v>0.077</v>
      </c>
      <c r="DA137" s="33" t="n">
        <v>0.12</v>
      </c>
      <c r="DB137" s="33" t="n">
        <v>0.182</v>
      </c>
      <c r="DC137" s="33" t="n">
        <v>0.179</v>
      </c>
      <c r="DD137" s="33" t="n">
        <v>0.198</v>
      </c>
      <c r="DE137" s="33" t="n">
        <v>0.358</v>
      </c>
      <c r="DF137" s="33" t="n">
        <v>0.407</v>
      </c>
      <c r="DG137" s="33" t="n">
        <v>0.41</v>
      </c>
      <c r="DH137" s="33" t="n">
        <v>0.398</v>
      </c>
      <c r="DI137" s="33" t="n">
        <v>0.441</v>
      </c>
      <c r="DJ137" s="33" t="n">
        <v>0.435</v>
      </c>
      <c r="DK137" s="33" t="n">
        <v>0.386</v>
      </c>
      <c r="DL137" s="33" t="n">
        <v>0.336</v>
      </c>
      <c r="DM137" s="33" t="n">
        <v>0.367</v>
      </c>
      <c r="DN137" s="33" t="n">
        <v>0.028</v>
      </c>
      <c r="DO137" s="33" t="n">
        <v>0.022</v>
      </c>
      <c r="DP137" s="33" t="n">
        <v>0.015</v>
      </c>
      <c r="DQ137" s="33" t="n">
        <v>0.025</v>
      </c>
      <c r="DR137" s="33" t="n">
        <v>0.034</v>
      </c>
      <c r="DS137" s="33" t="n">
        <v>0.028</v>
      </c>
      <c r="DT137" s="33" t="n">
        <v>0.025</v>
      </c>
      <c r="DU137" s="33" t="n">
        <v>0.025</v>
      </c>
      <c r="DV137" s="33" t="n">
        <v>0.046</v>
      </c>
      <c r="DW137" s="33" t="n">
        <v>0.552</v>
      </c>
      <c r="DX137" s="33" t="n">
        <v>0.481</v>
      </c>
      <c r="DY137" s="33" t="n">
        <v>0.46</v>
      </c>
      <c r="DZ137" s="33" t="n">
        <v>0.463</v>
      </c>
      <c r="EA137" s="33" t="n">
        <v>0.429</v>
      </c>
      <c r="EB137" s="33" t="n">
        <v>0.386</v>
      </c>
      <c r="EC137" s="33" t="n">
        <v>0.299</v>
      </c>
      <c r="ED137" s="33" t="n">
        <v>0.29</v>
      </c>
      <c r="EE137" s="33" t="n">
        <v>0.281</v>
      </c>
      <c r="EF137" s="33" t="n">
        <v>0.349</v>
      </c>
      <c r="EG137" s="33" t="n">
        <v>0.046</v>
      </c>
      <c r="EH137" s="33" t="n">
        <v>0.034</v>
      </c>
      <c r="EI137" s="33" t="n">
        <v>0.071</v>
      </c>
      <c r="EJ137" s="33" t="n">
        <v>0.318</v>
      </c>
      <c r="EK137" s="33" t="n">
        <v>0.139</v>
      </c>
      <c r="EL137" s="33" t="n">
        <v>0.099</v>
      </c>
      <c r="EM137" s="33" t="n">
        <v>0.148</v>
      </c>
      <c r="EN137" s="33" t="n">
        <v>0.164</v>
      </c>
      <c r="EO137" s="33" t="n">
        <v>0.46</v>
      </c>
      <c r="EP137" s="33" t="n">
        <v>0.426</v>
      </c>
      <c r="EQ137" s="33" t="n">
        <v>0.392</v>
      </c>
      <c r="ER137" s="33" t="n">
        <v>0.052</v>
      </c>
      <c r="ES137" s="33" t="n">
        <v>0.034</v>
      </c>
      <c r="ET137" s="33" t="n">
        <v>0.077</v>
      </c>
      <c r="EU137" s="33" t="n">
        <v>0.065</v>
      </c>
      <c r="EV137" s="33" t="n">
        <v>0.117</v>
      </c>
      <c r="EW137" s="33" t="n">
        <v>0.321</v>
      </c>
      <c r="EX137" s="33" t="n">
        <v>0.364</v>
      </c>
      <c r="EY137" s="33" t="n">
        <v>0.324</v>
      </c>
      <c r="EZ137" s="33" t="n">
        <v>7.06</v>
      </c>
      <c r="FA137" s="33" t="n">
        <v>0.031</v>
      </c>
      <c r="FB137" s="33" t="n">
        <v>0.019</v>
      </c>
      <c r="FC137" s="33" t="n">
        <v>0.031</v>
      </c>
      <c r="FD137" s="33" t="n">
        <v>0.065</v>
      </c>
      <c r="FE137" s="33" t="n">
        <v>0.071</v>
      </c>
      <c r="FF137" s="33" t="n">
        <v>0.096</v>
      </c>
      <c r="FG137" s="33" t="n">
        <v>0.17</v>
      </c>
      <c r="FH137" s="33" t="n">
        <v>0.213</v>
      </c>
      <c r="FI137" s="33" t="n">
        <v>0.108</v>
      </c>
      <c r="FJ137" s="33" t="n">
        <v>0.154</v>
      </c>
      <c r="FK137" s="33" t="n">
        <v>0.043</v>
      </c>
      <c r="FL137" s="33" t="n">
        <v>0.41</v>
      </c>
      <c r="FM137" s="33" t="n">
        <v>0.435</v>
      </c>
      <c r="FN137" s="33" t="n">
        <v>0.198</v>
      </c>
      <c r="FO137" s="33" t="n">
        <v>0.194</v>
      </c>
      <c r="FP137" s="33" t="n">
        <v>0.154</v>
      </c>
      <c r="FQ137" s="33" t="n">
        <v>0.247</v>
      </c>
      <c r="FR137" s="33" t="n">
        <v>0.151</v>
      </c>
      <c r="FS137" s="33" t="n">
        <v>0.145</v>
      </c>
      <c r="FT137" s="33" t="n">
        <v>0.281</v>
      </c>
      <c r="FU137" s="33" t="n">
        <v>0.102</v>
      </c>
      <c r="FV137" s="33" t="n">
        <v>0.111</v>
      </c>
      <c r="FW137" s="33" t="n">
        <v>0.173</v>
      </c>
      <c r="FX137" s="33" t="n">
        <v>0.142</v>
      </c>
      <c r="FY137" s="33" t="n">
        <v>0.154</v>
      </c>
      <c r="FZ137" s="33" t="n">
        <v>0.102</v>
      </c>
      <c r="GA137" s="33" t="n">
        <v>0.034</v>
      </c>
      <c r="GB137" s="33" t="n">
        <v>0.043</v>
      </c>
      <c r="GC137" s="33" t="n">
        <v>0.028</v>
      </c>
      <c r="GD137" s="33" t="n">
        <v>0.043</v>
      </c>
      <c r="GE137" s="33" t="n">
        <v>0.123</v>
      </c>
      <c r="GF137" s="33" t="n">
        <v>0.052</v>
      </c>
      <c r="GG137" s="33" t="n">
        <v>0.383</v>
      </c>
      <c r="GH137" s="33" t="n">
        <v>0.312</v>
      </c>
      <c r="GI137" s="33" t="n">
        <v>0.33</v>
      </c>
      <c r="GJ137" s="33" t="n">
        <v>0.315</v>
      </c>
      <c r="GK137" s="33" t="n">
        <v>0.404</v>
      </c>
      <c r="GL137" s="33" t="n">
        <v>0.432</v>
      </c>
      <c r="GM137" s="33" t="n">
        <v>0.259</v>
      </c>
      <c r="GN137" s="33" t="n">
        <v>0.299</v>
      </c>
      <c r="GO137" s="33" t="n">
        <v>0.343</v>
      </c>
      <c r="GP137" s="33" t="n">
        <v>0.318</v>
      </c>
      <c r="GQ137" s="33" t="n">
        <v>0.225</v>
      </c>
      <c r="GR137" s="33" t="n">
        <v>0.312</v>
      </c>
      <c r="GS137" s="33" t="n">
        <v>0.256</v>
      </c>
      <c r="GT137" s="33" t="n">
        <v>0.259</v>
      </c>
      <c r="GU137" s="33" t="n">
        <v>0.216</v>
      </c>
      <c r="GV137" s="33" t="n">
        <v>0.204</v>
      </c>
      <c r="GW137" s="33" t="n">
        <v>0.176</v>
      </c>
      <c r="GX137" s="33" t="n">
        <v>0.12</v>
      </c>
      <c r="GY137" s="33" t="n">
        <v>0.028</v>
      </c>
      <c r="GZ137" s="33" t="n">
        <v>0.031</v>
      </c>
      <c r="HA137" s="33" t="n">
        <v>0.034</v>
      </c>
      <c r="HB137" s="33" t="n">
        <v>0.046</v>
      </c>
      <c r="HC137" s="33" t="n">
        <v>0.019</v>
      </c>
      <c r="HD137" s="33" t="n">
        <v>0.031</v>
      </c>
      <c r="HE137" s="33" t="n">
        <v>0.04</v>
      </c>
      <c r="HF137" s="33" t="n">
        <v>0.056</v>
      </c>
      <c r="HG137" s="33" t="n">
        <v>0.049</v>
      </c>
      <c r="HH137" s="33" t="n">
        <v>0.074</v>
      </c>
      <c r="HI137" s="33" t="n">
        <v>0.052</v>
      </c>
      <c r="HJ137" s="33" t="n">
        <v>0.052</v>
      </c>
    </row>
    <row r="138" customFormat="false" ht="15" hidden="false" customHeight="false" outlineLevel="0" collapsed="false">
      <c r="A138" s="33" t="n">
        <v>609732</v>
      </c>
      <c r="B138" s="242" t="s">
        <v>1785</v>
      </c>
      <c r="C138" s="243" t="s">
        <v>1786</v>
      </c>
      <c r="D138" s="33" t="n">
        <v>1560</v>
      </c>
      <c r="E138" s="33" t="n">
        <v>46291</v>
      </c>
      <c r="F138" s="33" t="s">
        <v>1302</v>
      </c>
      <c r="G138" s="33" t="s">
        <v>1303</v>
      </c>
      <c r="H138" s="243" t="s">
        <v>49</v>
      </c>
      <c r="I138" s="33" t="s">
        <v>1855</v>
      </c>
      <c r="J138" s="33" t="s">
        <v>1788</v>
      </c>
      <c r="L138" s="33" t="s">
        <v>83</v>
      </c>
      <c r="N138" s="33" t="s">
        <v>1790</v>
      </c>
      <c r="O138" s="33" t="n">
        <v>51553</v>
      </c>
      <c r="P138" s="33" t="s">
        <v>1791</v>
      </c>
      <c r="Q138" s="33" t="s">
        <v>2681</v>
      </c>
      <c r="R138" s="33" t="s">
        <v>2682</v>
      </c>
      <c r="S138" s="33" t="n">
        <v>60634</v>
      </c>
      <c r="T138" s="33" t="n">
        <v>30</v>
      </c>
      <c r="U138" s="33" t="s">
        <v>2683</v>
      </c>
      <c r="V138" s="33" t="s">
        <v>2684</v>
      </c>
      <c r="W138" s="33" t="s">
        <v>2685</v>
      </c>
      <c r="X138" s="33" t="s">
        <v>2686</v>
      </c>
      <c r="Y138" s="33" t="s">
        <v>1946</v>
      </c>
      <c r="Z138" s="33" t="s">
        <v>2687</v>
      </c>
      <c r="AA138" s="33" t="n">
        <v>2012</v>
      </c>
      <c r="AB138" s="33" t="n">
        <v>609732</v>
      </c>
      <c r="AD138" s="33" t="n">
        <v>1560</v>
      </c>
      <c r="AG138" s="33" t="s">
        <v>2688</v>
      </c>
      <c r="AH138" s="33" t="n">
        <v>1</v>
      </c>
      <c r="AI138" s="33" t="s">
        <v>1842</v>
      </c>
      <c r="AJ138" s="33" t="s">
        <v>1801</v>
      </c>
      <c r="AK138" s="33" t="s">
        <v>1802</v>
      </c>
      <c r="AL138" s="33" t="s">
        <v>83</v>
      </c>
      <c r="AM138" s="33" t="s">
        <v>65</v>
      </c>
      <c r="AN138" s="33" t="s">
        <v>83</v>
      </c>
      <c r="AO138" s="33" t="s">
        <v>83</v>
      </c>
      <c r="AP138" s="33" t="s">
        <v>65</v>
      </c>
      <c r="AQ138" s="33" t="s">
        <v>2426</v>
      </c>
      <c r="AR138" s="244" t="s">
        <v>54</v>
      </c>
    </row>
    <row r="139" customFormat="false" ht="15" hidden="false" customHeight="false" outlineLevel="0" collapsed="false">
      <c r="A139" s="33" t="n">
        <v>609733</v>
      </c>
      <c r="B139" s="242" t="s">
        <v>1785</v>
      </c>
      <c r="C139" s="243" t="s">
        <v>1786</v>
      </c>
      <c r="D139" s="33" t="n">
        <v>1570</v>
      </c>
      <c r="E139" s="33" t="n">
        <v>46301</v>
      </c>
      <c r="F139" s="33" t="s">
        <v>1320</v>
      </c>
      <c r="G139" s="33" t="s">
        <v>1321</v>
      </c>
      <c r="H139" s="243" t="s">
        <v>49</v>
      </c>
      <c r="I139" s="33" t="s">
        <v>1855</v>
      </c>
      <c r="J139" s="33" t="s">
        <v>1788</v>
      </c>
      <c r="L139" s="33" t="s">
        <v>83</v>
      </c>
      <c r="N139" s="33" t="s">
        <v>1790</v>
      </c>
      <c r="O139" s="33" t="n">
        <v>51539</v>
      </c>
      <c r="P139" s="33" t="s">
        <v>1791</v>
      </c>
      <c r="Q139" s="33" t="s">
        <v>2689</v>
      </c>
      <c r="R139" s="33" t="s">
        <v>2690</v>
      </c>
      <c r="S139" s="33" t="n">
        <v>60626</v>
      </c>
      <c r="T139" s="33" t="n">
        <v>32</v>
      </c>
      <c r="U139" s="33" t="s">
        <v>2689</v>
      </c>
      <c r="V139" s="33" t="s">
        <v>2691</v>
      </c>
      <c r="W139" s="33" t="s">
        <v>2692</v>
      </c>
      <c r="X139" s="33" t="s">
        <v>2693</v>
      </c>
      <c r="Y139" s="33" t="s">
        <v>1980</v>
      </c>
      <c r="Z139" s="33" t="s">
        <v>2636</v>
      </c>
      <c r="AA139" s="33" t="n">
        <v>2012</v>
      </c>
      <c r="AB139" s="33" t="n">
        <v>609733</v>
      </c>
      <c r="AD139" s="33" t="n">
        <v>1570</v>
      </c>
      <c r="AG139" s="33" t="s">
        <v>2694</v>
      </c>
      <c r="AH139" s="33" t="n">
        <v>1</v>
      </c>
      <c r="AI139" s="33" t="s">
        <v>1842</v>
      </c>
      <c r="AJ139" s="33" t="s">
        <v>1801</v>
      </c>
      <c r="AK139" s="33" t="s">
        <v>1802</v>
      </c>
      <c r="AL139" s="33" t="s">
        <v>83</v>
      </c>
      <c r="AM139" s="33" t="s">
        <v>65</v>
      </c>
      <c r="AN139" s="33" t="s">
        <v>83</v>
      </c>
      <c r="AO139" s="33" t="s">
        <v>83</v>
      </c>
      <c r="AP139" s="33" t="s">
        <v>65</v>
      </c>
      <c r="AQ139" s="33" t="s">
        <v>2426</v>
      </c>
      <c r="AR139" s="244" t="s">
        <v>54</v>
      </c>
    </row>
    <row r="140" customFormat="false" ht="15" hidden="false" customHeight="false" outlineLevel="0" collapsed="false">
      <c r="A140" s="33" t="n">
        <v>609734</v>
      </c>
      <c r="B140" s="242" t="s">
        <v>1785</v>
      </c>
      <c r="C140" s="243" t="s">
        <v>1786</v>
      </c>
      <c r="D140" s="33" t="n">
        <v>1580</v>
      </c>
      <c r="E140" s="33" t="n">
        <v>46311</v>
      </c>
      <c r="F140" s="33" t="s">
        <v>1328</v>
      </c>
      <c r="G140" s="33" t="s">
        <v>1329</v>
      </c>
      <c r="H140" s="243" t="s">
        <v>49</v>
      </c>
      <c r="I140" s="33" t="s">
        <v>1855</v>
      </c>
      <c r="J140" s="33" t="s">
        <v>1788</v>
      </c>
      <c r="L140" s="33" t="s">
        <v>83</v>
      </c>
      <c r="N140" s="33" t="s">
        <v>1790</v>
      </c>
      <c r="O140" s="33" t="n">
        <v>51540</v>
      </c>
      <c r="P140" s="33" t="s">
        <v>1791</v>
      </c>
      <c r="Q140" s="33" t="s">
        <v>2695</v>
      </c>
      <c r="R140" s="33" t="s">
        <v>2696</v>
      </c>
      <c r="S140" s="33" t="n">
        <v>60631</v>
      </c>
      <c r="T140" s="33" t="n">
        <v>30</v>
      </c>
      <c r="U140" s="33" t="s">
        <v>2695</v>
      </c>
      <c r="V140" s="33" t="s">
        <v>2697</v>
      </c>
      <c r="W140" s="33" t="s">
        <v>2698</v>
      </c>
      <c r="X140" s="33" t="s">
        <v>2699</v>
      </c>
      <c r="Y140" s="33" t="s">
        <v>1040</v>
      </c>
      <c r="Z140" s="33" t="s">
        <v>2700</v>
      </c>
      <c r="AA140" s="33" t="n">
        <v>2012</v>
      </c>
      <c r="AB140" s="33" t="n">
        <v>609734</v>
      </c>
      <c r="AD140" s="33" t="n">
        <v>1580</v>
      </c>
      <c r="AG140" s="33" t="s">
        <v>2701</v>
      </c>
      <c r="AH140" s="33" t="n">
        <v>1</v>
      </c>
      <c r="AI140" s="33" t="s">
        <v>1813</v>
      </c>
      <c r="AJ140" s="33" t="s">
        <v>1801</v>
      </c>
      <c r="AK140" s="33" t="s">
        <v>1802</v>
      </c>
      <c r="AL140" s="33" t="s">
        <v>83</v>
      </c>
      <c r="AM140" s="33" t="s">
        <v>65</v>
      </c>
      <c r="AN140" s="33" t="s">
        <v>83</v>
      </c>
      <c r="AO140" s="33" t="s">
        <v>83</v>
      </c>
      <c r="AP140" s="33" t="s">
        <v>65</v>
      </c>
      <c r="AQ140" s="33" t="s">
        <v>2426</v>
      </c>
      <c r="AR140" s="244" t="s">
        <v>54</v>
      </c>
    </row>
    <row r="141" customFormat="false" ht="15" hidden="false" customHeight="false" outlineLevel="0" collapsed="false">
      <c r="A141" s="33" t="n">
        <v>609735</v>
      </c>
      <c r="B141" s="242" t="s">
        <v>1785</v>
      </c>
      <c r="C141" s="243" t="s">
        <v>1786</v>
      </c>
      <c r="D141" s="33" t="n">
        <v>1590</v>
      </c>
      <c r="E141" s="33" t="n">
        <v>53121</v>
      </c>
      <c r="F141" s="33" t="s">
        <v>1352</v>
      </c>
      <c r="G141" s="33" t="s">
        <v>1353</v>
      </c>
      <c r="H141" s="243" t="s">
        <v>49</v>
      </c>
      <c r="I141" s="33" t="s">
        <v>1855</v>
      </c>
      <c r="J141" s="33" t="s">
        <v>1788</v>
      </c>
      <c r="L141" s="33" t="s">
        <v>70</v>
      </c>
      <c r="N141" s="33" t="s">
        <v>1790</v>
      </c>
      <c r="O141" s="33" t="n">
        <v>51584</v>
      </c>
      <c r="P141" s="33" t="s">
        <v>1791</v>
      </c>
      <c r="Q141" s="33" t="s">
        <v>2702</v>
      </c>
      <c r="R141" s="33" t="s">
        <v>2703</v>
      </c>
      <c r="S141" s="33" t="n">
        <v>60609</v>
      </c>
      <c r="T141" s="33" t="n">
        <v>42</v>
      </c>
      <c r="U141" s="33" t="s">
        <v>2704</v>
      </c>
      <c r="V141" s="33" t="s">
        <v>2705</v>
      </c>
      <c r="W141" s="33" t="s">
        <v>2706</v>
      </c>
      <c r="X141" s="33" t="s">
        <v>2707</v>
      </c>
      <c r="Y141" s="33" t="s">
        <v>1908</v>
      </c>
      <c r="Z141" s="33" t="s">
        <v>2083</v>
      </c>
      <c r="AA141" s="33" t="n">
        <v>2012</v>
      </c>
      <c r="AB141" s="33" t="n">
        <v>609735</v>
      </c>
      <c r="AD141" s="33" t="n">
        <v>1590</v>
      </c>
      <c r="AG141" s="33" t="s">
        <v>2708</v>
      </c>
      <c r="AH141" s="33" t="n">
        <v>5</v>
      </c>
      <c r="AI141" s="33" t="s">
        <v>1842</v>
      </c>
      <c r="AJ141" s="33" t="s">
        <v>1801</v>
      </c>
      <c r="AK141" s="33" t="s">
        <v>1802</v>
      </c>
      <c r="AL141" s="33" t="s">
        <v>70</v>
      </c>
      <c r="AM141" s="33" t="s">
        <v>71</v>
      </c>
      <c r="AN141" s="33" t="s">
        <v>70</v>
      </c>
      <c r="AO141" s="33" t="s">
        <v>70</v>
      </c>
      <c r="AP141" s="33" t="s">
        <v>71</v>
      </c>
      <c r="AQ141" s="33" t="s">
        <v>2467</v>
      </c>
      <c r="AR141" s="244" t="s">
        <v>54</v>
      </c>
    </row>
    <row r="142" customFormat="false" ht="15" hidden="false" customHeight="false" outlineLevel="0" collapsed="false">
      <c r="A142" s="33" t="n">
        <v>609736</v>
      </c>
      <c r="B142" s="242" t="s">
        <v>1785</v>
      </c>
      <c r="C142" s="243" t="s">
        <v>1786</v>
      </c>
      <c r="D142" s="33" t="n">
        <v>1600</v>
      </c>
      <c r="E142" s="33" t="n">
        <v>66021</v>
      </c>
      <c r="F142" s="33" t="s">
        <v>504</v>
      </c>
      <c r="G142" s="33" t="s">
        <v>505</v>
      </c>
      <c r="H142" s="243" t="s">
        <v>49</v>
      </c>
      <c r="I142" s="33" t="s">
        <v>1855</v>
      </c>
      <c r="J142" s="33" t="s">
        <v>1788</v>
      </c>
      <c r="L142" s="33" t="s">
        <v>52</v>
      </c>
      <c r="N142" s="33" t="s">
        <v>1790</v>
      </c>
      <c r="O142" s="33" t="n">
        <v>51585</v>
      </c>
      <c r="P142" s="33" t="s">
        <v>1791</v>
      </c>
      <c r="Q142" s="33" t="s">
        <v>504</v>
      </c>
      <c r="R142" s="33" t="s">
        <v>2709</v>
      </c>
      <c r="S142" s="33" t="n">
        <v>60615</v>
      </c>
      <c r="T142" s="33" t="n">
        <v>42</v>
      </c>
      <c r="U142" s="33" t="s">
        <v>504</v>
      </c>
      <c r="V142" s="33" t="s">
        <v>2710</v>
      </c>
      <c r="W142" s="33" t="s">
        <v>2711</v>
      </c>
      <c r="X142" s="33" t="s">
        <v>2712</v>
      </c>
      <c r="Y142" s="33" t="s">
        <v>1810</v>
      </c>
      <c r="Z142" s="33" t="s">
        <v>1894</v>
      </c>
      <c r="AA142" s="33" t="n">
        <v>2012</v>
      </c>
      <c r="AB142" s="33" t="n">
        <v>609736</v>
      </c>
      <c r="AD142" s="33" t="n">
        <v>1600</v>
      </c>
      <c r="AG142" s="33" t="s">
        <v>2713</v>
      </c>
      <c r="AH142" s="33" t="n">
        <v>3</v>
      </c>
      <c r="AI142" s="33" t="s">
        <v>1842</v>
      </c>
      <c r="AJ142" s="33" t="s">
        <v>1801</v>
      </c>
      <c r="AK142" s="33" t="s">
        <v>1802</v>
      </c>
      <c r="AL142" s="33" t="s">
        <v>52</v>
      </c>
      <c r="AM142" s="33" t="s">
        <v>53</v>
      </c>
      <c r="AN142" s="33" t="s">
        <v>52</v>
      </c>
      <c r="AO142" s="33" t="s">
        <v>52</v>
      </c>
      <c r="AP142" s="33" t="s">
        <v>53</v>
      </c>
      <c r="AQ142" s="33" t="s">
        <v>2467</v>
      </c>
      <c r="AR142" s="244" t="s">
        <v>54</v>
      </c>
    </row>
    <row r="143" customFormat="false" ht="15" hidden="false" customHeight="false" outlineLevel="0" collapsed="false">
      <c r="A143" s="33" t="n">
        <v>609737</v>
      </c>
      <c r="B143" s="242" t="s">
        <v>1785</v>
      </c>
      <c r="C143" s="243" t="s">
        <v>1786</v>
      </c>
      <c r="D143" s="33" t="n">
        <v>1610</v>
      </c>
      <c r="E143" s="33" t="n">
        <v>47081</v>
      </c>
      <c r="F143" s="33" t="s">
        <v>1422</v>
      </c>
      <c r="G143" s="33" t="s">
        <v>1423</v>
      </c>
      <c r="H143" s="243" t="s">
        <v>49</v>
      </c>
      <c r="I143" s="33" t="s">
        <v>1855</v>
      </c>
      <c r="J143" s="33" t="s">
        <v>1788</v>
      </c>
      <c r="L143" s="33" t="s">
        <v>83</v>
      </c>
      <c r="N143" s="33" t="s">
        <v>1790</v>
      </c>
      <c r="O143" s="33" t="n">
        <v>51541</v>
      </c>
      <c r="P143" s="33" t="s">
        <v>1791</v>
      </c>
      <c r="Q143" s="33" t="s">
        <v>2714</v>
      </c>
      <c r="R143" s="33" t="s">
        <v>2715</v>
      </c>
      <c r="S143" s="33" t="n">
        <v>60625</v>
      </c>
      <c r="T143" s="33" t="n">
        <v>31</v>
      </c>
      <c r="U143" s="33" t="s">
        <v>2716</v>
      </c>
      <c r="V143" s="33" t="s">
        <v>2717</v>
      </c>
      <c r="W143" s="33" t="s">
        <v>2718</v>
      </c>
      <c r="X143" s="33" t="s">
        <v>2719</v>
      </c>
      <c r="Y143" s="33" t="s">
        <v>1971</v>
      </c>
      <c r="Z143" s="33" t="s">
        <v>1972</v>
      </c>
      <c r="AA143" s="33" t="n">
        <v>2012</v>
      </c>
      <c r="AB143" s="33" t="n">
        <v>609737</v>
      </c>
      <c r="AD143" s="33" t="n">
        <v>1610</v>
      </c>
      <c r="AG143" s="33" t="s">
        <v>2720</v>
      </c>
      <c r="AH143" s="33" t="n">
        <v>3</v>
      </c>
      <c r="AI143" s="33" t="s">
        <v>1842</v>
      </c>
      <c r="AJ143" s="33" t="s">
        <v>1801</v>
      </c>
      <c r="AK143" s="33" t="s">
        <v>1802</v>
      </c>
      <c r="AL143" s="33" t="s">
        <v>83</v>
      </c>
      <c r="AM143" s="33" t="s">
        <v>65</v>
      </c>
      <c r="AN143" s="33" t="s">
        <v>83</v>
      </c>
      <c r="AO143" s="33" t="s">
        <v>83</v>
      </c>
      <c r="AP143" s="33" t="s">
        <v>65</v>
      </c>
      <c r="AQ143" s="33" t="s">
        <v>2426</v>
      </c>
      <c r="AR143" s="244" t="s">
        <v>54</v>
      </c>
    </row>
    <row r="144" customFormat="false" ht="15" hidden="false" customHeight="false" outlineLevel="0" collapsed="false">
      <c r="A144" s="33" t="n">
        <v>609738</v>
      </c>
      <c r="B144" s="242" t="s">
        <v>1785</v>
      </c>
      <c r="C144" s="243" t="s">
        <v>1786</v>
      </c>
      <c r="D144" s="33" t="n">
        <v>1620</v>
      </c>
      <c r="E144" s="33" t="n">
        <v>46321</v>
      </c>
      <c r="F144" s="33" t="s">
        <v>861</v>
      </c>
      <c r="G144" s="33" t="s">
        <v>862</v>
      </c>
      <c r="H144" s="243" t="s">
        <v>49</v>
      </c>
      <c r="I144" s="33" t="s">
        <v>1855</v>
      </c>
      <c r="J144" s="33" t="s">
        <v>2438</v>
      </c>
      <c r="L144" s="33" t="s">
        <v>83</v>
      </c>
      <c r="N144" s="33" t="s">
        <v>1790</v>
      </c>
      <c r="O144" s="33" t="n">
        <v>51554</v>
      </c>
      <c r="P144" s="33" t="s">
        <v>1791</v>
      </c>
      <c r="Q144" s="33" t="s">
        <v>861</v>
      </c>
      <c r="R144" s="33" t="s">
        <v>2721</v>
      </c>
      <c r="S144" s="33" t="n">
        <v>60614</v>
      </c>
      <c r="T144" s="33" t="n">
        <v>33</v>
      </c>
      <c r="U144" s="33" t="s">
        <v>861</v>
      </c>
      <c r="V144" s="33" t="s">
        <v>2722</v>
      </c>
      <c r="W144" s="33" t="s">
        <v>2723</v>
      </c>
      <c r="X144" s="33" t="s">
        <v>2724</v>
      </c>
      <c r="Y144" s="33" t="s">
        <v>2725</v>
      </c>
      <c r="Z144" s="33" t="s">
        <v>2726</v>
      </c>
      <c r="AA144" s="33" t="n">
        <v>2012</v>
      </c>
      <c r="AB144" s="33" t="n">
        <v>609738</v>
      </c>
      <c r="AD144" s="33" t="n">
        <v>1620</v>
      </c>
      <c r="AG144" s="33" t="s">
        <v>2727</v>
      </c>
      <c r="AH144" s="33" t="n">
        <v>0</v>
      </c>
      <c r="AI144" s="33" t="s">
        <v>1842</v>
      </c>
      <c r="AJ144" s="33" t="s">
        <v>1801</v>
      </c>
      <c r="AK144" s="33" t="s">
        <v>1802</v>
      </c>
      <c r="AL144" s="33" t="s">
        <v>83</v>
      </c>
      <c r="AM144" s="33" t="s">
        <v>65</v>
      </c>
      <c r="AN144" s="33" t="s">
        <v>83</v>
      </c>
      <c r="AO144" s="33" t="s">
        <v>83</v>
      </c>
      <c r="AP144" s="33" t="s">
        <v>65</v>
      </c>
      <c r="AQ144" s="33" t="s">
        <v>2426</v>
      </c>
      <c r="AR144" s="244" t="s">
        <v>54</v>
      </c>
    </row>
    <row r="145" customFormat="false" ht="15" hidden="false" customHeight="false" outlineLevel="0" collapsed="false">
      <c r="A145" s="33" t="n">
        <v>609739</v>
      </c>
      <c r="B145" s="242" t="s">
        <v>1785</v>
      </c>
      <c r="C145" s="243" t="s">
        <v>1786</v>
      </c>
      <c r="D145" s="33" t="n">
        <v>1630</v>
      </c>
      <c r="E145" s="33" t="n">
        <v>46331</v>
      </c>
      <c r="F145" s="33" t="s">
        <v>1436</v>
      </c>
      <c r="G145" s="33" t="s">
        <v>1437</v>
      </c>
      <c r="H145" s="243" t="s">
        <v>49</v>
      </c>
      <c r="I145" s="33" t="s">
        <v>1855</v>
      </c>
      <c r="J145" s="33" t="s">
        <v>1788</v>
      </c>
      <c r="L145" s="33" t="s">
        <v>145</v>
      </c>
      <c r="N145" s="33" t="s">
        <v>1790</v>
      </c>
      <c r="O145" s="33" t="n">
        <v>51633</v>
      </c>
      <c r="P145" s="33" t="s">
        <v>1791</v>
      </c>
      <c r="Q145" s="33" t="s">
        <v>2728</v>
      </c>
      <c r="R145" s="33" t="s">
        <v>2729</v>
      </c>
      <c r="S145" s="33" t="n">
        <v>60617</v>
      </c>
      <c r="T145" s="33" t="n">
        <v>47</v>
      </c>
      <c r="U145" s="33" t="s">
        <v>2730</v>
      </c>
      <c r="V145" s="33" t="s">
        <v>2731</v>
      </c>
      <c r="W145" s="33" t="s">
        <v>2732</v>
      </c>
      <c r="X145" s="33" t="s">
        <v>2733</v>
      </c>
      <c r="Y145" s="33" t="s">
        <v>2734</v>
      </c>
      <c r="Z145" s="33" t="s">
        <v>2388</v>
      </c>
      <c r="AA145" s="33" t="n">
        <v>2012</v>
      </c>
      <c r="AB145" s="33" t="n">
        <v>609739</v>
      </c>
      <c r="AD145" s="33" t="n">
        <v>1630</v>
      </c>
      <c r="AG145" s="33" t="s">
        <v>2735</v>
      </c>
      <c r="AH145" s="33" t="n">
        <v>5</v>
      </c>
      <c r="AI145" s="33" t="s">
        <v>2580</v>
      </c>
      <c r="AJ145" s="33" t="s">
        <v>1801</v>
      </c>
      <c r="AK145" s="33" t="s">
        <v>1802</v>
      </c>
      <c r="AL145" s="33" t="s">
        <v>145</v>
      </c>
      <c r="AM145" s="33" t="s">
        <v>60</v>
      </c>
      <c r="AN145" s="33" t="s">
        <v>145</v>
      </c>
      <c r="AO145" s="33" t="s">
        <v>145</v>
      </c>
      <c r="AP145" s="33" t="s">
        <v>60</v>
      </c>
      <c r="AQ145" s="33" t="s">
        <v>2426</v>
      </c>
      <c r="AR145" s="244" t="s">
        <v>54</v>
      </c>
    </row>
    <row r="146" customFormat="false" ht="15" hidden="false" customHeight="false" outlineLevel="0" collapsed="false">
      <c r="A146" s="33" t="n">
        <v>609740</v>
      </c>
      <c r="B146" s="242" t="s">
        <v>1785</v>
      </c>
      <c r="C146" s="243" t="s">
        <v>1786</v>
      </c>
      <c r="D146" s="33" t="n">
        <v>1640</v>
      </c>
      <c r="E146" s="33" t="n">
        <v>51071</v>
      </c>
      <c r="F146" s="33" t="s">
        <v>1446</v>
      </c>
      <c r="G146" s="33" t="s">
        <v>1447</v>
      </c>
      <c r="H146" s="243" t="s">
        <v>49</v>
      </c>
      <c r="I146" s="33" t="s">
        <v>1855</v>
      </c>
      <c r="J146" s="33" t="s">
        <v>1788</v>
      </c>
      <c r="L146" s="33" t="s">
        <v>118</v>
      </c>
      <c r="N146" s="33" t="s">
        <v>1790</v>
      </c>
      <c r="O146" s="33" t="n">
        <v>51555</v>
      </c>
      <c r="P146" s="33" t="s">
        <v>1791</v>
      </c>
      <c r="Q146" s="33" t="s">
        <v>1446</v>
      </c>
      <c r="R146" s="33" t="s">
        <v>2736</v>
      </c>
      <c r="S146" s="33" t="n">
        <v>60622</v>
      </c>
      <c r="T146" s="33" t="n">
        <v>35</v>
      </c>
      <c r="U146" s="33" t="s">
        <v>2737</v>
      </c>
      <c r="V146" s="33" t="s">
        <v>2738</v>
      </c>
      <c r="W146" s="33" t="s">
        <v>2739</v>
      </c>
      <c r="X146" s="33" t="s">
        <v>2740</v>
      </c>
      <c r="Y146" s="33" t="s">
        <v>1846</v>
      </c>
      <c r="Z146" s="33" t="s">
        <v>1847</v>
      </c>
      <c r="AA146" s="33" t="n">
        <v>2012</v>
      </c>
      <c r="AB146" s="33" t="n">
        <v>609740</v>
      </c>
      <c r="AD146" s="33" t="n">
        <v>1640</v>
      </c>
      <c r="AG146" s="33" t="s">
        <v>2741</v>
      </c>
      <c r="AH146" s="33" t="n">
        <v>3</v>
      </c>
      <c r="AI146" s="33" t="s">
        <v>1842</v>
      </c>
      <c r="AJ146" s="33" t="s">
        <v>1801</v>
      </c>
      <c r="AK146" s="33" t="s">
        <v>1802</v>
      </c>
      <c r="AL146" s="33" t="s">
        <v>118</v>
      </c>
      <c r="AM146" s="33" t="s">
        <v>108</v>
      </c>
      <c r="AN146" s="33" t="s">
        <v>118</v>
      </c>
      <c r="AO146" s="33" t="s">
        <v>118</v>
      </c>
      <c r="AP146" s="33" t="s">
        <v>108</v>
      </c>
      <c r="AQ146" s="33" t="s">
        <v>2426</v>
      </c>
      <c r="AR146" s="244" t="s">
        <v>96</v>
      </c>
      <c r="AS146" s="33" t="s">
        <v>77</v>
      </c>
      <c r="AT146" s="33" t="s">
        <v>47</v>
      </c>
      <c r="AU146" s="33" t="s">
        <v>67</v>
      </c>
      <c r="AV146" s="33" t="n">
        <v>64</v>
      </c>
      <c r="AW146" s="33" t="n">
        <v>57</v>
      </c>
      <c r="AX146" s="33" t="n">
        <v>36</v>
      </c>
      <c r="AY146" s="33" t="n">
        <v>142</v>
      </c>
      <c r="AZ146" s="33" t="n">
        <v>2</v>
      </c>
      <c r="BA146" s="33" t="n">
        <v>0</v>
      </c>
      <c r="BB146" s="33" t="n">
        <v>41</v>
      </c>
      <c r="BC146" s="33" t="n">
        <v>85</v>
      </c>
      <c r="BD146" s="245" t="n">
        <v>0</v>
      </c>
      <c r="BE146" s="33" t="n">
        <v>0</v>
      </c>
      <c r="BF146" s="33" t="n">
        <v>8</v>
      </c>
      <c r="BG146" s="33" t="n">
        <v>6</v>
      </c>
      <c r="BH146" s="33" t="n">
        <v>142</v>
      </c>
      <c r="BI146" s="33" t="n">
        <v>0.028</v>
      </c>
      <c r="BJ146" s="33" t="n">
        <v>0.014</v>
      </c>
      <c r="BK146" s="33" t="n">
        <v>0.014</v>
      </c>
      <c r="BL146" s="33" t="n">
        <v>0.028</v>
      </c>
      <c r="BM146" s="33" t="n">
        <v>0.014</v>
      </c>
      <c r="BN146" s="33" t="n">
        <v>0.056</v>
      </c>
      <c r="BO146" s="33" t="n">
        <v>0.049</v>
      </c>
      <c r="BP146" s="33" t="n">
        <v>0.049</v>
      </c>
      <c r="BQ146" s="33" t="n">
        <v>0.07</v>
      </c>
      <c r="BR146" s="33" t="n">
        <v>0.056</v>
      </c>
      <c r="BS146" s="33" t="n">
        <v>0.113</v>
      </c>
      <c r="BT146" s="33" t="n">
        <v>0.141</v>
      </c>
      <c r="BU146" s="33" t="n">
        <v>0.31</v>
      </c>
      <c r="BV146" s="33" t="n">
        <v>0.246</v>
      </c>
      <c r="BW146" s="33" t="n">
        <v>0.296</v>
      </c>
      <c r="BX146" s="33" t="n">
        <v>0.261</v>
      </c>
      <c r="BY146" s="33" t="n">
        <v>0.324</v>
      </c>
      <c r="BZ146" s="33" t="n">
        <v>0.275</v>
      </c>
      <c r="CA146" s="33" t="n">
        <v>0.021</v>
      </c>
      <c r="CB146" s="33" t="n">
        <v>0.014</v>
      </c>
      <c r="CC146" s="33" t="n">
        <v>0.021</v>
      </c>
      <c r="CD146" s="33" t="n">
        <v>0.007</v>
      </c>
      <c r="CE146" s="33" t="n">
        <v>0.028</v>
      </c>
      <c r="CF146" s="33" t="n">
        <v>0.028</v>
      </c>
      <c r="CG146" s="33" t="n">
        <v>0.592</v>
      </c>
      <c r="CH146" s="33" t="n">
        <v>0.676</v>
      </c>
      <c r="CI146" s="33" t="n">
        <v>0.599</v>
      </c>
      <c r="CJ146" s="33" t="n">
        <v>0.648</v>
      </c>
      <c r="CK146" s="33" t="n">
        <v>0.521</v>
      </c>
      <c r="CL146" s="33" t="n">
        <v>0.5</v>
      </c>
      <c r="CM146" s="33" t="n">
        <v>0.007</v>
      </c>
      <c r="CN146" s="33" t="n">
        <v>0.014</v>
      </c>
      <c r="CO146" s="33" t="n">
        <v>0.014</v>
      </c>
      <c r="CP146" s="33" t="n">
        <v>0.014</v>
      </c>
      <c r="CQ146" s="33" t="n">
        <v>0.021</v>
      </c>
      <c r="CR146" s="33" t="n">
        <v>0.014</v>
      </c>
      <c r="CS146" s="33" t="n">
        <v>0.035</v>
      </c>
      <c r="CT146" s="33" t="n">
        <v>0.092</v>
      </c>
      <c r="CU146" s="33" t="n">
        <v>0.056</v>
      </c>
      <c r="CV146" s="33" t="n">
        <v>0.021</v>
      </c>
      <c r="CW146" s="33" t="n">
        <v>0.035</v>
      </c>
      <c r="CX146" s="33" t="n">
        <v>0.028</v>
      </c>
      <c r="CY146" s="33" t="n">
        <v>0.07</v>
      </c>
      <c r="CZ146" s="33" t="n">
        <v>0.056</v>
      </c>
      <c r="DA146" s="33" t="n">
        <v>0.049</v>
      </c>
      <c r="DB146" s="33" t="n">
        <v>0.162</v>
      </c>
      <c r="DC146" s="33" t="n">
        <v>0.183</v>
      </c>
      <c r="DD146" s="33" t="n">
        <v>0.127</v>
      </c>
      <c r="DE146" s="33" t="n">
        <v>0.225</v>
      </c>
      <c r="DF146" s="33" t="n">
        <v>0.303</v>
      </c>
      <c r="DG146" s="33" t="n">
        <v>0.366</v>
      </c>
      <c r="DH146" s="33" t="n">
        <v>0.246</v>
      </c>
      <c r="DI146" s="33" t="n">
        <v>0.282</v>
      </c>
      <c r="DJ146" s="33" t="n">
        <v>0.352</v>
      </c>
      <c r="DK146" s="33" t="n">
        <v>0.296</v>
      </c>
      <c r="DL146" s="33" t="n">
        <v>0.282</v>
      </c>
      <c r="DM146" s="33" t="n">
        <v>0.289</v>
      </c>
      <c r="DN146" s="33" t="n">
        <v>0.028</v>
      </c>
      <c r="DO146" s="33" t="n">
        <v>0.007</v>
      </c>
      <c r="DP146" s="33" t="n">
        <v>0.028</v>
      </c>
      <c r="DQ146" s="33" t="n">
        <v>0.028</v>
      </c>
      <c r="DR146" s="33" t="n">
        <v>0.014</v>
      </c>
      <c r="DS146" s="33" t="n">
        <v>0.028</v>
      </c>
      <c r="DT146" s="33" t="n">
        <v>0.014</v>
      </c>
      <c r="DU146" s="33" t="n">
        <v>0.007</v>
      </c>
      <c r="DV146" s="33" t="n">
        <v>0.028</v>
      </c>
      <c r="DW146" s="33" t="n">
        <v>0.718</v>
      </c>
      <c r="DX146" s="33" t="n">
        <v>0.641</v>
      </c>
      <c r="DY146" s="33" t="n">
        <v>0.563</v>
      </c>
      <c r="DZ146" s="33" t="n">
        <v>0.641</v>
      </c>
      <c r="EA146" s="33" t="n">
        <v>0.627</v>
      </c>
      <c r="EB146" s="33" t="n">
        <v>0.556</v>
      </c>
      <c r="EC146" s="33" t="n">
        <v>0.493</v>
      </c>
      <c r="ED146" s="33" t="n">
        <v>0.437</v>
      </c>
      <c r="EE146" s="33" t="n">
        <v>0.5</v>
      </c>
      <c r="EF146" s="33" t="n">
        <v>0.408</v>
      </c>
      <c r="EG146" s="33" t="n">
        <v>0.028</v>
      </c>
      <c r="EH146" s="33" t="n">
        <v>0.014</v>
      </c>
      <c r="EI146" s="33" t="n">
        <v>0.042</v>
      </c>
      <c r="EJ146" s="33" t="n">
        <v>0.303</v>
      </c>
      <c r="EK146" s="33" t="n">
        <v>0.204</v>
      </c>
      <c r="EL146" s="33" t="n">
        <v>0.183</v>
      </c>
      <c r="EM146" s="33" t="n">
        <v>0.099</v>
      </c>
      <c r="EN146" s="33" t="n">
        <v>0.113</v>
      </c>
      <c r="EO146" s="33" t="n">
        <v>0.345</v>
      </c>
      <c r="EP146" s="33" t="n">
        <v>0.331</v>
      </c>
      <c r="EQ146" s="33" t="n">
        <v>0.31</v>
      </c>
      <c r="ER146" s="33" t="n">
        <v>0.028</v>
      </c>
      <c r="ES146" s="33" t="n">
        <v>0.049</v>
      </c>
      <c r="ET146" s="33" t="n">
        <v>0.049</v>
      </c>
      <c r="EU146" s="33" t="n">
        <v>0.077</v>
      </c>
      <c r="EV146" s="33" t="n">
        <v>0.148</v>
      </c>
      <c r="EW146" s="33" t="n">
        <v>0.373</v>
      </c>
      <c r="EX146" s="33" t="n">
        <v>0.423</v>
      </c>
      <c r="EY146" s="33" t="n">
        <v>0.472</v>
      </c>
      <c r="EZ146" s="33" t="n">
        <v>7.75</v>
      </c>
      <c r="FA146" s="33" t="n">
        <v>0.014</v>
      </c>
      <c r="FB146" s="33" t="n">
        <v>0.007</v>
      </c>
      <c r="FC146" s="33" t="n">
        <v>0.042</v>
      </c>
      <c r="FD146" s="33" t="n">
        <v>0.021</v>
      </c>
      <c r="FE146" s="33" t="n">
        <v>0.077</v>
      </c>
      <c r="FF146" s="33" t="n">
        <v>0.127</v>
      </c>
      <c r="FG146" s="33" t="n">
        <v>0.085</v>
      </c>
      <c r="FH146" s="33" t="n">
        <v>0.176</v>
      </c>
      <c r="FI146" s="33" t="n">
        <v>0.113</v>
      </c>
      <c r="FJ146" s="33" t="n">
        <v>0.324</v>
      </c>
      <c r="FK146" s="33" t="n">
        <v>0.014</v>
      </c>
      <c r="FL146" s="33" t="n">
        <v>0.451</v>
      </c>
      <c r="FM146" s="33" t="n">
        <v>0.5</v>
      </c>
      <c r="FN146" s="33" t="n">
        <v>0.211</v>
      </c>
      <c r="FO146" s="33" t="n">
        <v>0.183</v>
      </c>
      <c r="FP146" s="33" t="n">
        <v>0.148</v>
      </c>
      <c r="FQ146" s="33" t="n">
        <v>0.127</v>
      </c>
      <c r="FR146" s="33" t="n">
        <v>0.127</v>
      </c>
      <c r="FS146" s="33" t="n">
        <v>0.141</v>
      </c>
      <c r="FT146" s="33" t="n">
        <v>0.268</v>
      </c>
      <c r="FU146" s="33" t="n">
        <v>0.106</v>
      </c>
      <c r="FV146" s="33" t="n">
        <v>0.092</v>
      </c>
      <c r="FW146" s="33" t="n">
        <v>0.324</v>
      </c>
      <c r="FX146" s="33" t="n">
        <v>0.134</v>
      </c>
      <c r="FY146" s="33" t="n">
        <v>0.12</v>
      </c>
      <c r="FZ146" s="33" t="n">
        <v>0.07</v>
      </c>
      <c r="GA146" s="33" t="n">
        <v>0.014</v>
      </c>
      <c r="GB146" s="33" t="n">
        <v>0.042</v>
      </c>
      <c r="GC146" s="33" t="n">
        <v>0.035</v>
      </c>
      <c r="GD146" s="33" t="n">
        <v>0.014</v>
      </c>
      <c r="GE146" s="33" t="n">
        <v>0.225</v>
      </c>
      <c r="GF146" s="33" t="n">
        <v>0.063</v>
      </c>
      <c r="GG146" s="33" t="n">
        <v>0.437</v>
      </c>
      <c r="GH146" s="33" t="n">
        <v>0.394</v>
      </c>
      <c r="GI146" s="33" t="n">
        <v>0.387</v>
      </c>
      <c r="GJ146" s="33" t="n">
        <v>0.451</v>
      </c>
      <c r="GK146" s="33" t="n">
        <v>0.359</v>
      </c>
      <c r="GL146" s="33" t="n">
        <v>0.415</v>
      </c>
      <c r="GM146" s="33" t="n">
        <v>0.289</v>
      </c>
      <c r="GN146" s="33" t="n">
        <v>0.324</v>
      </c>
      <c r="GO146" s="33" t="n">
        <v>0.352</v>
      </c>
      <c r="GP146" s="33" t="n">
        <v>0.345</v>
      </c>
      <c r="GQ146" s="33" t="n">
        <v>0.218</v>
      </c>
      <c r="GR146" s="33" t="n">
        <v>0.408</v>
      </c>
      <c r="GS146" s="33" t="n">
        <v>0.211</v>
      </c>
      <c r="GT146" s="33" t="n">
        <v>0.169</v>
      </c>
      <c r="GU146" s="33" t="n">
        <v>0.169</v>
      </c>
      <c r="GV146" s="33" t="n">
        <v>0.134</v>
      </c>
      <c r="GW146" s="33" t="n">
        <v>0.141</v>
      </c>
      <c r="GX146" s="33" t="n">
        <v>0.063</v>
      </c>
      <c r="GY146" s="33" t="n">
        <v>0.028</v>
      </c>
      <c r="GZ146" s="33" t="n">
        <v>0.035</v>
      </c>
      <c r="HA146" s="33" t="n">
        <v>0.028</v>
      </c>
      <c r="HB146" s="33" t="n">
        <v>0.021</v>
      </c>
      <c r="HC146" s="33" t="n">
        <v>0.021</v>
      </c>
      <c r="HD146" s="33" t="n">
        <v>0.021</v>
      </c>
      <c r="HE146" s="33" t="n">
        <v>0.021</v>
      </c>
      <c r="HF146" s="33" t="n">
        <v>0.035</v>
      </c>
      <c r="HG146" s="33" t="n">
        <v>0.028</v>
      </c>
      <c r="HH146" s="33" t="n">
        <v>0.035</v>
      </c>
      <c r="HI146" s="33" t="n">
        <v>0.035</v>
      </c>
      <c r="HJ146" s="33" t="n">
        <v>0.028</v>
      </c>
    </row>
    <row r="147" customFormat="false" ht="15" hidden="false" customHeight="false" outlineLevel="0" collapsed="false">
      <c r="A147" s="33" t="n">
        <v>609741</v>
      </c>
      <c r="B147" s="242" t="s">
        <v>1785</v>
      </c>
      <c r="C147" s="243" t="s">
        <v>1786</v>
      </c>
      <c r="D147" s="33" t="n">
        <v>1670</v>
      </c>
      <c r="E147" s="33" t="n">
        <v>46341</v>
      </c>
      <c r="F147" s="33" t="s">
        <v>729</v>
      </c>
      <c r="G147" s="33" t="s">
        <v>730</v>
      </c>
      <c r="H147" s="243" t="s">
        <v>49</v>
      </c>
      <c r="I147" s="33" t="s">
        <v>1855</v>
      </c>
      <c r="J147" s="33" t="s">
        <v>1788</v>
      </c>
      <c r="L147" s="33" t="s">
        <v>70</v>
      </c>
      <c r="N147" s="33" t="s">
        <v>1790</v>
      </c>
      <c r="O147" s="33" t="n">
        <v>51616</v>
      </c>
      <c r="P147" s="33" t="s">
        <v>1791</v>
      </c>
      <c r="Q147" s="33" t="s">
        <v>2742</v>
      </c>
      <c r="R147" s="33" t="s">
        <v>2743</v>
      </c>
      <c r="S147" s="33" t="n">
        <v>60629</v>
      </c>
      <c r="T147" s="33" t="n">
        <v>44</v>
      </c>
      <c r="U147" s="33" t="s">
        <v>2742</v>
      </c>
      <c r="V147" s="33" t="s">
        <v>2744</v>
      </c>
      <c r="W147" s="33" t="s">
        <v>2745</v>
      </c>
      <c r="X147" s="33" t="s">
        <v>2746</v>
      </c>
      <c r="Y147" s="33" t="s">
        <v>2747</v>
      </c>
      <c r="Z147" s="33" t="s">
        <v>2500</v>
      </c>
      <c r="AA147" s="33" t="n">
        <v>2012</v>
      </c>
      <c r="AB147" s="33" t="n">
        <v>609741</v>
      </c>
      <c r="AD147" s="33" t="n">
        <v>1670</v>
      </c>
      <c r="AG147" s="33" t="s">
        <v>2748</v>
      </c>
      <c r="AH147" s="33" t="n">
        <v>5</v>
      </c>
      <c r="AI147" s="33" t="s">
        <v>1842</v>
      </c>
      <c r="AJ147" s="33" t="s">
        <v>1801</v>
      </c>
      <c r="AK147" s="33" t="s">
        <v>1802</v>
      </c>
      <c r="AL147" s="33" t="s">
        <v>70</v>
      </c>
      <c r="AM147" s="33" t="s">
        <v>71</v>
      </c>
      <c r="AN147" s="33" t="s">
        <v>70</v>
      </c>
      <c r="AO147" s="33" t="s">
        <v>70</v>
      </c>
      <c r="AP147" s="33" t="s">
        <v>71</v>
      </c>
      <c r="AQ147" s="33" t="s">
        <v>2426</v>
      </c>
      <c r="AR147" s="244" t="s">
        <v>54</v>
      </c>
    </row>
    <row r="148" customFormat="false" ht="15" hidden="false" customHeight="false" outlineLevel="0" collapsed="false">
      <c r="A148" s="33" t="n">
        <v>609743</v>
      </c>
      <c r="B148" s="242" t="s">
        <v>1785</v>
      </c>
      <c r="C148" s="243" t="s">
        <v>1786</v>
      </c>
      <c r="D148" s="33" t="n">
        <v>7960</v>
      </c>
      <c r="E148" s="33" t="n">
        <v>50181</v>
      </c>
      <c r="F148" s="33" t="s">
        <v>1121</v>
      </c>
      <c r="G148" s="33" t="s">
        <v>1122</v>
      </c>
      <c r="H148" s="243" t="s">
        <v>49</v>
      </c>
      <c r="I148" s="33" t="s">
        <v>1855</v>
      </c>
      <c r="J148" s="33" t="s">
        <v>1788</v>
      </c>
      <c r="L148" s="33" t="s">
        <v>2652</v>
      </c>
      <c r="N148" s="33" t="s">
        <v>1790</v>
      </c>
      <c r="O148" s="33" t="n">
        <v>51408</v>
      </c>
      <c r="P148" s="33" t="s">
        <v>1791</v>
      </c>
      <c r="Q148" s="33" t="s">
        <v>2653</v>
      </c>
      <c r="R148" s="33" t="s">
        <v>2654</v>
      </c>
      <c r="S148" s="33" t="n">
        <v>60653</v>
      </c>
      <c r="T148" s="33" t="n">
        <v>40</v>
      </c>
      <c r="U148" s="33" t="s">
        <v>2749</v>
      </c>
      <c r="V148" s="33" t="s">
        <v>2750</v>
      </c>
      <c r="W148" s="33" t="s">
        <v>2656</v>
      </c>
      <c r="X148" s="33" t="s">
        <v>2657</v>
      </c>
      <c r="Y148" s="33" t="s">
        <v>1893</v>
      </c>
      <c r="Z148" s="33" t="s">
        <v>1811</v>
      </c>
      <c r="AA148" s="33" t="n">
        <v>2012</v>
      </c>
      <c r="AB148" s="33" t="n">
        <v>609743</v>
      </c>
      <c r="AG148" s="33" t="s">
        <v>2751</v>
      </c>
      <c r="AH148" s="33" t="n">
        <v>1</v>
      </c>
      <c r="AI148" s="33" t="s">
        <v>2752</v>
      </c>
      <c r="AJ148" s="33" t="s">
        <v>1801</v>
      </c>
      <c r="AK148" s="33" t="s">
        <v>1802</v>
      </c>
      <c r="AL148" s="33" t="s">
        <v>52</v>
      </c>
      <c r="AM148" s="33" t="s">
        <v>53</v>
      </c>
      <c r="AR148" s="244" t="s">
        <v>54</v>
      </c>
    </row>
    <row r="149" customFormat="false" ht="15" hidden="false" customHeight="false" outlineLevel="0" collapsed="false">
      <c r="A149" s="33" t="n">
        <v>609744</v>
      </c>
      <c r="B149" s="242" t="s">
        <v>1785</v>
      </c>
      <c r="C149" s="243" t="s">
        <v>1786</v>
      </c>
      <c r="D149" s="33" t="n">
        <v>1690</v>
      </c>
      <c r="E149" s="33" t="n">
        <v>49021</v>
      </c>
      <c r="F149" s="33" t="s">
        <v>1033</v>
      </c>
      <c r="G149" s="33" t="s">
        <v>1034</v>
      </c>
      <c r="H149" s="243" t="s">
        <v>49</v>
      </c>
      <c r="I149" s="33" t="s">
        <v>1855</v>
      </c>
      <c r="J149" s="33" t="s">
        <v>2438</v>
      </c>
      <c r="L149" s="33" t="s">
        <v>83</v>
      </c>
      <c r="N149" s="33" t="s">
        <v>1790</v>
      </c>
      <c r="O149" s="33" t="n">
        <v>51542</v>
      </c>
      <c r="P149" s="33" t="s">
        <v>1791</v>
      </c>
      <c r="Q149" s="33" t="s">
        <v>1033</v>
      </c>
      <c r="R149" s="33" t="s">
        <v>2753</v>
      </c>
      <c r="S149" s="33" t="n">
        <v>60659</v>
      </c>
      <c r="T149" s="33" t="n">
        <v>31</v>
      </c>
      <c r="U149" s="33" t="s">
        <v>2754</v>
      </c>
      <c r="V149" s="33" t="s">
        <v>2755</v>
      </c>
      <c r="W149" s="33" t="s">
        <v>2756</v>
      </c>
      <c r="X149" s="33" t="s">
        <v>2757</v>
      </c>
      <c r="Y149" s="33" t="s">
        <v>1971</v>
      </c>
      <c r="Z149" s="33" t="s">
        <v>1972</v>
      </c>
      <c r="AA149" s="33" t="n">
        <v>2012</v>
      </c>
      <c r="AB149" s="33" t="n">
        <v>609744</v>
      </c>
      <c r="AD149" s="33" t="n">
        <v>1690</v>
      </c>
      <c r="AG149" s="33" t="s">
        <v>2758</v>
      </c>
      <c r="AH149" s="33" t="n">
        <v>0</v>
      </c>
      <c r="AI149" s="33" t="s">
        <v>1842</v>
      </c>
      <c r="AJ149" s="33" t="s">
        <v>1801</v>
      </c>
      <c r="AK149" s="33" t="s">
        <v>1802</v>
      </c>
      <c r="AL149" s="33" t="s">
        <v>83</v>
      </c>
      <c r="AM149" s="33" t="s">
        <v>65</v>
      </c>
      <c r="AN149" s="33" t="s">
        <v>83</v>
      </c>
      <c r="AO149" s="33" t="s">
        <v>83</v>
      </c>
      <c r="AP149" s="33" t="s">
        <v>65</v>
      </c>
      <c r="AQ149" s="33" t="s">
        <v>2426</v>
      </c>
      <c r="AR149" s="244" t="s">
        <v>109</v>
      </c>
      <c r="AS149" s="33" t="s">
        <v>131</v>
      </c>
      <c r="AT149" s="33" t="s">
        <v>131</v>
      </c>
      <c r="AU149" s="33" t="s">
        <v>77</v>
      </c>
      <c r="AV149" s="33" t="n">
        <v>89</v>
      </c>
      <c r="AW149" s="33" t="n">
        <v>98</v>
      </c>
      <c r="AX149" s="33" t="n">
        <v>79</v>
      </c>
      <c r="AY149" s="33" t="n">
        <v>196</v>
      </c>
      <c r="AZ149" s="33" t="n">
        <v>35</v>
      </c>
      <c r="BA149" s="33" t="n">
        <v>8</v>
      </c>
      <c r="BB149" s="33" t="n">
        <v>48</v>
      </c>
      <c r="BC149" s="33" t="n">
        <v>95</v>
      </c>
      <c r="BD149" s="245" t="n">
        <v>0</v>
      </c>
      <c r="BE149" s="33" t="n">
        <v>0</v>
      </c>
      <c r="BF149" s="33" t="n">
        <v>5</v>
      </c>
      <c r="BG149" s="33" t="n">
        <v>5</v>
      </c>
      <c r="BH149" s="33" t="n">
        <v>196</v>
      </c>
      <c r="BI149" s="33" t="n">
        <v>0</v>
      </c>
      <c r="BJ149" s="33" t="n">
        <v>0.005</v>
      </c>
      <c r="BK149" s="33" t="n">
        <v>0.005</v>
      </c>
      <c r="BL149" s="33" t="n">
        <v>0.005</v>
      </c>
      <c r="BM149" s="33" t="n">
        <v>0</v>
      </c>
      <c r="BN149" s="33" t="n">
        <v>0.026</v>
      </c>
      <c r="BO149" s="33" t="n">
        <v>0.01</v>
      </c>
      <c r="BP149" s="33" t="n">
        <v>0.005</v>
      </c>
      <c r="BQ149" s="33" t="n">
        <v>0.026</v>
      </c>
      <c r="BR149" s="33" t="n">
        <v>0.01</v>
      </c>
      <c r="BS149" s="33" t="n">
        <v>0.061</v>
      </c>
      <c r="BT149" s="33" t="n">
        <v>0.097</v>
      </c>
      <c r="BU149" s="33" t="n">
        <v>0.204</v>
      </c>
      <c r="BV149" s="33" t="n">
        <v>0.138</v>
      </c>
      <c r="BW149" s="33" t="n">
        <v>0.163</v>
      </c>
      <c r="BX149" s="33" t="n">
        <v>0.179</v>
      </c>
      <c r="BY149" s="33" t="n">
        <v>0.245</v>
      </c>
      <c r="BZ149" s="33" t="n">
        <v>0.26</v>
      </c>
      <c r="CA149" s="33" t="n">
        <v>0.005</v>
      </c>
      <c r="CB149" s="33" t="n">
        <v>0.01</v>
      </c>
      <c r="CC149" s="33" t="n">
        <v>0.026</v>
      </c>
      <c r="CD149" s="33" t="n">
        <v>0.01</v>
      </c>
      <c r="CE149" s="33" t="n">
        <v>0.031</v>
      </c>
      <c r="CF149" s="33" t="n">
        <v>0.036</v>
      </c>
      <c r="CG149" s="33" t="n">
        <v>0.781</v>
      </c>
      <c r="CH149" s="33" t="n">
        <v>0.842</v>
      </c>
      <c r="CI149" s="33" t="n">
        <v>0.781</v>
      </c>
      <c r="CJ149" s="33" t="n">
        <v>0.796</v>
      </c>
      <c r="CK149" s="33" t="n">
        <v>0.663</v>
      </c>
      <c r="CL149" s="33" t="n">
        <v>0.582</v>
      </c>
      <c r="CM149" s="33" t="n">
        <v>0.005</v>
      </c>
      <c r="CN149" s="33" t="n">
        <v>0</v>
      </c>
      <c r="CO149" s="33" t="n">
        <v>0</v>
      </c>
      <c r="CP149" s="33" t="n">
        <v>0</v>
      </c>
      <c r="CQ149" s="33" t="n">
        <v>0</v>
      </c>
      <c r="CR149" s="33" t="n">
        <v>0.005</v>
      </c>
      <c r="CS149" s="33" t="n">
        <v>0</v>
      </c>
      <c r="CT149" s="33" t="n">
        <v>0.005</v>
      </c>
      <c r="CU149" s="33" t="n">
        <v>0</v>
      </c>
      <c r="CV149" s="33" t="n">
        <v>0</v>
      </c>
      <c r="CW149" s="33" t="n">
        <v>0.005</v>
      </c>
      <c r="CX149" s="33" t="n">
        <v>0.026</v>
      </c>
      <c r="CY149" s="33" t="n">
        <v>0.01</v>
      </c>
      <c r="CZ149" s="33" t="n">
        <v>0.015</v>
      </c>
      <c r="DA149" s="33" t="n">
        <v>0.026</v>
      </c>
      <c r="DB149" s="33" t="n">
        <v>0.056</v>
      </c>
      <c r="DC149" s="33" t="n">
        <v>0.051</v>
      </c>
      <c r="DD149" s="33" t="n">
        <v>0.051</v>
      </c>
      <c r="DE149" s="33" t="n">
        <v>0.102</v>
      </c>
      <c r="DF149" s="33" t="n">
        <v>0.138</v>
      </c>
      <c r="DG149" s="33" t="n">
        <v>0.122</v>
      </c>
      <c r="DH149" s="33" t="n">
        <v>0.133</v>
      </c>
      <c r="DI149" s="33" t="n">
        <v>0.153</v>
      </c>
      <c r="DJ149" s="33" t="n">
        <v>0.214</v>
      </c>
      <c r="DK149" s="33" t="n">
        <v>0.219</v>
      </c>
      <c r="DL149" s="33" t="n">
        <v>0.219</v>
      </c>
      <c r="DM149" s="33" t="n">
        <v>0.224</v>
      </c>
      <c r="DN149" s="33" t="n">
        <v>0.005</v>
      </c>
      <c r="DO149" s="33" t="n">
        <v>0.005</v>
      </c>
      <c r="DP149" s="33" t="n">
        <v>0.005</v>
      </c>
      <c r="DQ149" s="33" t="n">
        <v>0.005</v>
      </c>
      <c r="DR149" s="33" t="n">
        <v>0.005</v>
      </c>
      <c r="DS149" s="33" t="n">
        <v>0.015</v>
      </c>
      <c r="DT149" s="33" t="n">
        <v>0.01</v>
      </c>
      <c r="DU149" s="33" t="n">
        <v>0.01</v>
      </c>
      <c r="DV149" s="33" t="n">
        <v>0.02</v>
      </c>
      <c r="DW149" s="33" t="n">
        <v>0.888</v>
      </c>
      <c r="DX149" s="33" t="n">
        <v>0.852</v>
      </c>
      <c r="DY149" s="33" t="n">
        <v>0.847</v>
      </c>
      <c r="DZ149" s="33" t="n">
        <v>0.852</v>
      </c>
      <c r="EA149" s="33" t="n">
        <v>0.827</v>
      </c>
      <c r="EB149" s="33" t="n">
        <v>0.74</v>
      </c>
      <c r="EC149" s="33" t="n">
        <v>0.714</v>
      </c>
      <c r="ED149" s="33" t="n">
        <v>0.714</v>
      </c>
      <c r="EE149" s="33" t="n">
        <v>0.704</v>
      </c>
      <c r="EF149" s="33" t="n">
        <v>0.648</v>
      </c>
      <c r="EG149" s="33" t="n">
        <v>0.01</v>
      </c>
      <c r="EH149" s="33" t="n">
        <v>0.005</v>
      </c>
      <c r="EI149" s="33" t="n">
        <v>0.005</v>
      </c>
      <c r="EJ149" s="33" t="n">
        <v>0.097</v>
      </c>
      <c r="EK149" s="33" t="n">
        <v>0.005</v>
      </c>
      <c r="EL149" s="33" t="n">
        <v>0.005</v>
      </c>
      <c r="EM149" s="33" t="n">
        <v>0.031</v>
      </c>
      <c r="EN149" s="33" t="n">
        <v>0.107</v>
      </c>
      <c r="EO149" s="33" t="n">
        <v>0.184</v>
      </c>
      <c r="EP149" s="33" t="n">
        <v>0.122</v>
      </c>
      <c r="EQ149" s="33" t="n">
        <v>0.265</v>
      </c>
      <c r="ER149" s="33" t="n">
        <v>0.066</v>
      </c>
      <c r="ES149" s="33" t="n">
        <v>0.051</v>
      </c>
      <c r="ET149" s="33" t="n">
        <v>0.097</v>
      </c>
      <c r="EU149" s="33" t="n">
        <v>0.061</v>
      </c>
      <c r="EV149" s="33" t="n">
        <v>0.082</v>
      </c>
      <c r="EW149" s="33" t="n">
        <v>0.75</v>
      </c>
      <c r="EX149" s="33" t="n">
        <v>0.77</v>
      </c>
      <c r="EY149" s="33" t="n">
        <v>0.638</v>
      </c>
      <c r="EZ149" s="33" t="n">
        <v>9.4</v>
      </c>
      <c r="FA149" s="33" t="n">
        <v>0.005</v>
      </c>
      <c r="FB149" s="33" t="n">
        <v>0.01</v>
      </c>
      <c r="FC149" s="33" t="n">
        <v>0</v>
      </c>
      <c r="FD149" s="33" t="n">
        <v>0.005</v>
      </c>
      <c r="FE149" s="33" t="n">
        <v>0.015</v>
      </c>
      <c r="FF149" s="33" t="n">
        <v>0</v>
      </c>
      <c r="FG149" s="33" t="n">
        <v>0.026</v>
      </c>
      <c r="FH149" s="33" t="n">
        <v>0.051</v>
      </c>
      <c r="FI149" s="33" t="n">
        <v>0.148</v>
      </c>
      <c r="FJ149" s="33" t="n">
        <v>0.668</v>
      </c>
      <c r="FK149" s="33" t="n">
        <v>0.071</v>
      </c>
      <c r="FL149" s="33" t="n">
        <v>0.403</v>
      </c>
      <c r="FM149" s="33" t="n">
        <v>0.362</v>
      </c>
      <c r="FN149" s="33" t="n">
        <v>0.173</v>
      </c>
      <c r="FO149" s="33" t="n">
        <v>0.117</v>
      </c>
      <c r="FP149" s="33" t="n">
        <v>0.153</v>
      </c>
      <c r="FQ149" s="33" t="n">
        <v>0.199</v>
      </c>
      <c r="FR149" s="33" t="n">
        <v>0.066</v>
      </c>
      <c r="FS149" s="33" t="n">
        <v>0.082</v>
      </c>
      <c r="FT149" s="33" t="n">
        <v>0.214</v>
      </c>
      <c r="FU149" s="33" t="n">
        <v>0.204</v>
      </c>
      <c r="FV149" s="33" t="n">
        <v>0.235</v>
      </c>
      <c r="FW149" s="33" t="n">
        <v>0.291</v>
      </c>
      <c r="FX149" s="33" t="n">
        <v>0.209</v>
      </c>
      <c r="FY149" s="33" t="n">
        <v>0.168</v>
      </c>
      <c r="FZ149" s="33" t="n">
        <v>0.122</v>
      </c>
      <c r="GA149" s="33" t="n">
        <v>0</v>
      </c>
      <c r="GB149" s="33" t="n">
        <v>0.005</v>
      </c>
      <c r="GC149" s="33" t="n">
        <v>0.005</v>
      </c>
      <c r="GD149" s="33" t="n">
        <v>0.005</v>
      </c>
      <c r="GE149" s="33" t="n">
        <v>0.031</v>
      </c>
      <c r="GF149" s="33" t="n">
        <v>0.005</v>
      </c>
      <c r="GG149" s="33" t="n">
        <v>0.245</v>
      </c>
      <c r="GH149" s="33" t="n">
        <v>0.224</v>
      </c>
      <c r="GI149" s="33" t="n">
        <v>0.219</v>
      </c>
      <c r="GJ149" s="33" t="n">
        <v>0.23</v>
      </c>
      <c r="GK149" s="33" t="n">
        <v>0.286</v>
      </c>
      <c r="GL149" s="33" t="n">
        <v>0.199</v>
      </c>
      <c r="GM149" s="33" t="n">
        <v>0.673</v>
      </c>
      <c r="GN149" s="33" t="n">
        <v>0.531</v>
      </c>
      <c r="GO149" s="33" t="n">
        <v>0.495</v>
      </c>
      <c r="GP149" s="33" t="n">
        <v>0.643</v>
      </c>
      <c r="GQ149" s="33" t="n">
        <v>0.531</v>
      </c>
      <c r="GR149" s="33" t="n">
        <v>0.719</v>
      </c>
      <c r="GS149" s="33" t="n">
        <v>0.015</v>
      </c>
      <c r="GT149" s="33" t="n">
        <v>0.163</v>
      </c>
      <c r="GU149" s="33" t="n">
        <v>0.168</v>
      </c>
      <c r="GV149" s="33" t="n">
        <v>0.056</v>
      </c>
      <c r="GW149" s="33" t="n">
        <v>0.077</v>
      </c>
      <c r="GX149" s="33" t="n">
        <v>0.026</v>
      </c>
      <c r="GY149" s="33" t="n">
        <v>0.015</v>
      </c>
      <c r="GZ149" s="33" t="n">
        <v>0.02</v>
      </c>
      <c r="HA149" s="33" t="n">
        <v>0.031</v>
      </c>
      <c r="HB149" s="33" t="n">
        <v>0.005</v>
      </c>
      <c r="HC149" s="33" t="n">
        <v>0.026</v>
      </c>
      <c r="HD149" s="33" t="n">
        <v>0.005</v>
      </c>
      <c r="HE149" s="33" t="n">
        <v>0.051</v>
      </c>
      <c r="HF149" s="33" t="n">
        <v>0.056</v>
      </c>
      <c r="HG149" s="33" t="n">
        <v>0.082</v>
      </c>
      <c r="HH149" s="33" t="n">
        <v>0.061</v>
      </c>
      <c r="HI149" s="33" t="n">
        <v>0.051</v>
      </c>
      <c r="HJ149" s="33" t="n">
        <v>0.046</v>
      </c>
    </row>
    <row r="150" customFormat="false" ht="15" hidden="false" customHeight="false" outlineLevel="0" collapsed="false">
      <c r="A150" s="33" t="n">
        <v>609745</v>
      </c>
      <c r="B150" s="242" t="s">
        <v>1785</v>
      </c>
      <c r="C150" s="243" t="s">
        <v>1786</v>
      </c>
      <c r="D150" s="33" t="n">
        <v>1700</v>
      </c>
      <c r="E150" s="33" t="n">
        <v>49031</v>
      </c>
      <c r="F150" s="33" t="s">
        <v>1292</v>
      </c>
      <c r="G150" s="33" t="s">
        <v>1293</v>
      </c>
      <c r="H150" s="243" t="s">
        <v>49</v>
      </c>
      <c r="I150" s="33" t="s">
        <v>1855</v>
      </c>
      <c r="J150" s="33" t="s">
        <v>1788</v>
      </c>
      <c r="L150" s="33" t="s">
        <v>70</v>
      </c>
      <c r="N150" s="33" t="s">
        <v>1790</v>
      </c>
      <c r="O150" s="33" t="n">
        <v>51617</v>
      </c>
      <c r="P150" s="33" t="s">
        <v>1791</v>
      </c>
      <c r="Q150" s="33" t="s">
        <v>1292</v>
      </c>
      <c r="R150" s="33" t="s">
        <v>2759</v>
      </c>
      <c r="S150" s="33" t="n">
        <v>60636</v>
      </c>
      <c r="T150" s="33" t="n">
        <v>43</v>
      </c>
      <c r="U150" s="33" t="s">
        <v>2760</v>
      </c>
      <c r="V150" s="33" t="s">
        <v>2761</v>
      </c>
      <c r="W150" s="33" t="s">
        <v>2762</v>
      </c>
      <c r="X150" s="33" t="s">
        <v>2763</v>
      </c>
      <c r="Y150" s="33" t="s">
        <v>2196</v>
      </c>
      <c r="Z150" s="33" t="s">
        <v>2215</v>
      </c>
      <c r="AA150" s="33" t="n">
        <v>2012</v>
      </c>
      <c r="AB150" s="33" t="n">
        <v>609745</v>
      </c>
      <c r="AD150" s="33" t="n">
        <v>1700</v>
      </c>
      <c r="AG150" s="33" t="s">
        <v>2764</v>
      </c>
      <c r="AH150" s="33" t="n">
        <v>0</v>
      </c>
      <c r="AI150" s="33" t="s">
        <v>1842</v>
      </c>
      <c r="AJ150" s="33" t="s">
        <v>1801</v>
      </c>
      <c r="AK150" s="33" t="s">
        <v>1802</v>
      </c>
      <c r="AL150" s="33" t="s">
        <v>70</v>
      </c>
      <c r="AM150" s="33" t="s">
        <v>71</v>
      </c>
      <c r="AN150" s="33" t="s">
        <v>70</v>
      </c>
      <c r="AO150" s="33" t="s">
        <v>70</v>
      </c>
      <c r="AP150" s="33" t="s">
        <v>71</v>
      </c>
      <c r="AQ150" s="33" t="s">
        <v>2467</v>
      </c>
      <c r="AR150" s="244" t="s">
        <v>238</v>
      </c>
      <c r="AS150" s="33" t="s">
        <v>131</v>
      </c>
      <c r="AT150" s="33" t="s">
        <v>131</v>
      </c>
      <c r="AU150" s="33" t="s">
        <v>131</v>
      </c>
      <c r="AV150" s="33" t="n">
        <v>85</v>
      </c>
      <c r="AW150" s="33" t="n">
        <v>93</v>
      </c>
      <c r="AX150" s="33" t="n">
        <v>90</v>
      </c>
      <c r="AY150" s="33" t="n">
        <v>82</v>
      </c>
      <c r="AZ150" s="33" t="n">
        <v>0</v>
      </c>
      <c r="BA150" s="33" t="n">
        <v>0</v>
      </c>
      <c r="BB150" s="33" t="n">
        <v>62</v>
      </c>
      <c r="BC150" s="33" t="n">
        <v>18</v>
      </c>
      <c r="BD150" s="245" t="n">
        <v>0</v>
      </c>
      <c r="BE150" s="33" t="n">
        <v>0</v>
      </c>
      <c r="BF150" s="33" t="n">
        <v>0</v>
      </c>
      <c r="BG150" s="33" t="n">
        <v>2</v>
      </c>
      <c r="BH150" s="33" t="n">
        <v>82</v>
      </c>
      <c r="BI150" s="33" t="n">
        <v>0</v>
      </c>
      <c r="BJ150" s="33" t="n">
        <v>0</v>
      </c>
      <c r="BK150" s="33" t="n">
        <v>0.024</v>
      </c>
      <c r="BL150" s="33" t="n">
        <v>0</v>
      </c>
      <c r="BM150" s="33" t="n">
        <v>0</v>
      </c>
      <c r="BN150" s="33" t="n">
        <v>0.049</v>
      </c>
      <c r="BO150" s="33" t="n">
        <v>0.012</v>
      </c>
      <c r="BP150" s="33" t="n">
        <v>0.024</v>
      </c>
      <c r="BQ150" s="33" t="n">
        <v>0.061</v>
      </c>
      <c r="BR150" s="33" t="n">
        <v>0.024</v>
      </c>
      <c r="BS150" s="33" t="n">
        <v>0.049</v>
      </c>
      <c r="BT150" s="33" t="n">
        <v>0.073</v>
      </c>
      <c r="BU150" s="33" t="n">
        <v>0.207</v>
      </c>
      <c r="BV150" s="33" t="n">
        <v>0.146</v>
      </c>
      <c r="BW150" s="33" t="n">
        <v>0.159</v>
      </c>
      <c r="BX150" s="33" t="n">
        <v>0.159</v>
      </c>
      <c r="BY150" s="33" t="n">
        <v>0.329</v>
      </c>
      <c r="BZ150" s="33" t="n">
        <v>0.256</v>
      </c>
      <c r="CA150" s="33" t="n">
        <v>0.012</v>
      </c>
      <c r="CB150" s="33" t="n">
        <v>0.012</v>
      </c>
      <c r="CC150" s="33" t="n">
        <v>0.024</v>
      </c>
      <c r="CD150" s="33" t="n">
        <v>0.024</v>
      </c>
      <c r="CE150" s="33" t="n">
        <v>0.037</v>
      </c>
      <c r="CF150" s="33" t="n">
        <v>0.024</v>
      </c>
      <c r="CG150" s="33" t="n">
        <v>0.768</v>
      </c>
      <c r="CH150" s="33" t="n">
        <v>0.817</v>
      </c>
      <c r="CI150" s="33" t="n">
        <v>0.732</v>
      </c>
      <c r="CJ150" s="33" t="n">
        <v>0.793</v>
      </c>
      <c r="CK150" s="33" t="n">
        <v>0.585</v>
      </c>
      <c r="CL150" s="33" t="n">
        <v>0.598</v>
      </c>
      <c r="CM150" s="33" t="n">
        <v>0</v>
      </c>
      <c r="CN150" s="33" t="n">
        <v>0</v>
      </c>
      <c r="CO150" s="33" t="n">
        <v>0</v>
      </c>
      <c r="CP150" s="33" t="n">
        <v>0</v>
      </c>
      <c r="CQ150" s="33" t="n">
        <v>0</v>
      </c>
      <c r="CR150" s="33" t="n">
        <v>0</v>
      </c>
      <c r="CS150" s="33" t="n">
        <v>0.012</v>
      </c>
      <c r="CT150" s="33" t="n">
        <v>0.037</v>
      </c>
      <c r="CU150" s="33" t="n">
        <v>0.024</v>
      </c>
      <c r="CV150" s="33" t="n">
        <v>0.024</v>
      </c>
      <c r="CW150" s="33" t="n">
        <v>0</v>
      </c>
      <c r="CX150" s="33" t="n">
        <v>0.024</v>
      </c>
      <c r="CY150" s="33" t="n">
        <v>0.012</v>
      </c>
      <c r="CZ150" s="33" t="n">
        <v>0.012</v>
      </c>
      <c r="DA150" s="33" t="n">
        <v>0.037</v>
      </c>
      <c r="DB150" s="33" t="n">
        <v>0.061</v>
      </c>
      <c r="DC150" s="33" t="n">
        <v>0.134</v>
      </c>
      <c r="DD150" s="33" t="n">
        <v>0.049</v>
      </c>
      <c r="DE150" s="33" t="n">
        <v>0.061</v>
      </c>
      <c r="DF150" s="33" t="n">
        <v>0.134</v>
      </c>
      <c r="DG150" s="33" t="n">
        <v>0.122</v>
      </c>
      <c r="DH150" s="33" t="n">
        <v>0.11</v>
      </c>
      <c r="DI150" s="33" t="n">
        <v>0.195</v>
      </c>
      <c r="DJ150" s="33" t="n">
        <v>0.244</v>
      </c>
      <c r="DK150" s="33" t="n">
        <v>0.171</v>
      </c>
      <c r="DL150" s="33" t="n">
        <v>0.22</v>
      </c>
      <c r="DM150" s="33" t="n">
        <v>0.244</v>
      </c>
      <c r="DN150" s="33" t="n">
        <v>0.012</v>
      </c>
      <c r="DO150" s="33" t="n">
        <v>0.012</v>
      </c>
      <c r="DP150" s="33" t="n">
        <v>0.024</v>
      </c>
      <c r="DQ150" s="33" t="n">
        <v>0.024</v>
      </c>
      <c r="DR150" s="33" t="n">
        <v>0.012</v>
      </c>
      <c r="DS150" s="33" t="n">
        <v>0.012</v>
      </c>
      <c r="DT150" s="33" t="n">
        <v>0.012</v>
      </c>
      <c r="DU150" s="33" t="n">
        <v>0.012</v>
      </c>
      <c r="DV150" s="33" t="n">
        <v>0.012</v>
      </c>
      <c r="DW150" s="33" t="n">
        <v>0.902</v>
      </c>
      <c r="DX150" s="33" t="n">
        <v>0.854</v>
      </c>
      <c r="DY150" s="33" t="n">
        <v>0.829</v>
      </c>
      <c r="DZ150" s="33" t="n">
        <v>0.854</v>
      </c>
      <c r="EA150" s="33" t="n">
        <v>0.78</v>
      </c>
      <c r="EB150" s="33" t="n">
        <v>0.707</v>
      </c>
      <c r="EC150" s="33" t="n">
        <v>0.744</v>
      </c>
      <c r="ED150" s="33" t="n">
        <v>0.598</v>
      </c>
      <c r="EE150" s="33" t="n">
        <v>0.671</v>
      </c>
      <c r="EF150" s="33" t="n">
        <v>0.659</v>
      </c>
      <c r="EG150" s="33" t="n">
        <v>0.049</v>
      </c>
      <c r="EH150" s="33" t="n">
        <v>0.037</v>
      </c>
      <c r="EI150" s="33" t="n">
        <v>0</v>
      </c>
      <c r="EJ150" s="33" t="n">
        <v>0.171</v>
      </c>
      <c r="EK150" s="33" t="n">
        <v>0.012</v>
      </c>
      <c r="EL150" s="33" t="n">
        <v>0</v>
      </c>
      <c r="EM150" s="33" t="n">
        <v>0.049</v>
      </c>
      <c r="EN150" s="33" t="n">
        <v>0.049</v>
      </c>
      <c r="EO150" s="33" t="n">
        <v>0.159</v>
      </c>
      <c r="EP150" s="33" t="n">
        <v>0.195</v>
      </c>
      <c r="EQ150" s="33" t="n">
        <v>0.22</v>
      </c>
      <c r="ER150" s="33" t="n">
        <v>0.061</v>
      </c>
      <c r="ES150" s="33" t="n">
        <v>0.073</v>
      </c>
      <c r="ET150" s="33" t="n">
        <v>0.085</v>
      </c>
      <c r="EU150" s="33" t="n">
        <v>0.098</v>
      </c>
      <c r="EV150" s="33" t="n">
        <v>0.061</v>
      </c>
      <c r="EW150" s="33" t="n">
        <v>0.707</v>
      </c>
      <c r="EX150" s="33" t="n">
        <v>0.683</v>
      </c>
      <c r="EY150" s="33" t="n">
        <v>0.634</v>
      </c>
      <c r="EZ150" s="33" t="n">
        <v>9.32</v>
      </c>
      <c r="FA150" s="33" t="n">
        <v>0</v>
      </c>
      <c r="FB150" s="33" t="n">
        <v>0.012</v>
      </c>
      <c r="FC150" s="33" t="n">
        <v>0</v>
      </c>
      <c r="FD150" s="33" t="n">
        <v>0</v>
      </c>
      <c r="FE150" s="33" t="n">
        <v>0.012</v>
      </c>
      <c r="FF150" s="33" t="n">
        <v>0.037</v>
      </c>
      <c r="FG150" s="33" t="n">
        <v>0.037</v>
      </c>
      <c r="FH150" s="33" t="n">
        <v>0.073</v>
      </c>
      <c r="FI150" s="33" t="n">
        <v>0.098</v>
      </c>
      <c r="FJ150" s="33" t="n">
        <v>0.695</v>
      </c>
      <c r="FK150" s="33" t="n">
        <v>0.037</v>
      </c>
      <c r="FL150" s="33" t="n">
        <v>0.573</v>
      </c>
      <c r="FM150" s="33" t="n">
        <v>0.549</v>
      </c>
      <c r="FN150" s="33" t="n">
        <v>0.378</v>
      </c>
      <c r="FO150" s="33" t="n">
        <v>0.134</v>
      </c>
      <c r="FP150" s="33" t="n">
        <v>0.171</v>
      </c>
      <c r="FQ150" s="33" t="n">
        <v>0.146</v>
      </c>
      <c r="FR150" s="33" t="n">
        <v>0.061</v>
      </c>
      <c r="FS150" s="33" t="n">
        <v>0.049</v>
      </c>
      <c r="FT150" s="33" t="n">
        <v>0.134</v>
      </c>
      <c r="FU150" s="33" t="n">
        <v>0.098</v>
      </c>
      <c r="FV150" s="33" t="n">
        <v>0.146</v>
      </c>
      <c r="FW150" s="33" t="n">
        <v>0.244</v>
      </c>
      <c r="FX150" s="33" t="n">
        <v>0.134</v>
      </c>
      <c r="FY150" s="33" t="n">
        <v>0.085</v>
      </c>
      <c r="FZ150" s="33" t="n">
        <v>0.098</v>
      </c>
      <c r="GA150" s="33" t="n">
        <v>0</v>
      </c>
      <c r="GB150" s="33" t="n">
        <v>0</v>
      </c>
      <c r="GC150" s="33" t="n">
        <v>0</v>
      </c>
      <c r="GD150" s="33" t="n">
        <v>0.012</v>
      </c>
      <c r="GE150" s="33" t="n">
        <v>0</v>
      </c>
      <c r="GF150" s="33" t="n">
        <v>0</v>
      </c>
      <c r="GG150" s="33" t="n">
        <v>0.183</v>
      </c>
      <c r="GH150" s="33" t="n">
        <v>0.159</v>
      </c>
      <c r="GI150" s="33" t="n">
        <v>0.183</v>
      </c>
      <c r="GJ150" s="33" t="n">
        <v>0.256</v>
      </c>
      <c r="GK150" s="33" t="n">
        <v>0.256</v>
      </c>
      <c r="GL150" s="33" t="n">
        <v>0.122</v>
      </c>
      <c r="GM150" s="33" t="n">
        <v>0.707</v>
      </c>
      <c r="GN150" s="33" t="n">
        <v>0.561</v>
      </c>
      <c r="GO150" s="33" t="n">
        <v>0.39</v>
      </c>
      <c r="GP150" s="33" t="n">
        <v>0.585</v>
      </c>
      <c r="GQ150" s="33" t="n">
        <v>0.622</v>
      </c>
      <c r="GR150" s="33" t="n">
        <v>0.805</v>
      </c>
      <c r="GS150" s="33" t="n">
        <v>0.073</v>
      </c>
      <c r="GT150" s="33" t="n">
        <v>0.073</v>
      </c>
      <c r="GU150" s="33" t="n">
        <v>0.207</v>
      </c>
      <c r="GV150" s="33" t="n">
        <v>0.073</v>
      </c>
      <c r="GW150" s="33" t="n">
        <v>0.073</v>
      </c>
      <c r="GX150" s="33" t="n">
        <v>0.012</v>
      </c>
      <c r="GY150" s="33" t="n">
        <v>0</v>
      </c>
      <c r="GZ150" s="33" t="n">
        <v>0.134</v>
      </c>
      <c r="HA150" s="33" t="n">
        <v>0.183</v>
      </c>
      <c r="HB150" s="33" t="n">
        <v>0.012</v>
      </c>
      <c r="HC150" s="33" t="n">
        <v>0.012</v>
      </c>
      <c r="HD150" s="33" t="n">
        <v>0</v>
      </c>
      <c r="HE150" s="33" t="n">
        <v>0.037</v>
      </c>
      <c r="HF150" s="33" t="n">
        <v>0.073</v>
      </c>
      <c r="HG150" s="33" t="n">
        <v>0.037</v>
      </c>
      <c r="HH150" s="33" t="n">
        <v>0.061</v>
      </c>
      <c r="HI150" s="33" t="n">
        <v>0.037</v>
      </c>
      <c r="HJ150" s="33" t="n">
        <v>0.061</v>
      </c>
    </row>
    <row r="151" customFormat="false" ht="15" hidden="false" customHeight="false" outlineLevel="0" collapsed="false">
      <c r="A151" s="33" t="n">
        <v>609746</v>
      </c>
      <c r="B151" s="242" t="s">
        <v>1785</v>
      </c>
      <c r="C151" s="243" t="s">
        <v>1786</v>
      </c>
      <c r="D151" s="33" t="n">
        <v>1710</v>
      </c>
      <c r="E151" s="33" t="n">
        <v>46361</v>
      </c>
      <c r="F151" s="33" t="s">
        <v>789</v>
      </c>
      <c r="G151" s="33" t="s">
        <v>790</v>
      </c>
      <c r="H151" s="243" t="s">
        <v>49</v>
      </c>
      <c r="I151" s="33" t="s">
        <v>1855</v>
      </c>
      <c r="J151" s="33" t="s">
        <v>1788</v>
      </c>
      <c r="L151" s="33" t="s">
        <v>52</v>
      </c>
      <c r="N151" s="33" t="s">
        <v>1790</v>
      </c>
      <c r="O151" s="33" t="n">
        <v>51586</v>
      </c>
      <c r="P151" s="33" t="s">
        <v>1791</v>
      </c>
      <c r="Q151" s="33" t="s">
        <v>789</v>
      </c>
      <c r="R151" s="33" t="s">
        <v>2765</v>
      </c>
      <c r="S151" s="33" t="n">
        <v>60615</v>
      </c>
      <c r="T151" s="33" t="n">
        <v>46</v>
      </c>
      <c r="U151" s="33" t="s">
        <v>789</v>
      </c>
      <c r="V151" s="33" t="s">
        <v>2766</v>
      </c>
      <c r="W151" s="33" t="s">
        <v>2767</v>
      </c>
      <c r="X151" s="33" t="s">
        <v>2768</v>
      </c>
      <c r="Y151" s="33" t="s">
        <v>2229</v>
      </c>
      <c r="Z151" s="33" t="s">
        <v>1894</v>
      </c>
      <c r="AA151" s="33" t="n">
        <v>2012</v>
      </c>
      <c r="AB151" s="33" t="n">
        <v>609746</v>
      </c>
      <c r="AD151" s="33" t="n">
        <v>1710</v>
      </c>
      <c r="AG151" s="33" t="s">
        <v>2769</v>
      </c>
      <c r="AH151" s="33" t="n">
        <v>3</v>
      </c>
      <c r="AI151" s="33" t="s">
        <v>1813</v>
      </c>
      <c r="AJ151" s="33" t="s">
        <v>1801</v>
      </c>
      <c r="AK151" s="33" t="s">
        <v>1802</v>
      </c>
      <c r="AL151" s="33" t="s">
        <v>52</v>
      </c>
      <c r="AM151" s="33" t="s">
        <v>53</v>
      </c>
      <c r="AN151" s="33" t="s">
        <v>52</v>
      </c>
      <c r="AO151" s="33" t="s">
        <v>52</v>
      </c>
      <c r="AP151" s="33" t="s">
        <v>53</v>
      </c>
      <c r="AQ151" s="33" t="s">
        <v>2426</v>
      </c>
      <c r="AR151" s="244" t="s">
        <v>54</v>
      </c>
    </row>
    <row r="152" customFormat="false" ht="15" hidden="false" customHeight="false" outlineLevel="0" collapsed="false">
      <c r="A152" s="33" t="n">
        <v>609747</v>
      </c>
      <c r="B152" s="242" t="s">
        <v>1785</v>
      </c>
      <c r="C152" s="243" t="s">
        <v>1786</v>
      </c>
      <c r="D152" s="33" t="n">
        <v>8032</v>
      </c>
      <c r="E152" s="33" t="n">
        <v>66031</v>
      </c>
      <c r="F152" s="33" t="s">
        <v>55</v>
      </c>
      <c r="G152" s="33" t="s">
        <v>56</v>
      </c>
      <c r="H152" s="243" t="s">
        <v>49</v>
      </c>
      <c r="I152" s="33" t="s">
        <v>1787</v>
      </c>
      <c r="J152" s="33" t="s">
        <v>1788</v>
      </c>
      <c r="N152" s="33" t="s">
        <v>1790</v>
      </c>
      <c r="O152" s="33" t="n">
        <v>51647</v>
      </c>
      <c r="P152" s="33" t="s">
        <v>1791</v>
      </c>
      <c r="Q152" s="33" t="s">
        <v>2770</v>
      </c>
      <c r="R152" s="33" t="s">
        <v>2771</v>
      </c>
      <c r="S152" s="33" t="n">
        <v>60624</v>
      </c>
      <c r="T152" s="33" t="n">
        <v>36</v>
      </c>
      <c r="U152" s="33" t="s">
        <v>2772</v>
      </c>
      <c r="V152" s="33" t="s">
        <v>2773</v>
      </c>
      <c r="W152" s="33" t="s">
        <v>2774</v>
      </c>
      <c r="X152" s="33" t="s">
        <v>2775</v>
      </c>
      <c r="Y152" s="33" t="s">
        <v>2318</v>
      </c>
      <c r="Z152" s="33" t="s">
        <v>1821</v>
      </c>
      <c r="AA152" s="33" t="n">
        <v>2012</v>
      </c>
      <c r="AB152" s="33" t="n">
        <v>609747</v>
      </c>
      <c r="AG152" s="33" t="s">
        <v>2776</v>
      </c>
      <c r="AH152" s="33" t="n">
        <v>3</v>
      </c>
      <c r="AJ152" s="33" t="s">
        <v>1801</v>
      </c>
      <c r="AK152" s="33" t="s">
        <v>1802</v>
      </c>
      <c r="AR152" s="244" t="s">
        <v>54</v>
      </c>
    </row>
    <row r="153" customFormat="false" ht="15" hidden="false" customHeight="false" outlineLevel="0" collapsed="false">
      <c r="A153" s="33" t="n">
        <v>609748</v>
      </c>
      <c r="B153" s="242" t="s">
        <v>1785</v>
      </c>
      <c r="C153" s="243" t="s">
        <v>1786</v>
      </c>
      <c r="D153" s="33" t="n">
        <v>1730</v>
      </c>
      <c r="E153" s="33" t="n">
        <v>49041</v>
      </c>
      <c r="F153" s="33" t="s">
        <v>1490</v>
      </c>
      <c r="G153" s="33" t="s">
        <v>1491</v>
      </c>
      <c r="H153" s="243" t="s">
        <v>49</v>
      </c>
      <c r="I153" s="33" t="s">
        <v>2777</v>
      </c>
      <c r="J153" s="33" t="s">
        <v>1788</v>
      </c>
      <c r="L153" s="33" t="s">
        <v>2778</v>
      </c>
      <c r="N153" s="33" t="s">
        <v>1790</v>
      </c>
      <c r="O153" s="33" t="n">
        <v>51587</v>
      </c>
      <c r="P153" s="33" t="s">
        <v>1791</v>
      </c>
      <c r="Q153" s="33" t="s">
        <v>2779</v>
      </c>
      <c r="R153" s="33" t="s">
        <v>2780</v>
      </c>
      <c r="S153" s="33" t="n">
        <v>60608</v>
      </c>
      <c r="T153" s="33" t="n">
        <v>37</v>
      </c>
      <c r="U153" s="33" t="s">
        <v>2779</v>
      </c>
      <c r="V153" s="33" t="s">
        <v>2781</v>
      </c>
      <c r="W153" s="33" t="s">
        <v>2782</v>
      </c>
      <c r="X153" s="33" t="s">
        <v>2783</v>
      </c>
      <c r="Y153" s="33" t="s">
        <v>2268</v>
      </c>
      <c r="Z153" s="33" t="s">
        <v>2357</v>
      </c>
      <c r="AA153" s="33" t="n">
        <v>2012</v>
      </c>
      <c r="AB153" s="33" t="n">
        <v>609748</v>
      </c>
      <c r="AG153" s="33" t="s">
        <v>2784</v>
      </c>
      <c r="AH153" s="33" t="n">
        <v>5</v>
      </c>
      <c r="AI153" s="33" t="s">
        <v>1842</v>
      </c>
      <c r="AJ153" s="33" t="s">
        <v>1801</v>
      </c>
      <c r="AK153" s="33" t="s">
        <v>1802</v>
      </c>
      <c r="AL153" s="33" t="s">
        <v>118</v>
      </c>
      <c r="AM153" s="33" t="s">
        <v>108</v>
      </c>
      <c r="AR153" s="244" t="s">
        <v>54</v>
      </c>
    </row>
    <row r="154" customFormat="false" ht="15" hidden="false" customHeight="false" outlineLevel="0" collapsed="false">
      <c r="A154" s="33" t="n">
        <v>609749</v>
      </c>
      <c r="B154" s="242" t="s">
        <v>1785</v>
      </c>
      <c r="C154" s="243" t="s">
        <v>1786</v>
      </c>
      <c r="D154" s="33" t="n">
        <v>1740</v>
      </c>
      <c r="E154" s="33" t="n">
        <v>46061</v>
      </c>
      <c r="F154" s="33" t="s">
        <v>1035</v>
      </c>
      <c r="G154" s="33" t="s">
        <v>1036</v>
      </c>
      <c r="H154" s="243" t="s">
        <v>49</v>
      </c>
      <c r="I154" s="33" t="s">
        <v>1855</v>
      </c>
      <c r="J154" s="33" t="s">
        <v>2438</v>
      </c>
      <c r="L154" s="33" t="s">
        <v>83</v>
      </c>
      <c r="N154" s="33" t="s">
        <v>1790</v>
      </c>
      <c r="O154" s="33" t="n">
        <v>51543</v>
      </c>
      <c r="P154" s="33" t="s">
        <v>1791</v>
      </c>
      <c r="Q154" s="33" t="s">
        <v>2785</v>
      </c>
      <c r="R154" s="33" t="s">
        <v>2786</v>
      </c>
      <c r="S154" s="33" t="n">
        <v>60625</v>
      </c>
      <c r="T154" s="33" t="n">
        <v>31</v>
      </c>
      <c r="U154" s="33" t="s">
        <v>2787</v>
      </c>
      <c r="V154" s="33" t="s">
        <v>2788</v>
      </c>
      <c r="W154" s="33" t="s">
        <v>2789</v>
      </c>
      <c r="X154" s="33" t="s">
        <v>2790</v>
      </c>
      <c r="Y154" s="33" t="s">
        <v>1971</v>
      </c>
      <c r="Z154" s="33" t="s">
        <v>2636</v>
      </c>
      <c r="AA154" s="33" t="n">
        <v>2012</v>
      </c>
      <c r="AB154" s="33" t="n">
        <v>609749</v>
      </c>
      <c r="AD154" s="33" t="n">
        <v>1740</v>
      </c>
      <c r="AG154" s="33" t="s">
        <v>2791</v>
      </c>
      <c r="AH154" s="33" t="n">
        <v>0</v>
      </c>
      <c r="AI154" s="33" t="s">
        <v>1842</v>
      </c>
      <c r="AJ154" s="33" t="s">
        <v>1801</v>
      </c>
      <c r="AK154" s="33" t="s">
        <v>1802</v>
      </c>
      <c r="AL154" s="33" t="s">
        <v>83</v>
      </c>
      <c r="AM154" s="33" t="s">
        <v>65</v>
      </c>
      <c r="AN154" s="33" t="s">
        <v>83</v>
      </c>
      <c r="AO154" s="33" t="s">
        <v>83</v>
      </c>
      <c r="AP154" s="33" t="s">
        <v>65</v>
      </c>
      <c r="AQ154" s="33" t="s">
        <v>2426</v>
      </c>
      <c r="AR154" s="244" t="s">
        <v>54</v>
      </c>
    </row>
    <row r="155" customFormat="false" ht="15" hidden="false" customHeight="false" outlineLevel="0" collapsed="false">
      <c r="A155" s="33" t="n">
        <v>609750</v>
      </c>
      <c r="B155" s="242" t="s">
        <v>1785</v>
      </c>
      <c r="C155" s="243" t="s">
        <v>1786</v>
      </c>
      <c r="D155" s="33" t="n">
        <v>1750</v>
      </c>
      <c r="E155" s="33" t="n">
        <v>49051</v>
      </c>
      <c r="F155" s="33" t="s">
        <v>1268</v>
      </c>
      <c r="G155" s="33" t="s">
        <v>1269</v>
      </c>
      <c r="H155" s="243" t="s">
        <v>49</v>
      </c>
      <c r="I155" s="33" t="s">
        <v>2777</v>
      </c>
      <c r="J155" s="33" t="s">
        <v>1788</v>
      </c>
      <c r="L155" s="33" t="s">
        <v>2778</v>
      </c>
      <c r="N155" s="33" t="s">
        <v>1790</v>
      </c>
      <c r="O155" s="33" t="n">
        <v>51567</v>
      </c>
      <c r="P155" s="33" t="s">
        <v>1791</v>
      </c>
      <c r="Q155" s="33" t="s">
        <v>2792</v>
      </c>
      <c r="R155" s="33" t="s">
        <v>2793</v>
      </c>
      <c r="S155" s="33" t="n">
        <v>60608</v>
      </c>
      <c r="T155" s="33" t="n">
        <v>38</v>
      </c>
      <c r="U155" s="33" t="s">
        <v>2794</v>
      </c>
      <c r="V155" s="33" t="s">
        <v>2795</v>
      </c>
      <c r="W155" s="33" t="s">
        <v>2796</v>
      </c>
      <c r="X155" s="33" t="s">
        <v>2797</v>
      </c>
      <c r="Y155" s="33" t="s">
        <v>1989</v>
      </c>
      <c r="Z155" s="33" t="s">
        <v>2067</v>
      </c>
      <c r="AA155" s="33" t="n">
        <v>2012</v>
      </c>
      <c r="AB155" s="33" t="n">
        <v>609750</v>
      </c>
      <c r="AD155" s="33" t="n">
        <v>1750</v>
      </c>
      <c r="AG155" s="33" t="s">
        <v>2798</v>
      </c>
      <c r="AH155" s="33" t="n">
        <v>5</v>
      </c>
      <c r="AI155" s="33" t="s">
        <v>1849</v>
      </c>
      <c r="AJ155" s="33" t="s">
        <v>1801</v>
      </c>
      <c r="AK155" s="33" t="s">
        <v>1802</v>
      </c>
      <c r="AL155" s="33" t="s">
        <v>118</v>
      </c>
      <c r="AM155" s="33" t="s">
        <v>108</v>
      </c>
      <c r="AN155" s="33" t="s">
        <v>118</v>
      </c>
      <c r="AO155" s="33" t="s">
        <v>2778</v>
      </c>
      <c r="AP155" s="33" t="s">
        <v>108</v>
      </c>
      <c r="AQ155" s="33" t="s">
        <v>2426</v>
      </c>
      <c r="AR155" s="244" t="s">
        <v>439</v>
      </c>
      <c r="AS155" s="33" t="s">
        <v>67</v>
      </c>
      <c r="AT155" s="33" t="s">
        <v>47</v>
      </c>
      <c r="AU155" s="33" t="s">
        <v>67</v>
      </c>
      <c r="AV155" s="33" t="n">
        <v>33</v>
      </c>
      <c r="AW155" s="33" t="n">
        <v>46</v>
      </c>
      <c r="AX155" s="33" t="n">
        <v>28</v>
      </c>
      <c r="AY155" s="33" t="n">
        <v>55</v>
      </c>
      <c r="AZ155" s="33" t="n">
        <v>0</v>
      </c>
      <c r="BA155" s="33" t="n">
        <v>0</v>
      </c>
      <c r="BB155" s="33" t="n">
        <v>43</v>
      </c>
      <c r="BC155" s="33" t="n">
        <v>11</v>
      </c>
      <c r="BD155" s="245" t="n">
        <v>0</v>
      </c>
      <c r="BE155" s="33" t="n">
        <v>0</v>
      </c>
      <c r="BF155" s="33" t="n">
        <v>1</v>
      </c>
      <c r="BG155" s="33" t="n">
        <v>0</v>
      </c>
      <c r="BH155" s="33" t="n">
        <v>55</v>
      </c>
      <c r="BI155" s="33" t="n">
        <v>0.018</v>
      </c>
      <c r="BJ155" s="33" t="n">
        <v>0.018</v>
      </c>
      <c r="BK155" s="33" t="n">
        <v>0.018</v>
      </c>
      <c r="BL155" s="33" t="n">
        <v>0.236</v>
      </c>
      <c r="BM155" s="33" t="n">
        <v>0.164</v>
      </c>
      <c r="BN155" s="33" t="n">
        <v>0.091</v>
      </c>
      <c r="BO155" s="33" t="n">
        <v>0.073</v>
      </c>
      <c r="BP155" s="33" t="n">
        <v>0.055</v>
      </c>
      <c r="BQ155" s="33" t="n">
        <v>0.091</v>
      </c>
      <c r="BR155" s="33" t="n">
        <v>0.273</v>
      </c>
      <c r="BS155" s="33" t="n">
        <v>0.182</v>
      </c>
      <c r="BT155" s="33" t="n">
        <v>0.218</v>
      </c>
      <c r="BU155" s="33" t="n">
        <v>0.382</v>
      </c>
      <c r="BV155" s="33" t="n">
        <v>0.364</v>
      </c>
      <c r="BW155" s="33" t="n">
        <v>0.364</v>
      </c>
      <c r="BX155" s="33" t="n">
        <v>0.182</v>
      </c>
      <c r="BY155" s="33" t="n">
        <v>0.236</v>
      </c>
      <c r="BZ155" s="33" t="n">
        <v>0.255</v>
      </c>
      <c r="CA155" s="33" t="n">
        <v>0</v>
      </c>
      <c r="CB155" s="33" t="n">
        <v>0</v>
      </c>
      <c r="CC155" s="33" t="n">
        <v>0.018</v>
      </c>
      <c r="CD155" s="33" t="n">
        <v>0.036</v>
      </c>
      <c r="CE155" s="33" t="n">
        <v>0.036</v>
      </c>
      <c r="CF155" s="33" t="n">
        <v>0.036</v>
      </c>
      <c r="CG155" s="33" t="n">
        <v>0.527</v>
      </c>
      <c r="CH155" s="33" t="n">
        <v>0.564</v>
      </c>
      <c r="CI155" s="33" t="n">
        <v>0.509</v>
      </c>
      <c r="CJ155" s="33" t="n">
        <v>0.273</v>
      </c>
      <c r="CK155" s="33" t="n">
        <v>0.382</v>
      </c>
      <c r="CL155" s="33" t="n">
        <v>0.4</v>
      </c>
      <c r="CM155" s="33" t="n">
        <v>0.018</v>
      </c>
      <c r="CN155" s="33" t="n">
        <v>0.018</v>
      </c>
      <c r="CO155" s="33" t="n">
        <v>0.018</v>
      </c>
      <c r="CP155" s="33" t="n">
        <v>0.018</v>
      </c>
      <c r="CQ155" s="33" t="n">
        <v>0.018</v>
      </c>
      <c r="CR155" s="33" t="n">
        <v>0.018</v>
      </c>
      <c r="CS155" s="33" t="n">
        <v>0.055</v>
      </c>
      <c r="CT155" s="33" t="n">
        <v>0.055</v>
      </c>
      <c r="CU155" s="33" t="n">
        <v>0.055</v>
      </c>
      <c r="CV155" s="33" t="n">
        <v>0.091</v>
      </c>
      <c r="CW155" s="33" t="n">
        <v>0.091</v>
      </c>
      <c r="CX155" s="33" t="n">
        <v>0.073</v>
      </c>
      <c r="CY155" s="33" t="n">
        <v>0.145</v>
      </c>
      <c r="CZ155" s="33" t="n">
        <v>0.109</v>
      </c>
      <c r="DA155" s="33" t="n">
        <v>0.145</v>
      </c>
      <c r="DB155" s="33" t="n">
        <v>0.127</v>
      </c>
      <c r="DC155" s="33" t="n">
        <v>0.145</v>
      </c>
      <c r="DD155" s="33" t="n">
        <v>0.127</v>
      </c>
      <c r="DE155" s="33" t="n">
        <v>0.291</v>
      </c>
      <c r="DF155" s="33" t="n">
        <v>0.327</v>
      </c>
      <c r="DG155" s="33" t="n">
        <v>0.364</v>
      </c>
      <c r="DH155" s="33" t="n">
        <v>0.345</v>
      </c>
      <c r="DI155" s="33" t="n">
        <v>0.345</v>
      </c>
      <c r="DJ155" s="33" t="n">
        <v>0.364</v>
      </c>
      <c r="DK155" s="33" t="n">
        <v>0.327</v>
      </c>
      <c r="DL155" s="33" t="n">
        <v>0.273</v>
      </c>
      <c r="DM155" s="33" t="n">
        <v>0.345</v>
      </c>
      <c r="DN155" s="33" t="n">
        <v>0</v>
      </c>
      <c r="DO155" s="33" t="n">
        <v>0</v>
      </c>
      <c r="DP155" s="33" t="n">
        <v>0</v>
      </c>
      <c r="DQ155" s="33" t="n">
        <v>0</v>
      </c>
      <c r="DR155" s="33" t="n">
        <v>0</v>
      </c>
      <c r="DS155" s="33" t="n">
        <v>0</v>
      </c>
      <c r="DT155" s="33" t="n">
        <v>0</v>
      </c>
      <c r="DU155" s="33" t="n">
        <v>0</v>
      </c>
      <c r="DV155" s="33" t="n">
        <v>0</v>
      </c>
      <c r="DW155" s="33" t="n">
        <v>0.6</v>
      </c>
      <c r="DX155" s="33" t="n">
        <v>0.564</v>
      </c>
      <c r="DY155" s="33" t="n">
        <v>0.545</v>
      </c>
      <c r="DZ155" s="33" t="n">
        <v>0.491</v>
      </c>
      <c r="EA155" s="33" t="n">
        <v>0.527</v>
      </c>
      <c r="EB155" s="33" t="n">
        <v>0.473</v>
      </c>
      <c r="EC155" s="33" t="n">
        <v>0.491</v>
      </c>
      <c r="ED155" s="33" t="n">
        <v>0.527</v>
      </c>
      <c r="EE155" s="33" t="n">
        <v>0.473</v>
      </c>
      <c r="EF155" s="33" t="n">
        <v>0.745</v>
      </c>
      <c r="EG155" s="33" t="n">
        <v>0.2</v>
      </c>
      <c r="EH155" s="33" t="n">
        <v>0.109</v>
      </c>
      <c r="EI155" s="33" t="n">
        <v>0.018</v>
      </c>
      <c r="EJ155" s="33" t="n">
        <v>0.164</v>
      </c>
      <c r="EK155" s="33" t="n">
        <v>0.309</v>
      </c>
      <c r="EL155" s="33" t="n">
        <v>0.309</v>
      </c>
      <c r="EM155" s="33" t="n">
        <v>0.036</v>
      </c>
      <c r="EN155" s="33" t="n">
        <v>0.018</v>
      </c>
      <c r="EO155" s="33" t="n">
        <v>0.2</v>
      </c>
      <c r="EP155" s="33" t="n">
        <v>0.236</v>
      </c>
      <c r="EQ155" s="33" t="n">
        <v>0.055</v>
      </c>
      <c r="ER155" s="33" t="n">
        <v>0.036</v>
      </c>
      <c r="ES155" s="33" t="n">
        <v>0.036</v>
      </c>
      <c r="ET155" s="33" t="n">
        <v>0.036</v>
      </c>
      <c r="EU155" s="33" t="n">
        <v>0.8</v>
      </c>
      <c r="EV155" s="33" t="n">
        <v>0.036</v>
      </c>
      <c r="EW155" s="33" t="n">
        <v>0.255</v>
      </c>
      <c r="EX155" s="33" t="n">
        <v>0.309</v>
      </c>
      <c r="EY155" s="33" t="n">
        <v>0.091</v>
      </c>
      <c r="EZ155" s="33" t="n">
        <v>8.44</v>
      </c>
      <c r="FA155" s="33" t="n">
        <v>0</v>
      </c>
      <c r="FB155" s="33" t="n">
        <v>0.018</v>
      </c>
      <c r="FC155" s="33" t="n">
        <v>0</v>
      </c>
      <c r="FD155" s="33" t="n">
        <v>0.036</v>
      </c>
      <c r="FE155" s="33" t="n">
        <v>0.036</v>
      </c>
      <c r="FF155" s="33" t="n">
        <v>0.055</v>
      </c>
      <c r="FG155" s="33" t="n">
        <v>0.073</v>
      </c>
      <c r="FH155" s="33" t="n">
        <v>0.145</v>
      </c>
      <c r="FI155" s="33" t="n">
        <v>0.255</v>
      </c>
      <c r="FJ155" s="33" t="n">
        <v>0.364</v>
      </c>
      <c r="FK155" s="33" t="n">
        <v>0.018</v>
      </c>
      <c r="FL155" s="33" t="n">
        <v>0.345</v>
      </c>
      <c r="FM155" s="33" t="n">
        <v>0.327</v>
      </c>
      <c r="FN155" s="33" t="n">
        <v>0.182</v>
      </c>
      <c r="FO155" s="33" t="n">
        <v>0.255</v>
      </c>
      <c r="FP155" s="33" t="n">
        <v>0.255</v>
      </c>
      <c r="FQ155" s="33" t="n">
        <v>0.2</v>
      </c>
      <c r="FR155" s="33" t="n">
        <v>0.218</v>
      </c>
      <c r="FS155" s="33" t="n">
        <v>0.2</v>
      </c>
      <c r="FT155" s="33" t="n">
        <v>0.236</v>
      </c>
      <c r="FU155" s="33" t="n">
        <v>0.127</v>
      </c>
      <c r="FV155" s="33" t="n">
        <v>0.164</v>
      </c>
      <c r="FW155" s="33" t="n">
        <v>0.327</v>
      </c>
      <c r="FX155" s="33" t="n">
        <v>0.055</v>
      </c>
      <c r="FY155" s="33" t="n">
        <v>0.055</v>
      </c>
      <c r="FZ155" s="33" t="n">
        <v>0.055</v>
      </c>
      <c r="GA155" s="33" t="n">
        <v>0.073</v>
      </c>
      <c r="GB155" s="33" t="n">
        <v>0.055</v>
      </c>
      <c r="GC155" s="33" t="n">
        <v>0.055</v>
      </c>
      <c r="GD155" s="33" t="n">
        <v>0.055</v>
      </c>
      <c r="GE155" s="33" t="n">
        <v>0.109</v>
      </c>
      <c r="GF155" s="33" t="n">
        <v>0.055</v>
      </c>
      <c r="GG155" s="33" t="n">
        <v>0.491</v>
      </c>
      <c r="GH155" s="33" t="n">
        <v>0.473</v>
      </c>
      <c r="GI155" s="33" t="n">
        <v>0.527</v>
      </c>
      <c r="GJ155" s="33" t="n">
        <v>0.218</v>
      </c>
      <c r="GK155" s="33" t="n">
        <v>0.364</v>
      </c>
      <c r="GL155" s="33" t="n">
        <v>0.473</v>
      </c>
      <c r="GM155" s="33" t="n">
        <v>0.2</v>
      </c>
      <c r="GN155" s="33" t="n">
        <v>0.218</v>
      </c>
      <c r="GO155" s="33" t="n">
        <v>0.2</v>
      </c>
      <c r="GP155" s="33" t="n">
        <v>0.145</v>
      </c>
      <c r="GQ155" s="33" t="n">
        <v>0.218</v>
      </c>
      <c r="GR155" s="33" t="n">
        <v>0.4</v>
      </c>
      <c r="GS155" s="33" t="n">
        <v>0.182</v>
      </c>
      <c r="GT155" s="33" t="n">
        <v>0.2</v>
      </c>
      <c r="GU155" s="33" t="n">
        <v>0.164</v>
      </c>
      <c r="GV155" s="33" t="n">
        <v>0.345</v>
      </c>
      <c r="GW155" s="33" t="n">
        <v>0.2</v>
      </c>
      <c r="GX155" s="33" t="n">
        <v>0.018</v>
      </c>
      <c r="GY155" s="33" t="n">
        <v>0.018</v>
      </c>
      <c r="GZ155" s="33" t="n">
        <v>0.018</v>
      </c>
      <c r="HA155" s="33" t="n">
        <v>0.018</v>
      </c>
      <c r="HB155" s="33" t="n">
        <v>0.091</v>
      </c>
      <c r="HC155" s="33" t="n">
        <v>0.036</v>
      </c>
      <c r="HD155" s="33" t="n">
        <v>0.018</v>
      </c>
      <c r="HE155" s="33" t="n">
        <v>0.036</v>
      </c>
      <c r="HF155" s="33" t="n">
        <v>0.036</v>
      </c>
      <c r="HG155" s="33" t="n">
        <v>0.036</v>
      </c>
      <c r="HH155" s="33" t="n">
        <v>0.145</v>
      </c>
      <c r="HI155" s="33" t="n">
        <v>0.073</v>
      </c>
      <c r="HJ155" s="33" t="n">
        <v>0.036</v>
      </c>
    </row>
    <row r="156" customFormat="false" ht="15" hidden="false" customHeight="false" outlineLevel="0" collapsed="false">
      <c r="A156" s="33" t="n">
        <v>609751</v>
      </c>
      <c r="B156" s="242" t="s">
        <v>1785</v>
      </c>
      <c r="C156" s="243" t="s">
        <v>1786</v>
      </c>
      <c r="D156" s="33" t="n">
        <v>1760</v>
      </c>
      <c r="E156" s="33" t="n">
        <v>46371</v>
      </c>
      <c r="F156" s="33" t="s">
        <v>799</v>
      </c>
      <c r="G156" s="33" t="s">
        <v>800</v>
      </c>
      <c r="H156" s="243" t="s">
        <v>49</v>
      </c>
      <c r="I156" s="33" t="s">
        <v>1855</v>
      </c>
      <c r="J156" s="33" t="s">
        <v>2438</v>
      </c>
      <c r="L156" s="33" t="s">
        <v>52</v>
      </c>
      <c r="N156" s="33" t="s">
        <v>1790</v>
      </c>
      <c r="O156" s="33" t="n">
        <v>51588</v>
      </c>
      <c r="P156" s="33" t="s">
        <v>1791</v>
      </c>
      <c r="Q156" s="33" t="s">
        <v>2799</v>
      </c>
      <c r="R156" s="33" t="s">
        <v>2800</v>
      </c>
      <c r="S156" s="33" t="n">
        <v>60653</v>
      </c>
      <c r="T156" s="33" t="n">
        <v>40</v>
      </c>
      <c r="U156" s="33" t="s">
        <v>2801</v>
      </c>
      <c r="V156" s="33" t="s">
        <v>2802</v>
      </c>
      <c r="W156" s="33" t="s">
        <v>2803</v>
      </c>
      <c r="X156" s="33" t="s">
        <v>2804</v>
      </c>
      <c r="Y156" s="33" t="s">
        <v>2229</v>
      </c>
      <c r="Z156" s="33" t="s">
        <v>1894</v>
      </c>
      <c r="AA156" s="33" t="n">
        <v>2012</v>
      </c>
      <c r="AB156" s="33" t="n">
        <v>609751</v>
      </c>
      <c r="AD156" s="33" t="n">
        <v>1760</v>
      </c>
      <c r="AG156" s="33" t="s">
        <v>2805</v>
      </c>
      <c r="AH156" s="33" t="n">
        <v>0</v>
      </c>
      <c r="AI156" s="33" t="s">
        <v>1842</v>
      </c>
      <c r="AJ156" s="33" t="s">
        <v>1801</v>
      </c>
      <c r="AK156" s="33" t="s">
        <v>1802</v>
      </c>
      <c r="AL156" s="33" t="s">
        <v>52</v>
      </c>
      <c r="AM156" s="33" t="s">
        <v>53</v>
      </c>
      <c r="AN156" s="33" t="s">
        <v>52</v>
      </c>
      <c r="AO156" s="33" t="s">
        <v>52</v>
      </c>
      <c r="AP156" s="33" t="s">
        <v>53</v>
      </c>
      <c r="AQ156" s="33" t="s">
        <v>2426</v>
      </c>
      <c r="AR156" s="244" t="s">
        <v>54</v>
      </c>
    </row>
    <row r="157" customFormat="false" ht="15" hidden="false" customHeight="false" outlineLevel="0" collapsed="false">
      <c r="A157" s="33" t="n">
        <v>609753</v>
      </c>
      <c r="B157" s="242" t="s">
        <v>1785</v>
      </c>
      <c r="C157" s="243" t="s">
        <v>1786</v>
      </c>
      <c r="D157" s="33" t="n">
        <v>1790</v>
      </c>
      <c r="E157" s="33" t="n">
        <v>47091</v>
      </c>
      <c r="F157" s="33" t="s">
        <v>319</v>
      </c>
      <c r="G157" s="33" t="s">
        <v>320</v>
      </c>
      <c r="H157" s="243" t="s">
        <v>49</v>
      </c>
      <c r="I157" s="33" t="s">
        <v>1855</v>
      </c>
      <c r="J157" s="33" t="s">
        <v>2438</v>
      </c>
      <c r="L157" s="33" t="s">
        <v>145</v>
      </c>
      <c r="N157" s="33" t="s">
        <v>1790</v>
      </c>
      <c r="O157" s="33" t="n">
        <v>51634</v>
      </c>
      <c r="P157" s="33" t="s">
        <v>1791</v>
      </c>
      <c r="Q157" s="33" t="s">
        <v>2806</v>
      </c>
      <c r="R157" s="33" t="s">
        <v>2807</v>
      </c>
      <c r="S157" s="33" t="n">
        <v>60655</v>
      </c>
      <c r="T157" s="33" t="n">
        <v>49</v>
      </c>
      <c r="U157" s="33" t="s">
        <v>2808</v>
      </c>
      <c r="V157" s="33" t="s">
        <v>2809</v>
      </c>
      <c r="W157" s="33" t="s">
        <v>2810</v>
      </c>
      <c r="X157" s="33" t="s">
        <v>2811</v>
      </c>
      <c r="Y157" s="33" t="s">
        <v>968</v>
      </c>
      <c r="Z157" s="33" t="s">
        <v>2643</v>
      </c>
      <c r="AA157" s="33" t="n">
        <v>2012</v>
      </c>
      <c r="AB157" s="33" t="n">
        <v>609753</v>
      </c>
      <c r="AD157" s="33" t="n">
        <v>1790</v>
      </c>
      <c r="AG157" s="33" t="s">
        <v>2812</v>
      </c>
      <c r="AH157" s="33" t="n">
        <v>0</v>
      </c>
      <c r="AI157" s="33" t="s">
        <v>1842</v>
      </c>
      <c r="AJ157" s="33" t="s">
        <v>1801</v>
      </c>
      <c r="AK157" s="33" t="s">
        <v>1802</v>
      </c>
      <c r="AL157" s="33" t="s">
        <v>145</v>
      </c>
      <c r="AM157" s="33" t="s">
        <v>60</v>
      </c>
      <c r="AN157" s="33" t="s">
        <v>145</v>
      </c>
      <c r="AO157" s="33" t="s">
        <v>145</v>
      </c>
      <c r="AP157" s="33" t="s">
        <v>60</v>
      </c>
      <c r="AQ157" s="33" t="s">
        <v>2467</v>
      </c>
      <c r="AR157" s="244" t="s">
        <v>167</v>
      </c>
      <c r="AS157" s="33" t="s">
        <v>77</v>
      </c>
      <c r="AT157" s="33" t="s">
        <v>47</v>
      </c>
      <c r="AU157" s="33" t="s">
        <v>77</v>
      </c>
      <c r="AV157" s="33" t="n">
        <v>62</v>
      </c>
      <c r="AW157" s="33" t="n">
        <v>49</v>
      </c>
      <c r="AX157" s="33" t="n">
        <v>78</v>
      </c>
      <c r="AY157" s="33" t="n">
        <v>218</v>
      </c>
      <c r="AZ157" s="33" t="n">
        <v>83</v>
      </c>
      <c r="BA157" s="33" t="n">
        <v>2</v>
      </c>
      <c r="BB157" s="33" t="n">
        <v>88</v>
      </c>
      <c r="BC157" s="33" t="n">
        <v>26</v>
      </c>
      <c r="BD157" s="245" t="n">
        <v>0</v>
      </c>
      <c r="BE157" s="33" t="n">
        <v>0</v>
      </c>
      <c r="BF157" s="33" t="n">
        <v>9</v>
      </c>
      <c r="BG157" s="33" t="n">
        <v>10</v>
      </c>
      <c r="BH157" s="33" t="n">
        <v>218</v>
      </c>
      <c r="BI157" s="33" t="n">
        <v>0</v>
      </c>
      <c r="BJ157" s="33" t="n">
        <v>0.005</v>
      </c>
      <c r="BK157" s="33" t="n">
        <v>0</v>
      </c>
      <c r="BL157" s="33" t="n">
        <v>0.023</v>
      </c>
      <c r="BM157" s="33" t="n">
        <v>0.018</v>
      </c>
      <c r="BN157" s="33" t="n">
        <v>0.069</v>
      </c>
      <c r="BO157" s="33" t="n">
        <v>0.06</v>
      </c>
      <c r="BP157" s="33" t="n">
        <v>0.014</v>
      </c>
      <c r="BQ157" s="33" t="n">
        <v>0.041</v>
      </c>
      <c r="BR157" s="33" t="n">
        <v>0.037</v>
      </c>
      <c r="BS157" s="33" t="n">
        <v>0.17</v>
      </c>
      <c r="BT157" s="33" t="n">
        <v>0.234</v>
      </c>
      <c r="BU157" s="33" t="n">
        <v>0.33</v>
      </c>
      <c r="BV157" s="33" t="n">
        <v>0.252</v>
      </c>
      <c r="BW157" s="33" t="n">
        <v>0.312</v>
      </c>
      <c r="BX157" s="33" t="n">
        <v>0.271</v>
      </c>
      <c r="BY157" s="33" t="n">
        <v>0.358</v>
      </c>
      <c r="BZ157" s="33" t="n">
        <v>0.317</v>
      </c>
      <c r="CA157" s="33" t="n">
        <v>0.009</v>
      </c>
      <c r="CB157" s="33" t="n">
        <v>0.023</v>
      </c>
      <c r="CC157" s="33" t="n">
        <v>0.005</v>
      </c>
      <c r="CD157" s="33" t="n">
        <v>0.009</v>
      </c>
      <c r="CE157" s="33" t="n">
        <v>0.018</v>
      </c>
      <c r="CF157" s="33" t="n">
        <v>0.028</v>
      </c>
      <c r="CG157" s="33" t="n">
        <v>0.601</v>
      </c>
      <c r="CH157" s="33" t="n">
        <v>0.706</v>
      </c>
      <c r="CI157" s="33" t="n">
        <v>0.642</v>
      </c>
      <c r="CJ157" s="33" t="n">
        <v>0.661</v>
      </c>
      <c r="CK157" s="33" t="n">
        <v>0.436</v>
      </c>
      <c r="CL157" s="33" t="n">
        <v>0.353</v>
      </c>
      <c r="CM157" s="33" t="n">
        <v>0</v>
      </c>
      <c r="CN157" s="33" t="n">
        <v>0.018</v>
      </c>
      <c r="CO157" s="33" t="n">
        <v>0.018</v>
      </c>
      <c r="CP157" s="33" t="n">
        <v>0.014</v>
      </c>
      <c r="CQ157" s="33" t="n">
        <v>0.018</v>
      </c>
      <c r="CR157" s="33" t="n">
        <v>0.018</v>
      </c>
      <c r="CS157" s="33" t="n">
        <v>0.064</v>
      </c>
      <c r="CT157" s="33" t="n">
        <v>0.266</v>
      </c>
      <c r="CU157" s="33" t="n">
        <v>0.133</v>
      </c>
      <c r="CV157" s="33" t="n">
        <v>0.023</v>
      </c>
      <c r="CW157" s="33" t="n">
        <v>0.041</v>
      </c>
      <c r="CX157" s="33" t="n">
        <v>0.046</v>
      </c>
      <c r="CY157" s="33" t="n">
        <v>0.041</v>
      </c>
      <c r="CZ157" s="33" t="n">
        <v>0.028</v>
      </c>
      <c r="DA157" s="33" t="n">
        <v>0.064</v>
      </c>
      <c r="DB157" s="33" t="n">
        <v>0.124</v>
      </c>
      <c r="DC157" s="33" t="n">
        <v>0.101</v>
      </c>
      <c r="DD157" s="33" t="n">
        <v>0.156</v>
      </c>
      <c r="DE157" s="33" t="n">
        <v>0.252</v>
      </c>
      <c r="DF157" s="33" t="n">
        <v>0.294</v>
      </c>
      <c r="DG157" s="33" t="n">
        <v>0.317</v>
      </c>
      <c r="DH157" s="33" t="n">
        <v>0.261</v>
      </c>
      <c r="DI157" s="33" t="n">
        <v>0.298</v>
      </c>
      <c r="DJ157" s="33" t="n">
        <v>0.349</v>
      </c>
      <c r="DK157" s="33" t="n">
        <v>0.307</v>
      </c>
      <c r="DL157" s="33" t="n">
        <v>0.248</v>
      </c>
      <c r="DM157" s="33" t="n">
        <v>0.248</v>
      </c>
      <c r="DN157" s="33" t="n">
        <v>0.018</v>
      </c>
      <c r="DO157" s="33" t="n">
        <v>0.018</v>
      </c>
      <c r="DP157" s="33" t="n">
        <v>0.032</v>
      </c>
      <c r="DQ157" s="33" t="n">
        <v>0.014</v>
      </c>
      <c r="DR157" s="33" t="n">
        <v>0.014</v>
      </c>
      <c r="DS157" s="33" t="n">
        <v>0.018</v>
      </c>
      <c r="DT157" s="33" t="n">
        <v>0.014</v>
      </c>
      <c r="DU157" s="33" t="n">
        <v>0.018</v>
      </c>
      <c r="DV157" s="33" t="n">
        <v>0.018</v>
      </c>
      <c r="DW157" s="33" t="n">
        <v>0.706</v>
      </c>
      <c r="DX157" s="33" t="n">
        <v>0.628</v>
      </c>
      <c r="DY157" s="33" t="n">
        <v>0.587</v>
      </c>
      <c r="DZ157" s="33" t="n">
        <v>0.67</v>
      </c>
      <c r="EA157" s="33" t="n">
        <v>0.642</v>
      </c>
      <c r="EB157" s="33" t="n">
        <v>0.55</v>
      </c>
      <c r="EC157" s="33" t="n">
        <v>0.491</v>
      </c>
      <c r="ED157" s="33" t="n">
        <v>0.367</v>
      </c>
      <c r="EE157" s="33" t="n">
        <v>0.445</v>
      </c>
      <c r="EF157" s="33" t="n">
        <v>0.628</v>
      </c>
      <c r="EG157" s="33" t="n">
        <v>0.018</v>
      </c>
      <c r="EH157" s="33" t="n">
        <v>0.018</v>
      </c>
      <c r="EI157" s="33" t="n">
        <v>0.028</v>
      </c>
      <c r="EJ157" s="33" t="n">
        <v>0.252</v>
      </c>
      <c r="EK157" s="33" t="n">
        <v>0.028</v>
      </c>
      <c r="EL157" s="33" t="n">
        <v>0.018</v>
      </c>
      <c r="EM157" s="33" t="n">
        <v>0.133</v>
      </c>
      <c r="EN157" s="33" t="n">
        <v>0.05</v>
      </c>
      <c r="EO157" s="33" t="n">
        <v>0.257</v>
      </c>
      <c r="EP157" s="33" t="n">
        <v>0.257</v>
      </c>
      <c r="EQ157" s="33" t="n">
        <v>0.261</v>
      </c>
      <c r="ER157" s="33" t="n">
        <v>0.037</v>
      </c>
      <c r="ES157" s="33" t="n">
        <v>0.037</v>
      </c>
      <c r="ET157" s="33" t="n">
        <v>0.041</v>
      </c>
      <c r="EU157" s="33" t="n">
        <v>0.046</v>
      </c>
      <c r="EV157" s="33" t="n">
        <v>0.032</v>
      </c>
      <c r="EW157" s="33" t="n">
        <v>0.661</v>
      </c>
      <c r="EX157" s="33" t="n">
        <v>0.665</v>
      </c>
      <c r="EY157" s="33" t="n">
        <v>0.532</v>
      </c>
      <c r="EZ157" s="33" t="n">
        <v>9.1</v>
      </c>
      <c r="FA157" s="33" t="n">
        <v>0.005</v>
      </c>
      <c r="FB157" s="33" t="n">
        <v>0</v>
      </c>
      <c r="FC157" s="33" t="n">
        <v>0</v>
      </c>
      <c r="FD157" s="33" t="n">
        <v>0.009</v>
      </c>
      <c r="FE157" s="33" t="n">
        <v>0.014</v>
      </c>
      <c r="FF157" s="33" t="n">
        <v>0.028</v>
      </c>
      <c r="FG157" s="33" t="n">
        <v>0.078</v>
      </c>
      <c r="FH157" s="33" t="n">
        <v>0.124</v>
      </c>
      <c r="FI157" s="33" t="n">
        <v>0.124</v>
      </c>
      <c r="FJ157" s="33" t="n">
        <v>0.601</v>
      </c>
      <c r="FK157" s="33" t="n">
        <v>0.018</v>
      </c>
      <c r="FL157" s="33" t="n">
        <v>0.656</v>
      </c>
      <c r="FM157" s="33" t="n">
        <v>0.716</v>
      </c>
      <c r="FN157" s="33" t="n">
        <v>0.252</v>
      </c>
      <c r="FO157" s="33" t="n">
        <v>0.115</v>
      </c>
      <c r="FP157" s="33" t="n">
        <v>0.087</v>
      </c>
      <c r="FQ157" s="33" t="n">
        <v>0.252</v>
      </c>
      <c r="FR157" s="33" t="n">
        <v>0.083</v>
      </c>
      <c r="FS157" s="33" t="n">
        <v>0.06</v>
      </c>
      <c r="FT157" s="33" t="n">
        <v>0.307</v>
      </c>
      <c r="FU157" s="33" t="n">
        <v>0.041</v>
      </c>
      <c r="FV157" s="33" t="n">
        <v>0.037</v>
      </c>
      <c r="FW157" s="33" t="n">
        <v>0.151</v>
      </c>
      <c r="FX157" s="33" t="n">
        <v>0.106</v>
      </c>
      <c r="FY157" s="33" t="n">
        <v>0.101</v>
      </c>
      <c r="FZ157" s="33" t="n">
        <v>0.037</v>
      </c>
      <c r="GA157" s="33" t="n">
        <v>0.005</v>
      </c>
      <c r="GB157" s="33" t="n">
        <v>0.009</v>
      </c>
      <c r="GC157" s="33" t="n">
        <v>0.018</v>
      </c>
      <c r="GD157" s="33" t="n">
        <v>0.005</v>
      </c>
      <c r="GE157" s="33" t="n">
        <v>0.101</v>
      </c>
      <c r="GF157" s="33" t="n">
        <v>0.005</v>
      </c>
      <c r="GG157" s="33" t="n">
        <v>0.234</v>
      </c>
      <c r="GH157" s="33" t="n">
        <v>0.229</v>
      </c>
      <c r="GI157" s="33" t="n">
        <v>0.225</v>
      </c>
      <c r="GJ157" s="33" t="n">
        <v>0.248</v>
      </c>
      <c r="GK157" s="33" t="n">
        <v>0.33</v>
      </c>
      <c r="GL157" s="33" t="n">
        <v>0.193</v>
      </c>
      <c r="GM157" s="33" t="n">
        <v>0.638</v>
      </c>
      <c r="GN157" s="33" t="n">
        <v>0.587</v>
      </c>
      <c r="GO157" s="33" t="n">
        <v>0.61</v>
      </c>
      <c r="GP157" s="33" t="n">
        <v>0.619</v>
      </c>
      <c r="GQ157" s="33" t="n">
        <v>0.413</v>
      </c>
      <c r="GR157" s="33" t="n">
        <v>0.739</v>
      </c>
      <c r="GS157" s="33" t="n">
        <v>0.083</v>
      </c>
      <c r="GT157" s="33" t="n">
        <v>0.115</v>
      </c>
      <c r="GU157" s="33" t="n">
        <v>0.096</v>
      </c>
      <c r="GV157" s="33" t="n">
        <v>0.055</v>
      </c>
      <c r="GW157" s="33" t="n">
        <v>0.101</v>
      </c>
      <c r="GX157" s="33" t="n">
        <v>0.014</v>
      </c>
      <c r="GY157" s="33" t="n">
        <v>0.023</v>
      </c>
      <c r="GZ157" s="33" t="n">
        <v>0.023</v>
      </c>
      <c r="HA157" s="33" t="n">
        <v>0.023</v>
      </c>
      <c r="HB157" s="33" t="n">
        <v>0.028</v>
      </c>
      <c r="HC157" s="33" t="n">
        <v>0.023</v>
      </c>
      <c r="HD157" s="33" t="n">
        <v>0.023</v>
      </c>
      <c r="HE157" s="33" t="n">
        <v>0.018</v>
      </c>
      <c r="HF157" s="33" t="n">
        <v>0.037</v>
      </c>
      <c r="HG157" s="33" t="n">
        <v>0.028</v>
      </c>
      <c r="HH157" s="33" t="n">
        <v>0.046</v>
      </c>
      <c r="HI157" s="33" t="n">
        <v>0.032</v>
      </c>
      <c r="HJ157" s="33" t="n">
        <v>0.028</v>
      </c>
    </row>
    <row r="158" customFormat="false" ht="15" hidden="false" customHeight="false" outlineLevel="0" collapsed="false">
      <c r="A158" s="33" t="n">
        <v>609754</v>
      </c>
      <c r="B158" s="242" t="s">
        <v>1785</v>
      </c>
      <c r="C158" s="243" t="s">
        <v>1786</v>
      </c>
      <c r="D158" s="33" t="n">
        <v>1800</v>
      </c>
      <c r="E158" s="33" t="n">
        <v>70070</v>
      </c>
      <c r="F158" s="33" t="s">
        <v>325</v>
      </c>
      <c r="G158" s="33" t="s">
        <v>326</v>
      </c>
      <c r="H158" s="243" t="s">
        <v>49</v>
      </c>
      <c r="I158" s="33" t="s">
        <v>1855</v>
      </c>
      <c r="J158" s="33" t="s">
        <v>1788</v>
      </c>
      <c r="L158" s="33" t="s">
        <v>52</v>
      </c>
      <c r="N158" s="33" t="s">
        <v>1790</v>
      </c>
      <c r="O158" s="33" t="n">
        <v>51589</v>
      </c>
      <c r="P158" s="33" t="s">
        <v>1791</v>
      </c>
      <c r="Q158" s="33" t="s">
        <v>325</v>
      </c>
      <c r="R158" s="33" t="s">
        <v>2813</v>
      </c>
      <c r="S158" s="33" t="n">
        <v>60653</v>
      </c>
      <c r="T158" s="33" t="n">
        <v>40</v>
      </c>
      <c r="U158" s="33" t="s">
        <v>2814</v>
      </c>
      <c r="V158" s="33" t="s">
        <v>2815</v>
      </c>
      <c r="W158" s="33" t="s">
        <v>2816</v>
      </c>
      <c r="X158" s="33" t="s">
        <v>2817</v>
      </c>
      <c r="Y158" s="33" t="s">
        <v>1893</v>
      </c>
      <c r="Z158" s="33" t="s">
        <v>2067</v>
      </c>
      <c r="AA158" s="33" t="n">
        <v>2012</v>
      </c>
      <c r="AB158" s="33" t="n">
        <v>609754</v>
      </c>
      <c r="AD158" s="33" t="n">
        <v>1800</v>
      </c>
      <c r="AG158" s="33" t="s">
        <v>2818</v>
      </c>
      <c r="AH158" s="33" t="n">
        <v>5</v>
      </c>
      <c r="AI158" s="33" t="s">
        <v>1842</v>
      </c>
      <c r="AJ158" s="33" t="s">
        <v>1801</v>
      </c>
      <c r="AK158" s="33" t="s">
        <v>1802</v>
      </c>
      <c r="AL158" s="33" t="s">
        <v>52</v>
      </c>
      <c r="AM158" s="33" t="s">
        <v>53</v>
      </c>
      <c r="AN158" s="33" t="s">
        <v>52</v>
      </c>
      <c r="AO158" s="33" t="s">
        <v>52</v>
      </c>
      <c r="AP158" s="33" t="s">
        <v>53</v>
      </c>
      <c r="AQ158" s="33" t="s">
        <v>2426</v>
      </c>
      <c r="AR158" s="244" t="s">
        <v>54</v>
      </c>
    </row>
    <row r="159" customFormat="false" ht="15" hidden="false" customHeight="false" outlineLevel="0" collapsed="false">
      <c r="A159" s="33" t="n">
        <v>609755</v>
      </c>
      <c r="B159" s="242" t="s">
        <v>1785</v>
      </c>
      <c r="C159" s="243" t="s">
        <v>1786</v>
      </c>
      <c r="D159" s="33" t="n">
        <v>1810</v>
      </c>
      <c r="E159" s="33" t="n">
        <v>47101</v>
      </c>
      <c r="F159" s="33" t="s">
        <v>1494</v>
      </c>
      <c r="G159" s="33" t="s">
        <v>1495</v>
      </c>
      <c r="H159" s="243" t="s">
        <v>49</v>
      </c>
      <c r="I159" s="33" t="s">
        <v>1855</v>
      </c>
      <c r="J159" s="33" t="s">
        <v>2438</v>
      </c>
      <c r="L159" s="33" t="s">
        <v>118</v>
      </c>
      <c r="N159" s="33" t="s">
        <v>1790</v>
      </c>
      <c r="O159" s="33" t="n">
        <v>51568</v>
      </c>
      <c r="P159" s="33" t="s">
        <v>1791</v>
      </c>
      <c r="Q159" s="33" t="s">
        <v>2819</v>
      </c>
      <c r="R159" s="33" t="s">
        <v>2820</v>
      </c>
      <c r="S159" s="33" t="n">
        <v>60607</v>
      </c>
      <c r="T159" s="33" t="n">
        <v>38</v>
      </c>
      <c r="U159" s="33" t="s">
        <v>2819</v>
      </c>
      <c r="V159" s="33" t="s">
        <v>2821</v>
      </c>
      <c r="W159" s="33" t="s">
        <v>2822</v>
      </c>
      <c r="X159" s="33" t="s">
        <v>2823</v>
      </c>
      <c r="Y159" s="33" t="s">
        <v>1989</v>
      </c>
      <c r="Z159" s="33" t="s">
        <v>2067</v>
      </c>
      <c r="AA159" s="33" t="n">
        <v>2012</v>
      </c>
      <c r="AB159" s="33" t="n">
        <v>609755</v>
      </c>
      <c r="AD159" s="33" t="n">
        <v>1810</v>
      </c>
      <c r="AG159" s="33" t="s">
        <v>2824</v>
      </c>
      <c r="AH159" s="33" t="n">
        <v>0</v>
      </c>
      <c r="AI159" s="33" t="s">
        <v>1813</v>
      </c>
      <c r="AJ159" s="33" t="s">
        <v>1801</v>
      </c>
      <c r="AK159" s="33" t="s">
        <v>1802</v>
      </c>
      <c r="AL159" s="33" t="s">
        <v>118</v>
      </c>
      <c r="AM159" s="33" t="s">
        <v>108</v>
      </c>
      <c r="AN159" s="33" t="s">
        <v>118</v>
      </c>
      <c r="AO159" s="33" t="s">
        <v>118</v>
      </c>
      <c r="AP159" s="33" t="s">
        <v>108</v>
      </c>
      <c r="AQ159" s="33" t="s">
        <v>2426</v>
      </c>
      <c r="AR159" s="244" t="s">
        <v>54</v>
      </c>
    </row>
    <row r="160" customFormat="false" ht="15" hidden="false" customHeight="false" outlineLevel="0" collapsed="false">
      <c r="A160" s="33" t="n">
        <v>609756</v>
      </c>
      <c r="B160" s="242" t="s">
        <v>1785</v>
      </c>
      <c r="C160" s="243" t="s">
        <v>1786</v>
      </c>
      <c r="D160" s="33" t="n">
        <v>1820</v>
      </c>
      <c r="E160" s="33" t="n">
        <v>53101</v>
      </c>
      <c r="F160" s="33" t="s">
        <v>431</v>
      </c>
      <c r="G160" s="33" t="s">
        <v>432</v>
      </c>
      <c r="H160" s="243" t="s">
        <v>49</v>
      </c>
      <c r="I160" s="33" t="s">
        <v>1855</v>
      </c>
      <c r="J160" s="33" t="s">
        <v>2438</v>
      </c>
      <c r="L160" s="33" t="s">
        <v>70</v>
      </c>
      <c r="N160" s="33" t="s">
        <v>1790</v>
      </c>
      <c r="O160" s="33" t="n">
        <v>51590</v>
      </c>
      <c r="P160" s="33" t="s">
        <v>1791</v>
      </c>
      <c r="Q160" s="33" t="s">
        <v>2825</v>
      </c>
      <c r="R160" s="33" t="s">
        <v>2826</v>
      </c>
      <c r="S160" s="33" t="n">
        <v>60632</v>
      </c>
      <c r="T160" s="33" t="n">
        <v>37</v>
      </c>
      <c r="U160" s="33" t="s">
        <v>2825</v>
      </c>
      <c r="V160" s="33" t="s">
        <v>2827</v>
      </c>
      <c r="W160" s="33" t="s">
        <v>2828</v>
      </c>
      <c r="X160" s="33" t="s">
        <v>2829</v>
      </c>
      <c r="Y160" s="33" t="s">
        <v>2249</v>
      </c>
      <c r="Z160" s="33" t="s">
        <v>2593</v>
      </c>
      <c r="AA160" s="33" t="n">
        <v>2012</v>
      </c>
      <c r="AB160" s="33" t="n">
        <v>609756</v>
      </c>
      <c r="AD160" s="33" t="n">
        <v>1820</v>
      </c>
      <c r="AG160" s="33" t="s">
        <v>2830</v>
      </c>
      <c r="AH160" s="33" t="n">
        <v>0</v>
      </c>
      <c r="AI160" s="33" t="s">
        <v>1842</v>
      </c>
      <c r="AJ160" s="33" t="s">
        <v>1801</v>
      </c>
      <c r="AK160" s="33" t="s">
        <v>1802</v>
      </c>
      <c r="AL160" s="33" t="s">
        <v>70</v>
      </c>
      <c r="AM160" s="33" t="s">
        <v>71</v>
      </c>
      <c r="AN160" s="33" t="s">
        <v>70</v>
      </c>
      <c r="AO160" s="33" t="s">
        <v>70</v>
      </c>
      <c r="AP160" s="33" t="s">
        <v>71</v>
      </c>
      <c r="AQ160" s="33" t="s">
        <v>2426</v>
      </c>
      <c r="AR160" s="244" t="s">
        <v>54</v>
      </c>
    </row>
    <row r="161" customFormat="false" ht="15" hidden="false" customHeight="false" outlineLevel="0" collapsed="false">
      <c r="A161" s="33" t="n">
        <v>609759</v>
      </c>
      <c r="B161" s="242" t="s">
        <v>1785</v>
      </c>
      <c r="C161" s="243" t="s">
        <v>1786</v>
      </c>
      <c r="D161" s="33" t="n">
        <v>1840</v>
      </c>
      <c r="E161" s="33" t="n">
        <v>51091</v>
      </c>
      <c r="F161" s="33" t="s">
        <v>387</v>
      </c>
      <c r="G161" s="33" t="s">
        <v>388</v>
      </c>
      <c r="H161" s="243" t="s">
        <v>49</v>
      </c>
      <c r="I161" s="33" t="s">
        <v>1855</v>
      </c>
      <c r="J161" s="33" t="s">
        <v>1788</v>
      </c>
      <c r="L161" s="33" t="s">
        <v>118</v>
      </c>
      <c r="N161" s="33" t="s">
        <v>1790</v>
      </c>
      <c r="O161" s="33" t="n">
        <v>51556</v>
      </c>
      <c r="P161" s="33" t="s">
        <v>1791</v>
      </c>
      <c r="Q161" s="33" t="s">
        <v>2831</v>
      </c>
      <c r="R161" s="33" t="s">
        <v>2832</v>
      </c>
      <c r="S161" s="33" t="n">
        <v>60622</v>
      </c>
      <c r="T161" s="33" t="n">
        <v>35</v>
      </c>
      <c r="U161" s="33" t="s">
        <v>2833</v>
      </c>
      <c r="V161" s="33" t="s">
        <v>2834</v>
      </c>
      <c r="W161" s="33" t="s">
        <v>2835</v>
      </c>
      <c r="X161" s="33" t="s">
        <v>2836</v>
      </c>
      <c r="Y161" s="33" t="s">
        <v>1846</v>
      </c>
      <c r="Z161" s="33" t="s">
        <v>1847</v>
      </c>
      <c r="AA161" s="33" t="n">
        <v>2012</v>
      </c>
      <c r="AB161" s="33" t="n">
        <v>609759</v>
      </c>
      <c r="AD161" s="33" t="n">
        <v>1840</v>
      </c>
      <c r="AG161" s="33" t="s">
        <v>2837</v>
      </c>
      <c r="AH161" s="33" t="n">
        <v>3</v>
      </c>
      <c r="AI161" s="33" t="s">
        <v>2580</v>
      </c>
      <c r="AJ161" s="33" t="s">
        <v>1801</v>
      </c>
      <c r="AK161" s="33" t="s">
        <v>1802</v>
      </c>
      <c r="AL161" s="33" t="s">
        <v>118</v>
      </c>
      <c r="AM161" s="33" t="s">
        <v>108</v>
      </c>
      <c r="AN161" s="33" t="s">
        <v>118</v>
      </c>
      <c r="AO161" s="33" t="s">
        <v>118</v>
      </c>
      <c r="AP161" s="33" t="s">
        <v>108</v>
      </c>
      <c r="AQ161" s="33" t="s">
        <v>2426</v>
      </c>
      <c r="AR161" s="244" t="s">
        <v>167</v>
      </c>
      <c r="AS161" s="33" t="s">
        <v>67</v>
      </c>
      <c r="AT161" s="33" t="s">
        <v>67</v>
      </c>
      <c r="AU161" s="33" t="s">
        <v>47</v>
      </c>
      <c r="AV161" s="33" t="n">
        <v>38</v>
      </c>
      <c r="AW161" s="33" t="n">
        <v>35</v>
      </c>
      <c r="AX161" s="33" t="n">
        <v>43</v>
      </c>
      <c r="AY161" s="33" t="n">
        <v>313</v>
      </c>
      <c r="AZ161" s="33" t="n">
        <v>5</v>
      </c>
      <c r="BA161" s="33" t="n">
        <v>0</v>
      </c>
      <c r="BB161" s="33" t="n">
        <v>86</v>
      </c>
      <c r="BC161" s="33" t="n">
        <v>211</v>
      </c>
      <c r="BD161" s="245" t="n">
        <v>0</v>
      </c>
      <c r="BE161" s="33" t="n">
        <v>0</v>
      </c>
      <c r="BF161" s="33" t="n">
        <v>7</v>
      </c>
      <c r="BG161" s="33" t="n">
        <v>4</v>
      </c>
      <c r="BH161" s="33" t="n">
        <v>313</v>
      </c>
      <c r="BI161" s="33" t="n">
        <v>0.019</v>
      </c>
      <c r="BJ161" s="33" t="n">
        <v>0.013</v>
      </c>
      <c r="BK161" s="33" t="n">
        <v>0.013</v>
      </c>
      <c r="BL161" s="33" t="n">
        <v>0.032</v>
      </c>
      <c r="BM161" s="33" t="n">
        <v>0.032</v>
      </c>
      <c r="BN161" s="33" t="n">
        <v>0.077</v>
      </c>
      <c r="BO161" s="33" t="n">
        <v>0.099</v>
      </c>
      <c r="BP161" s="33" t="n">
        <v>0.08</v>
      </c>
      <c r="BQ161" s="33" t="n">
        <v>0.086</v>
      </c>
      <c r="BR161" s="33" t="n">
        <v>0.096</v>
      </c>
      <c r="BS161" s="33" t="n">
        <v>0.179</v>
      </c>
      <c r="BT161" s="33" t="n">
        <v>0.214</v>
      </c>
      <c r="BU161" s="33" t="n">
        <v>0.476</v>
      </c>
      <c r="BV161" s="33" t="n">
        <v>0.489</v>
      </c>
      <c r="BW161" s="33" t="n">
        <v>0.489</v>
      </c>
      <c r="BX161" s="33" t="n">
        <v>0.435</v>
      </c>
      <c r="BY161" s="33" t="n">
        <v>0.441</v>
      </c>
      <c r="BZ161" s="33" t="n">
        <v>0.447</v>
      </c>
      <c r="CA161" s="33" t="n">
        <v>0.003</v>
      </c>
      <c r="CB161" s="33" t="n">
        <v>0.013</v>
      </c>
      <c r="CC161" s="33" t="n">
        <v>0.026</v>
      </c>
      <c r="CD161" s="33" t="n">
        <v>0.019</v>
      </c>
      <c r="CE161" s="33" t="n">
        <v>0.01</v>
      </c>
      <c r="CF161" s="33" t="n">
        <v>0.029</v>
      </c>
      <c r="CG161" s="33" t="n">
        <v>0.403</v>
      </c>
      <c r="CH161" s="33" t="n">
        <v>0.406</v>
      </c>
      <c r="CI161" s="33" t="n">
        <v>0.387</v>
      </c>
      <c r="CJ161" s="33" t="n">
        <v>0.419</v>
      </c>
      <c r="CK161" s="33" t="n">
        <v>0.339</v>
      </c>
      <c r="CL161" s="33" t="n">
        <v>0.233</v>
      </c>
      <c r="CM161" s="33" t="n">
        <v>0.01</v>
      </c>
      <c r="CN161" s="33" t="n">
        <v>0.006</v>
      </c>
      <c r="CO161" s="33" t="n">
        <v>0.006</v>
      </c>
      <c r="CP161" s="33" t="n">
        <v>0.013</v>
      </c>
      <c r="CQ161" s="33" t="n">
        <v>0.016</v>
      </c>
      <c r="CR161" s="33" t="n">
        <v>0.003</v>
      </c>
      <c r="CS161" s="33" t="n">
        <v>0.067</v>
      </c>
      <c r="CT161" s="33" t="n">
        <v>0.099</v>
      </c>
      <c r="CU161" s="33" t="n">
        <v>0.086</v>
      </c>
      <c r="CV161" s="33" t="n">
        <v>0.089</v>
      </c>
      <c r="CW161" s="33" t="n">
        <v>0.102</v>
      </c>
      <c r="CX161" s="33" t="n">
        <v>0.109</v>
      </c>
      <c r="CY161" s="33" t="n">
        <v>0.118</v>
      </c>
      <c r="CZ161" s="33" t="n">
        <v>0.115</v>
      </c>
      <c r="DA161" s="33" t="n">
        <v>0.153</v>
      </c>
      <c r="DB161" s="33" t="n">
        <v>0.214</v>
      </c>
      <c r="DC161" s="33" t="n">
        <v>0.163</v>
      </c>
      <c r="DD161" s="33" t="n">
        <v>0.15</v>
      </c>
      <c r="DE161" s="33" t="n">
        <v>0.342</v>
      </c>
      <c r="DF161" s="33" t="n">
        <v>0.38</v>
      </c>
      <c r="DG161" s="33" t="n">
        <v>0.371</v>
      </c>
      <c r="DH161" s="33" t="n">
        <v>0.371</v>
      </c>
      <c r="DI161" s="33" t="n">
        <v>0.415</v>
      </c>
      <c r="DJ161" s="33" t="n">
        <v>0.435</v>
      </c>
      <c r="DK161" s="33" t="n">
        <v>0.406</v>
      </c>
      <c r="DL161" s="33" t="n">
        <v>0.374</v>
      </c>
      <c r="DM161" s="33" t="n">
        <v>0.412</v>
      </c>
      <c r="DN161" s="33" t="n">
        <v>0.003</v>
      </c>
      <c r="DO161" s="33" t="n">
        <v>0.003</v>
      </c>
      <c r="DP161" s="33" t="n">
        <v>0.003</v>
      </c>
      <c r="DQ161" s="33" t="n">
        <v>0</v>
      </c>
      <c r="DR161" s="33" t="n">
        <v>0.003</v>
      </c>
      <c r="DS161" s="33" t="n">
        <v>0.006</v>
      </c>
      <c r="DT161" s="33" t="n">
        <v>0.013</v>
      </c>
      <c r="DU161" s="33" t="n">
        <v>0</v>
      </c>
      <c r="DV161" s="33" t="n">
        <v>0.01</v>
      </c>
      <c r="DW161" s="33" t="n">
        <v>0.556</v>
      </c>
      <c r="DX161" s="33" t="n">
        <v>0.508</v>
      </c>
      <c r="DY161" s="33" t="n">
        <v>0.511</v>
      </c>
      <c r="DZ161" s="33" t="n">
        <v>0.498</v>
      </c>
      <c r="EA161" s="33" t="n">
        <v>0.45</v>
      </c>
      <c r="EB161" s="33" t="n">
        <v>0.403</v>
      </c>
      <c r="EC161" s="33" t="n">
        <v>0.3</v>
      </c>
      <c r="ED161" s="33" t="n">
        <v>0.364</v>
      </c>
      <c r="EE161" s="33" t="n">
        <v>0.342</v>
      </c>
      <c r="EF161" s="33" t="n">
        <v>0.284</v>
      </c>
      <c r="EG161" s="33" t="n">
        <v>0.029</v>
      </c>
      <c r="EH161" s="33" t="n">
        <v>0.019</v>
      </c>
      <c r="EI161" s="33" t="n">
        <v>0.07</v>
      </c>
      <c r="EJ161" s="33" t="n">
        <v>0.339</v>
      </c>
      <c r="EK161" s="33" t="n">
        <v>0.144</v>
      </c>
      <c r="EL161" s="33" t="n">
        <v>0.169</v>
      </c>
      <c r="EM161" s="33" t="n">
        <v>0.204</v>
      </c>
      <c r="EN161" s="33" t="n">
        <v>0.166</v>
      </c>
      <c r="EO161" s="33" t="n">
        <v>0.46</v>
      </c>
      <c r="EP161" s="33" t="n">
        <v>0.505</v>
      </c>
      <c r="EQ161" s="33" t="n">
        <v>0.428</v>
      </c>
      <c r="ER161" s="33" t="n">
        <v>0.026</v>
      </c>
      <c r="ES161" s="33" t="n">
        <v>0.048</v>
      </c>
      <c r="ET161" s="33" t="n">
        <v>0.073</v>
      </c>
      <c r="EU161" s="33" t="n">
        <v>0.051</v>
      </c>
      <c r="EV161" s="33" t="n">
        <v>0.185</v>
      </c>
      <c r="EW161" s="33" t="n">
        <v>0.319</v>
      </c>
      <c r="EX161" s="33" t="n">
        <v>0.233</v>
      </c>
      <c r="EY161" s="33" t="n">
        <v>0.246</v>
      </c>
      <c r="EZ161" s="33" t="n">
        <v>6.93</v>
      </c>
      <c r="FA161" s="33" t="n">
        <v>0.045</v>
      </c>
      <c r="FB161" s="33" t="n">
        <v>0.016</v>
      </c>
      <c r="FC161" s="33" t="n">
        <v>0.029</v>
      </c>
      <c r="FD161" s="33" t="n">
        <v>0.038</v>
      </c>
      <c r="FE161" s="33" t="n">
        <v>0.118</v>
      </c>
      <c r="FF161" s="33" t="n">
        <v>0.112</v>
      </c>
      <c r="FG161" s="33" t="n">
        <v>0.179</v>
      </c>
      <c r="FH161" s="33" t="n">
        <v>0.179</v>
      </c>
      <c r="FI161" s="33" t="n">
        <v>0.109</v>
      </c>
      <c r="FJ161" s="33" t="n">
        <v>0.153</v>
      </c>
      <c r="FK161" s="33" t="n">
        <v>0.022</v>
      </c>
      <c r="FL161" s="33" t="n">
        <v>0.578</v>
      </c>
      <c r="FM161" s="33" t="n">
        <v>0.527</v>
      </c>
      <c r="FN161" s="33" t="n">
        <v>0.275</v>
      </c>
      <c r="FO161" s="33" t="n">
        <v>0.179</v>
      </c>
      <c r="FP161" s="33" t="n">
        <v>0.185</v>
      </c>
      <c r="FQ161" s="33" t="n">
        <v>0.243</v>
      </c>
      <c r="FR161" s="33" t="n">
        <v>0.096</v>
      </c>
      <c r="FS161" s="33" t="n">
        <v>0.112</v>
      </c>
      <c r="FT161" s="33" t="n">
        <v>0.211</v>
      </c>
      <c r="FU161" s="33" t="n">
        <v>0.061</v>
      </c>
      <c r="FV161" s="33" t="n">
        <v>0.077</v>
      </c>
      <c r="FW161" s="33" t="n">
        <v>0.173</v>
      </c>
      <c r="FX161" s="33" t="n">
        <v>0.086</v>
      </c>
      <c r="FY161" s="33" t="n">
        <v>0.099</v>
      </c>
      <c r="FZ161" s="33" t="n">
        <v>0.099</v>
      </c>
      <c r="GA161" s="33" t="n">
        <v>0.01</v>
      </c>
      <c r="GB161" s="33" t="n">
        <v>0.022</v>
      </c>
      <c r="GC161" s="33" t="n">
        <v>0.013</v>
      </c>
      <c r="GD161" s="33" t="n">
        <v>0.003</v>
      </c>
      <c r="GE161" s="33" t="n">
        <v>0.099</v>
      </c>
      <c r="GF161" s="33" t="n">
        <v>0.019</v>
      </c>
      <c r="GG161" s="33" t="n">
        <v>0.476</v>
      </c>
      <c r="GH161" s="33" t="n">
        <v>0.447</v>
      </c>
      <c r="GI161" s="33" t="n">
        <v>0.444</v>
      </c>
      <c r="GJ161" s="33" t="n">
        <v>0.447</v>
      </c>
      <c r="GK161" s="33" t="n">
        <v>0.46</v>
      </c>
      <c r="GL161" s="33" t="n">
        <v>0.495</v>
      </c>
      <c r="GM161" s="33" t="n">
        <v>0.319</v>
      </c>
      <c r="GN161" s="33" t="n">
        <v>0.342</v>
      </c>
      <c r="GO161" s="33" t="n">
        <v>0.355</v>
      </c>
      <c r="GP161" s="33" t="n">
        <v>0.351</v>
      </c>
      <c r="GQ161" s="33" t="n">
        <v>0.275</v>
      </c>
      <c r="GR161" s="33" t="n">
        <v>0.364</v>
      </c>
      <c r="GS161" s="33" t="n">
        <v>0.137</v>
      </c>
      <c r="GT161" s="33" t="n">
        <v>0.131</v>
      </c>
      <c r="GU161" s="33" t="n">
        <v>0.121</v>
      </c>
      <c r="GV161" s="33" t="n">
        <v>0.121</v>
      </c>
      <c r="GW161" s="33" t="n">
        <v>0.109</v>
      </c>
      <c r="GX161" s="33" t="n">
        <v>0.061</v>
      </c>
      <c r="GY161" s="33" t="n">
        <v>0.035</v>
      </c>
      <c r="GZ161" s="33" t="n">
        <v>0.035</v>
      </c>
      <c r="HA161" s="33" t="n">
        <v>0.042</v>
      </c>
      <c r="HB161" s="33" t="n">
        <v>0.042</v>
      </c>
      <c r="HC161" s="33" t="n">
        <v>0.035</v>
      </c>
      <c r="HD161" s="33" t="n">
        <v>0.035</v>
      </c>
      <c r="HE161" s="33" t="n">
        <v>0.022</v>
      </c>
      <c r="HF161" s="33" t="n">
        <v>0.022</v>
      </c>
      <c r="HG161" s="33" t="n">
        <v>0.026</v>
      </c>
      <c r="HH161" s="33" t="n">
        <v>0.035</v>
      </c>
      <c r="HI161" s="33" t="n">
        <v>0.022</v>
      </c>
      <c r="HJ161" s="33" t="n">
        <v>0.026</v>
      </c>
    </row>
    <row r="162" customFormat="false" ht="15" hidden="false" customHeight="false" outlineLevel="0" collapsed="false">
      <c r="A162" s="33" t="n">
        <v>609760</v>
      </c>
      <c r="B162" s="242" t="s">
        <v>1785</v>
      </c>
      <c r="C162" s="243" t="s">
        <v>1786</v>
      </c>
      <c r="D162" s="33" t="n">
        <v>1850</v>
      </c>
      <c r="E162" s="33" t="n">
        <v>46381</v>
      </c>
      <c r="F162" s="33" t="s">
        <v>290</v>
      </c>
      <c r="G162" s="33" t="s">
        <v>291</v>
      </c>
      <c r="H162" s="243" t="s">
        <v>49</v>
      </c>
      <c r="I162" s="33" t="s">
        <v>1855</v>
      </c>
      <c r="J162" s="33" t="s">
        <v>1788</v>
      </c>
      <c r="L162" s="33" t="s">
        <v>145</v>
      </c>
      <c r="N162" s="33" t="s">
        <v>1790</v>
      </c>
      <c r="O162" s="33" t="n">
        <v>51635</v>
      </c>
      <c r="P162" s="33" t="s">
        <v>1791</v>
      </c>
      <c r="Q162" s="33" t="s">
        <v>2838</v>
      </c>
      <c r="R162" s="33" t="s">
        <v>2839</v>
      </c>
      <c r="S162" s="33" t="n">
        <v>60827</v>
      </c>
      <c r="T162" s="33" t="n">
        <v>48</v>
      </c>
      <c r="U162" s="33" t="s">
        <v>2840</v>
      </c>
      <c r="V162" s="33" t="s">
        <v>2841</v>
      </c>
      <c r="W162" s="33" t="s">
        <v>2842</v>
      </c>
      <c r="X162" s="33" t="s">
        <v>2843</v>
      </c>
      <c r="Y162" s="33" t="s">
        <v>2310</v>
      </c>
      <c r="Z162" s="33" t="s">
        <v>1934</v>
      </c>
      <c r="AA162" s="33" t="n">
        <v>2012</v>
      </c>
      <c r="AB162" s="33" t="n">
        <v>609760</v>
      </c>
      <c r="AD162" s="33" t="n">
        <v>1850</v>
      </c>
      <c r="AG162" s="33" t="s">
        <v>2844</v>
      </c>
      <c r="AH162" s="33" t="n">
        <v>6</v>
      </c>
      <c r="AI162" s="33" t="s">
        <v>1842</v>
      </c>
      <c r="AJ162" s="33" t="s">
        <v>1801</v>
      </c>
      <c r="AK162" s="33" t="s">
        <v>1802</v>
      </c>
      <c r="AL162" s="33" t="s">
        <v>145</v>
      </c>
      <c r="AM162" s="33" t="s">
        <v>60</v>
      </c>
      <c r="AN162" s="33" t="s">
        <v>145</v>
      </c>
      <c r="AO162" s="33" t="s">
        <v>145</v>
      </c>
      <c r="AP162" s="33" t="s">
        <v>60</v>
      </c>
      <c r="AQ162" s="33" t="s">
        <v>2426</v>
      </c>
      <c r="AR162" s="244" t="s">
        <v>109</v>
      </c>
      <c r="AS162" s="33" t="s">
        <v>77</v>
      </c>
      <c r="AT162" s="33" t="s">
        <v>77</v>
      </c>
      <c r="AU162" s="33" t="s">
        <v>77</v>
      </c>
      <c r="AV162" s="33" t="n">
        <v>62</v>
      </c>
      <c r="AW162" s="33" t="n">
        <v>75</v>
      </c>
      <c r="AX162" s="33" t="n">
        <v>62</v>
      </c>
      <c r="AY162" s="33" t="n">
        <v>260</v>
      </c>
      <c r="AZ162" s="33" t="n">
        <v>1</v>
      </c>
      <c r="BA162" s="33" t="n">
        <v>0</v>
      </c>
      <c r="BB162" s="33" t="n">
        <v>239</v>
      </c>
      <c r="BC162" s="33" t="n">
        <v>15</v>
      </c>
      <c r="BD162" s="245" t="n">
        <v>0</v>
      </c>
      <c r="BE162" s="33" t="n">
        <v>0</v>
      </c>
      <c r="BF162" s="33" t="n">
        <v>0</v>
      </c>
      <c r="BG162" s="33" t="n">
        <v>5</v>
      </c>
      <c r="BH162" s="33" t="n">
        <v>260</v>
      </c>
      <c r="BI162" s="33" t="n">
        <v>0.012</v>
      </c>
      <c r="BJ162" s="33" t="n">
        <v>0.015</v>
      </c>
      <c r="BK162" s="33" t="n">
        <v>0.027</v>
      </c>
      <c r="BL162" s="33" t="n">
        <v>0.023</v>
      </c>
      <c r="BM162" s="33" t="n">
        <v>0.038</v>
      </c>
      <c r="BN162" s="33" t="n">
        <v>0.058</v>
      </c>
      <c r="BO162" s="33" t="n">
        <v>0.077</v>
      </c>
      <c r="BP162" s="33" t="n">
        <v>0.077</v>
      </c>
      <c r="BQ162" s="33" t="n">
        <v>0.088</v>
      </c>
      <c r="BR162" s="33" t="n">
        <v>0.081</v>
      </c>
      <c r="BS162" s="33" t="n">
        <v>0.085</v>
      </c>
      <c r="BT162" s="33" t="n">
        <v>0.142</v>
      </c>
      <c r="BU162" s="33" t="n">
        <v>0.277</v>
      </c>
      <c r="BV162" s="33" t="n">
        <v>0.215</v>
      </c>
      <c r="BW162" s="33" t="n">
        <v>0.288</v>
      </c>
      <c r="BX162" s="33" t="n">
        <v>0.231</v>
      </c>
      <c r="BY162" s="33" t="n">
        <v>0.285</v>
      </c>
      <c r="BZ162" s="33" t="n">
        <v>0.281</v>
      </c>
      <c r="CA162" s="33" t="n">
        <v>0.008</v>
      </c>
      <c r="CB162" s="33" t="n">
        <v>0.019</v>
      </c>
      <c r="CC162" s="33" t="n">
        <v>0.012</v>
      </c>
      <c r="CD162" s="33" t="n">
        <v>0.008</v>
      </c>
      <c r="CE162" s="33" t="n">
        <v>0.015</v>
      </c>
      <c r="CF162" s="33" t="n">
        <v>0.035</v>
      </c>
      <c r="CG162" s="33" t="n">
        <v>0.627</v>
      </c>
      <c r="CH162" s="33" t="n">
        <v>0.673</v>
      </c>
      <c r="CI162" s="33" t="n">
        <v>0.585</v>
      </c>
      <c r="CJ162" s="33" t="n">
        <v>0.658</v>
      </c>
      <c r="CK162" s="33" t="n">
        <v>0.577</v>
      </c>
      <c r="CL162" s="33" t="n">
        <v>0.485</v>
      </c>
      <c r="CM162" s="33" t="n">
        <v>0.008</v>
      </c>
      <c r="CN162" s="33" t="n">
        <v>0.004</v>
      </c>
      <c r="CO162" s="33" t="n">
        <v>0.008</v>
      </c>
      <c r="CP162" s="33" t="n">
        <v>0.023</v>
      </c>
      <c r="CQ162" s="33" t="n">
        <v>0.012</v>
      </c>
      <c r="CR162" s="33" t="n">
        <v>0.031</v>
      </c>
      <c r="CS162" s="33" t="n">
        <v>0.038</v>
      </c>
      <c r="CT162" s="33" t="n">
        <v>0.062</v>
      </c>
      <c r="CU162" s="33" t="n">
        <v>0.042</v>
      </c>
      <c r="CV162" s="33" t="n">
        <v>0.027</v>
      </c>
      <c r="CW162" s="33" t="n">
        <v>0.046</v>
      </c>
      <c r="CX162" s="33" t="n">
        <v>0.042</v>
      </c>
      <c r="CY162" s="33" t="n">
        <v>0.05</v>
      </c>
      <c r="CZ162" s="33" t="n">
        <v>0.035</v>
      </c>
      <c r="DA162" s="33" t="n">
        <v>0.062</v>
      </c>
      <c r="DB162" s="33" t="n">
        <v>0.058</v>
      </c>
      <c r="DC162" s="33" t="n">
        <v>0.1</v>
      </c>
      <c r="DD162" s="33" t="n">
        <v>0.081</v>
      </c>
      <c r="DE162" s="33" t="n">
        <v>0.146</v>
      </c>
      <c r="DF162" s="33" t="n">
        <v>0.181</v>
      </c>
      <c r="DG162" s="33" t="n">
        <v>0.188</v>
      </c>
      <c r="DH162" s="33" t="n">
        <v>0.165</v>
      </c>
      <c r="DI162" s="33" t="n">
        <v>0.188</v>
      </c>
      <c r="DJ162" s="33" t="n">
        <v>0.235</v>
      </c>
      <c r="DK162" s="33" t="n">
        <v>0.235</v>
      </c>
      <c r="DL162" s="33" t="n">
        <v>0.177</v>
      </c>
      <c r="DM162" s="33" t="n">
        <v>0.192</v>
      </c>
      <c r="DN162" s="33" t="n">
        <v>0.012</v>
      </c>
      <c r="DO162" s="33" t="n">
        <v>0.008</v>
      </c>
      <c r="DP162" s="33" t="n">
        <v>0.008</v>
      </c>
      <c r="DQ162" s="33" t="n">
        <v>0.015</v>
      </c>
      <c r="DR162" s="33" t="n">
        <v>0.015</v>
      </c>
      <c r="DS162" s="33" t="n">
        <v>0.023</v>
      </c>
      <c r="DT162" s="33" t="n">
        <v>0.008</v>
      </c>
      <c r="DU162" s="33" t="n">
        <v>0.023</v>
      </c>
      <c r="DV162" s="33" t="n">
        <v>0.019</v>
      </c>
      <c r="DW162" s="33" t="n">
        <v>0.808</v>
      </c>
      <c r="DX162" s="33" t="n">
        <v>0.762</v>
      </c>
      <c r="DY162" s="33" t="n">
        <v>0.754</v>
      </c>
      <c r="DZ162" s="33" t="n">
        <v>0.746</v>
      </c>
      <c r="EA162" s="33" t="n">
        <v>0.75</v>
      </c>
      <c r="EB162" s="33" t="n">
        <v>0.65</v>
      </c>
      <c r="EC162" s="33" t="n">
        <v>0.662</v>
      </c>
      <c r="ED162" s="33" t="n">
        <v>0.638</v>
      </c>
      <c r="EE162" s="33" t="n">
        <v>0.665</v>
      </c>
      <c r="EF162" s="33" t="n">
        <v>0.315</v>
      </c>
      <c r="EG162" s="33" t="n">
        <v>0.031</v>
      </c>
      <c r="EH162" s="33" t="n">
        <v>0.023</v>
      </c>
      <c r="EI162" s="33" t="n">
        <v>0.035</v>
      </c>
      <c r="EJ162" s="33" t="n">
        <v>0.315</v>
      </c>
      <c r="EK162" s="33" t="n">
        <v>0.135</v>
      </c>
      <c r="EL162" s="33" t="n">
        <v>0.108</v>
      </c>
      <c r="EM162" s="33" t="n">
        <v>0.112</v>
      </c>
      <c r="EN162" s="33" t="n">
        <v>0.138</v>
      </c>
      <c r="EO162" s="33" t="n">
        <v>0.342</v>
      </c>
      <c r="EP162" s="33" t="n">
        <v>0.315</v>
      </c>
      <c r="EQ162" s="33" t="n">
        <v>0.331</v>
      </c>
      <c r="ER162" s="33" t="n">
        <v>0.015</v>
      </c>
      <c r="ES162" s="33" t="n">
        <v>0.015</v>
      </c>
      <c r="ET162" s="33" t="n">
        <v>0.038</v>
      </c>
      <c r="EU162" s="33" t="n">
        <v>0.038</v>
      </c>
      <c r="EV162" s="33" t="n">
        <v>0.215</v>
      </c>
      <c r="EW162" s="33" t="n">
        <v>0.477</v>
      </c>
      <c r="EX162" s="33" t="n">
        <v>0.515</v>
      </c>
      <c r="EY162" s="33" t="n">
        <v>0.485</v>
      </c>
      <c r="EZ162" s="33" t="n">
        <v>7.49</v>
      </c>
      <c r="FA162" s="33" t="n">
        <v>0.046</v>
      </c>
      <c r="FB162" s="33" t="n">
        <v>0.019</v>
      </c>
      <c r="FC162" s="33" t="n">
        <v>0.023</v>
      </c>
      <c r="FD162" s="33" t="n">
        <v>0.046</v>
      </c>
      <c r="FE162" s="33" t="n">
        <v>0.112</v>
      </c>
      <c r="FF162" s="33" t="n">
        <v>0.062</v>
      </c>
      <c r="FG162" s="33" t="n">
        <v>0.081</v>
      </c>
      <c r="FH162" s="33" t="n">
        <v>0.146</v>
      </c>
      <c r="FI162" s="33" t="n">
        <v>0.119</v>
      </c>
      <c r="FJ162" s="33" t="n">
        <v>0.327</v>
      </c>
      <c r="FK162" s="33" t="n">
        <v>0.019</v>
      </c>
      <c r="FL162" s="33" t="n">
        <v>0.481</v>
      </c>
      <c r="FM162" s="33" t="n">
        <v>0.554</v>
      </c>
      <c r="FN162" s="33" t="n">
        <v>0.273</v>
      </c>
      <c r="FO162" s="33" t="n">
        <v>0.181</v>
      </c>
      <c r="FP162" s="33" t="n">
        <v>0.162</v>
      </c>
      <c r="FQ162" s="33" t="n">
        <v>0.254</v>
      </c>
      <c r="FR162" s="33" t="n">
        <v>0.112</v>
      </c>
      <c r="FS162" s="33" t="n">
        <v>0.058</v>
      </c>
      <c r="FT162" s="33" t="n">
        <v>0.196</v>
      </c>
      <c r="FU162" s="33" t="n">
        <v>0.146</v>
      </c>
      <c r="FV162" s="33" t="n">
        <v>0.131</v>
      </c>
      <c r="FW162" s="33" t="n">
        <v>0.238</v>
      </c>
      <c r="FX162" s="33" t="n">
        <v>0.081</v>
      </c>
      <c r="FY162" s="33" t="n">
        <v>0.096</v>
      </c>
      <c r="FZ162" s="33" t="n">
        <v>0.038</v>
      </c>
      <c r="GA162" s="33" t="n">
        <v>0.027</v>
      </c>
      <c r="GB162" s="33" t="n">
        <v>0.019</v>
      </c>
      <c r="GC162" s="33" t="n">
        <v>0.015</v>
      </c>
      <c r="GD162" s="33" t="n">
        <v>0.023</v>
      </c>
      <c r="GE162" s="33" t="n">
        <v>0.05</v>
      </c>
      <c r="GF162" s="33" t="n">
        <v>0.027</v>
      </c>
      <c r="GG162" s="33" t="n">
        <v>0.338</v>
      </c>
      <c r="GH162" s="33" t="n">
        <v>0.35</v>
      </c>
      <c r="GI162" s="33" t="n">
        <v>0.354</v>
      </c>
      <c r="GJ162" s="33" t="n">
        <v>0.346</v>
      </c>
      <c r="GK162" s="33" t="n">
        <v>0.388</v>
      </c>
      <c r="GL162" s="33" t="n">
        <v>0.312</v>
      </c>
      <c r="GM162" s="33" t="n">
        <v>0.585</v>
      </c>
      <c r="GN162" s="33" t="n">
        <v>0.435</v>
      </c>
      <c r="GO162" s="33" t="n">
        <v>0.458</v>
      </c>
      <c r="GP162" s="33" t="n">
        <v>0.485</v>
      </c>
      <c r="GQ162" s="33" t="n">
        <v>0.438</v>
      </c>
      <c r="GR162" s="33" t="n">
        <v>0.592</v>
      </c>
      <c r="GS162" s="33" t="n">
        <v>0.019</v>
      </c>
      <c r="GT162" s="33" t="n">
        <v>0.154</v>
      </c>
      <c r="GU162" s="33" t="n">
        <v>0.115</v>
      </c>
      <c r="GV162" s="33" t="n">
        <v>0.1</v>
      </c>
      <c r="GW162" s="33" t="n">
        <v>0.069</v>
      </c>
      <c r="GX162" s="33" t="n">
        <v>0.035</v>
      </c>
      <c r="GY162" s="33" t="n">
        <v>0.023</v>
      </c>
      <c r="GZ162" s="33" t="n">
        <v>0.027</v>
      </c>
      <c r="HA162" s="33" t="n">
        <v>0.031</v>
      </c>
      <c r="HB162" s="33" t="n">
        <v>0.027</v>
      </c>
      <c r="HC162" s="33" t="n">
        <v>0.027</v>
      </c>
      <c r="HD162" s="33" t="n">
        <v>0.027</v>
      </c>
      <c r="HE162" s="33" t="n">
        <v>0.008</v>
      </c>
      <c r="HF162" s="33" t="n">
        <v>0.015</v>
      </c>
      <c r="HG162" s="33" t="n">
        <v>0.027</v>
      </c>
      <c r="HH162" s="33" t="n">
        <v>0.019</v>
      </c>
      <c r="HI162" s="33" t="n">
        <v>0.027</v>
      </c>
      <c r="HJ162" s="33" t="n">
        <v>0.008</v>
      </c>
    </row>
    <row r="163" customFormat="false" ht="15" hidden="false" customHeight="false" outlineLevel="0" collapsed="false">
      <c r="A163" s="33" t="n">
        <v>609761</v>
      </c>
      <c r="B163" s="242" t="s">
        <v>1785</v>
      </c>
      <c r="C163" s="243" t="s">
        <v>1786</v>
      </c>
      <c r="D163" s="33" t="n">
        <v>1860</v>
      </c>
      <c r="E163" s="33" t="n">
        <v>46391</v>
      </c>
      <c r="F163" s="33" t="s">
        <v>416</v>
      </c>
      <c r="G163" s="33" t="s">
        <v>417</v>
      </c>
      <c r="H163" s="243" t="s">
        <v>49</v>
      </c>
      <c r="I163" s="33" t="s">
        <v>1855</v>
      </c>
      <c r="J163" s="33" t="s">
        <v>1788</v>
      </c>
      <c r="L163" s="33" t="s">
        <v>145</v>
      </c>
      <c r="N163" s="33" t="s">
        <v>1790</v>
      </c>
      <c r="O163" s="33" t="n">
        <v>51636</v>
      </c>
      <c r="P163" s="33" t="s">
        <v>1791</v>
      </c>
      <c r="Q163" s="33" t="s">
        <v>2845</v>
      </c>
      <c r="R163" s="33" t="s">
        <v>2846</v>
      </c>
      <c r="S163" s="33" t="n">
        <v>60628</v>
      </c>
      <c r="T163" s="33" t="n">
        <v>48</v>
      </c>
      <c r="U163" s="33" t="s">
        <v>2845</v>
      </c>
      <c r="V163" s="33" t="s">
        <v>2847</v>
      </c>
      <c r="W163" s="33" t="s">
        <v>2848</v>
      </c>
      <c r="X163" s="33" t="s">
        <v>2849</v>
      </c>
      <c r="Y163" s="33" t="s">
        <v>1170</v>
      </c>
      <c r="Z163" s="33" t="s">
        <v>1934</v>
      </c>
      <c r="AA163" s="33" t="n">
        <v>2012</v>
      </c>
      <c r="AB163" s="33" t="n">
        <v>609761</v>
      </c>
      <c r="AD163" s="33" t="n">
        <v>1860</v>
      </c>
      <c r="AG163" s="33" t="s">
        <v>2850</v>
      </c>
      <c r="AH163" s="33" t="n">
        <v>5</v>
      </c>
      <c r="AI163" s="33" t="s">
        <v>1842</v>
      </c>
      <c r="AJ163" s="33" t="s">
        <v>1801</v>
      </c>
      <c r="AK163" s="33" t="s">
        <v>1802</v>
      </c>
      <c r="AL163" s="33" t="s">
        <v>145</v>
      </c>
      <c r="AM163" s="33" t="s">
        <v>60</v>
      </c>
      <c r="AN163" s="33" t="s">
        <v>145</v>
      </c>
      <c r="AO163" s="33" t="s">
        <v>145</v>
      </c>
      <c r="AP163" s="33" t="s">
        <v>60</v>
      </c>
      <c r="AQ163" s="33" t="s">
        <v>2467</v>
      </c>
      <c r="AR163" s="244" t="s">
        <v>54</v>
      </c>
    </row>
    <row r="164" customFormat="false" ht="15" hidden="false" customHeight="false" outlineLevel="0" collapsed="false">
      <c r="A164" s="33" t="n">
        <v>609762</v>
      </c>
      <c r="B164" s="242" t="s">
        <v>1785</v>
      </c>
      <c r="C164" s="243" t="s">
        <v>1786</v>
      </c>
      <c r="D164" s="33" t="n">
        <v>1870</v>
      </c>
      <c r="E164" s="33" t="n">
        <v>46401</v>
      </c>
      <c r="F164" s="33" t="s">
        <v>771</v>
      </c>
      <c r="G164" s="33" t="s">
        <v>772</v>
      </c>
      <c r="H164" s="243" t="s">
        <v>49</v>
      </c>
      <c r="I164" s="33" t="s">
        <v>1855</v>
      </c>
      <c r="J164" s="33" t="s">
        <v>1788</v>
      </c>
      <c r="L164" s="33" t="s">
        <v>145</v>
      </c>
      <c r="N164" s="33" t="s">
        <v>1790</v>
      </c>
      <c r="O164" s="33" t="n">
        <v>51637</v>
      </c>
      <c r="P164" s="33" t="s">
        <v>1791</v>
      </c>
      <c r="Q164" s="33" t="s">
        <v>2851</v>
      </c>
      <c r="R164" s="33" t="s">
        <v>2852</v>
      </c>
      <c r="S164" s="33" t="n">
        <v>60643</v>
      </c>
      <c r="T164" s="33" t="n">
        <v>49</v>
      </c>
      <c r="U164" s="33" t="s">
        <v>2851</v>
      </c>
      <c r="V164" s="33" t="s">
        <v>2853</v>
      </c>
      <c r="W164" s="33" t="s">
        <v>2854</v>
      </c>
      <c r="X164" s="33" t="s">
        <v>2855</v>
      </c>
      <c r="Y164" s="33" t="s">
        <v>1921</v>
      </c>
      <c r="Z164" s="33" t="s">
        <v>1964</v>
      </c>
      <c r="AA164" s="33" t="n">
        <v>2012</v>
      </c>
      <c r="AB164" s="33" t="n">
        <v>609762</v>
      </c>
      <c r="AD164" s="33" t="n">
        <v>1870</v>
      </c>
      <c r="AG164" s="33" t="s">
        <v>2856</v>
      </c>
      <c r="AH164" s="33" t="n">
        <v>6</v>
      </c>
      <c r="AI164" s="33" t="s">
        <v>1842</v>
      </c>
      <c r="AJ164" s="33" t="s">
        <v>1801</v>
      </c>
      <c r="AK164" s="33" t="s">
        <v>1802</v>
      </c>
      <c r="AL164" s="33" t="s">
        <v>145</v>
      </c>
      <c r="AM164" s="33" t="s">
        <v>60</v>
      </c>
      <c r="AN164" s="33" t="s">
        <v>145</v>
      </c>
      <c r="AO164" s="33" t="s">
        <v>145</v>
      </c>
      <c r="AP164" s="33" t="s">
        <v>60</v>
      </c>
      <c r="AQ164" s="33" t="s">
        <v>2426</v>
      </c>
      <c r="AR164" s="244" t="s">
        <v>54</v>
      </c>
    </row>
    <row r="165" customFormat="false" ht="15" hidden="false" customHeight="false" outlineLevel="0" collapsed="false">
      <c r="A165" s="33" t="n">
        <v>609764</v>
      </c>
      <c r="B165" s="242" t="s">
        <v>1785</v>
      </c>
      <c r="C165" s="243" t="s">
        <v>1786</v>
      </c>
      <c r="D165" s="33" t="n">
        <v>1890</v>
      </c>
      <c r="E165" s="33" t="n">
        <v>46421</v>
      </c>
      <c r="F165" s="33" t="s">
        <v>769</v>
      </c>
      <c r="G165" s="33" t="s">
        <v>770</v>
      </c>
      <c r="H165" s="243" t="s">
        <v>49</v>
      </c>
      <c r="I165" s="33" t="s">
        <v>1855</v>
      </c>
      <c r="J165" s="33" t="s">
        <v>1788</v>
      </c>
      <c r="L165" s="33" t="s">
        <v>118</v>
      </c>
      <c r="N165" s="33" t="s">
        <v>1790</v>
      </c>
      <c r="O165" s="33" t="n">
        <v>51570</v>
      </c>
      <c r="P165" s="33" t="s">
        <v>1791</v>
      </c>
      <c r="Q165" s="33" t="s">
        <v>2857</v>
      </c>
      <c r="R165" s="33" t="s">
        <v>2858</v>
      </c>
      <c r="S165" s="33" t="n">
        <v>60608</v>
      </c>
      <c r="T165" s="33" t="n">
        <v>39</v>
      </c>
      <c r="U165" s="33" t="s">
        <v>2859</v>
      </c>
      <c r="V165" s="33" t="s">
        <v>2860</v>
      </c>
      <c r="W165" s="33" t="s">
        <v>2861</v>
      </c>
      <c r="X165" s="33" t="s">
        <v>2862</v>
      </c>
      <c r="Y165" s="33" t="s">
        <v>2258</v>
      </c>
      <c r="Z165" s="33" t="s">
        <v>2863</v>
      </c>
      <c r="AA165" s="33" t="n">
        <v>2012</v>
      </c>
      <c r="AB165" s="33" t="n">
        <v>609764</v>
      </c>
      <c r="AD165" s="33" t="n">
        <v>1890</v>
      </c>
      <c r="AG165" s="33" t="s">
        <v>2864</v>
      </c>
      <c r="AH165" s="33" t="n">
        <v>1</v>
      </c>
      <c r="AI165" s="33" t="s">
        <v>1842</v>
      </c>
      <c r="AJ165" s="33" t="s">
        <v>1801</v>
      </c>
      <c r="AK165" s="33" t="s">
        <v>1802</v>
      </c>
      <c r="AL165" s="33" t="s">
        <v>118</v>
      </c>
      <c r="AM165" s="33" t="s">
        <v>108</v>
      </c>
      <c r="AN165" s="33" t="s">
        <v>118</v>
      </c>
      <c r="AO165" s="33" t="s">
        <v>118</v>
      </c>
      <c r="AP165" s="33" t="s">
        <v>108</v>
      </c>
      <c r="AQ165" s="33" t="s">
        <v>2426</v>
      </c>
      <c r="AR165" s="244" t="s">
        <v>109</v>
      </c>
      <c r="AS165" s="33" t="s">
        <v>47</v>
      </c>
      <c r="AT165" s="33" t="s">
        <v>47</v>
      </c>
      <c r="AU165" s="33" t="s">
        <v>47</v>
      </c>
      <c r="AV165" s="33" t="n">
        <v>55</v>
      </c>
      <c r="AW165" s="33" t="n">
        <v>49</v>
      </c>
      <c r="AX165" s="33" t="n">
        <v>53</v>
      </c>
      <c r="AY165" s="33" t="n">
        <v>981</v>
      </c>
      <c r="AZ165" s="33" t="n">
        <v>10</v>
      </c>
      <c r="BA165" s="33" t="n">
        <v>4</v>
      </c>
      <c r="BB165" s="33" t="n">
        <v>18</v>
      </c>
      <c r="BC165" s="33" t="n">
        <v>921</v>
      </c>
      <c r="BD165" s="245" t="n">
        <v>1</v>
      </c>
      <c r="BE165" s="33" t="n">
        <v>1</v>
      </c>
      <c r="BF165" s="33" t="n">
        <v>11</v>
      </c>
      <c r="BG165" s="33" t="n">
        <v>15</v>
      </c>
      <c r="BH165" s="33" t="n">
        <v>981</v>
      </c>
      <c r="BI165" s="33" t="n">
        <v>0.014</v>
      </c>
      <c r="BJ165" s="33" t="n">
        <v>0.01</v>
      </c>
      <c r="BK165" s="33" t="n">
        <v>0.02</v>
      </c>
      <c r="BL165" s="33" t="n">
        <v>0.011</v>
      </c>
      <c r="BM165" s="33" t="n">
        <v>0.024</v>
      </c>
      <c r="BN165" s="33" t="n">
        <v>0.044</v>
      </c>
      <c r="BO165" s="33" t="n">
        <v>0.064</v>
      </c>
      <c r="BP165" s="33" t="n">
        <v>0.045</v>
      </c>
      <c r="BQ165" s="33" t="n">
        <v>0.066</v>
      </c>
      <c r="BR165" s="33" t="n">
        <v>0.054</v>
      </c>
      <c r="BS165" s="33" t="n">
        <v>0.115</v>
      </c>
      <c r="BT165" s="33" t="n">
        <v>0.195</v>
      </c>
      <c r="BU165" s="33" t="n">
        <v>0.425</v>
      </c>
      <c r="BV165" s="33" t="n">
        <v>0.327</v>
      </c>
      <c r="BW165" s="33" t="n">
        <v>0.439</v>
      </c>
      <c r="BX165" s="33" t="n">
        <v>0.303</v>
      </c>
      <c r="BY165" s="33" t="n">
        <v>0.397</v>
      </c>
      <c r="BZ165" s="33" t="n">
        <v>0.373</v>
      </c>
      <c r="CA165" s="33" t="n">
        <v>0.012</v>
      </c>
      <c r="CB165" s="33" t="n">
        <v>0.009</v>
      </c>
      <c r="CC165" s="33" t="n">
        <v>0.02</v>
      </c>
      <c r="CD165" s="33" t="n">
        <v>0.011</v>
      </c>
      <c r="CE165" s="33" t="n">
        <v>0.025</v>
      </c>
      <c r="CF165" s="33" t="n">
        <v>0.025</v>
      </c>
      <c r="CG165" s="33" t="n">
        <v>0.484</v>
      </c>
      <c r="CH165" s="33" t="n">
        <v>0.609</v>
      </c>
      <c r="CI165" s="33" t="n">
        <v>0.454</v>
      </c>
      <c r="CJ165" s="33" t="n">
        <v>0.621</v>
      </c>
      <c r="CK165" s="33" t="n">
        <v>0.438</v>
      </c>
      <c r="CL165" s="33" t="n">
        <v>0.363</v>
      </c>
      <c r="CM165" s="33" t="n">
        <v>0.008</v>
      </c>
      <c r="CN165" s="33" t="n">
        <v>0.01</v>
      </c>
      <c r="CO165" s="33" t="n">
        <v>0.008</v>
      </c>
      <c r="CP165" s="33" t="n">
        <v>0.012</v>
      </c>
      <c r="CQ165" s="33" t="n">
        <v>0.005</v>
      </c>
      <c r="CR165" s="33" t="n">
        <v>0.011</v>
      </c>
      <c r="CS165" s="33" t="n">
        <v>0.056</v>
      </c>
      <c r="CT165" s="33" t="n">
        <v>0.131</v>
      </c>
      <c r="CU165" s="33" t="n">
        <v>0.074</v>
      </c>
      <c r="CV165" s="33" t="n">
        <v>0.038</v>
      </c>
      <c r="CW165" s="33" t="n">
        <v>0.034</v>
      </c>
      <c r="CX165" s="33" t="n">
        <v>0.054</v>
      </c>
      <c r="CY165" s="33" t="n">
        <v>0.063</v>
      </c>
      <c r="CZ165" s="33" t="n">
        <v>0.045</v>
      </c>
      <c r="DA165" s="33" t="n">
        <v>0.062</v>
      </c>
      <c r="DB165" s="33" t="n">
        <v>0.123</v>
      </c>
      <c r="DC165" s="33" t="n">
        <v>0.139</v>
      </c>
      <c r="DD165" s="33" t="n">
        <v>0.126</v>
      </c>
      <c r="DE165" s="33" t="n">
        <v>0.33</v>
      </c>
      <c r="DF165" s="33" t="n">
        <v>0.352</v>
      </c>
      <c r="DG165" s="33" t="n">
        <v>0.371</v>
      </c>
      <c r="DH165" s="33" t="n">
        <v>0.374</v>
      </c>
      <c r="DI165" s="33" t="n">
        <v>0.375</v>
      </c>
      <c r="DJ165" s="33" t="n">
        <v>0.368</v>
      </c>
      <c r="DK165" s="33" t="n">
        <v>0.364</v>
      </c>
      <c r="DL165" s="33" t="n">
        <v>0.335</v>
      </c>
      <c r="DM165" s="33" t="n">
        <v>0.35</v>
      </c>
      <c r="DN165" s="33" t="n">
        <v>0.011</v>
      </c>
      <c r="DO165" s="33" t="n">
        <v>0.008</v>
      </c>
      <c r="DP165" s="33" t="n">
        <v>0.016</v>
      </c>
      <c r="DQ165" s="33" t="n">
        <v>0.009</v>
      </c>
      <c r="DR165" s="33" t="n">
        <v>0.012</v>
      </c>
      <c r="DS165" s="33" t="n">
        <v>0.017</v>
      </c>
      <c r="DT165" s="33" t="n">
        <v>0.014</v>
      </c>
      <c r="DU165" s="33" t="n">
        <v>0.009</v>
      </c>
      <c r="DV165" s="33" t="n">
        <v>0.008</v>
      </c>
      <c r="DW165" s="33" t="n">
        <v>0.613</v>
      </c>
      <c r="DX165" s="33" t="n">
        <v>0.596</v>
      </c>
      <c r="DY165" s="33" t="n">
        <v>0.55</v>
      </c>
      <c r="DZ165" s="33" t="n">
        <v>0.541</v>
      </c>
      <c r="EA165" s="33" t="n">
        <v>0.563</v>
      </c>
      <c r="EB165" s="33" t="n">
        <v>0.541</v>
      </c>
      <c r="EC165" s="33" t="n">
        <v>0.442</v>
      </c>
      <c r="ED165" s="33" t="n">
        <v>0.385</v>
      </c>
      <c r="EE165" s="33" t="n">
        <v>0.441</v>
      </c>
      <c r="EF165" s="33" t="n">
        <v>0.308</v>
      </c>
      <c r="EG165" s="33" t="n">
        <v>0.045</v>
      </c>
      <c r="EH165" s="33" t="n">
        <v>0.021</v>
      </c>
      <c r="EI165" s="33" t="n">
        <v>0.018</v>
      </c>
      <c r="EJ165" s="33" t="n">
        <v>0.274</v>
      </c>
      <c r="EK165" s="33" t="n">
        <v>0.11</v>
      </c>
      <c r="EL165" s="33" t="n">
        <v>0.061</v>
      </c>
      <c r="EM165" s="33" t="n">
        <v>0.074</v>
      </c>
      <c r="EN165" s="33" t="n">
        <v>0.227</v>
      </c>
      <c r="EO165" s="33" t="n">
        <v>0.432</v>
      </c>
      <c r="EP165" s="33" t="n">
        <v>0.419</v>
      </c>
      <c r="EQ165" s="33" t="n">
        <v>0.36</v>
      </c>
      <c r="ER165" s="33" t="n">
        <v>0.042</v>
      </c>
      <c r="ES165" s="33" t="n">
        <v>0.029</v>
      </c>
      <c r="ET165" s="33" t="n">
        <v>0.067</v>
      </c>
      <c r="EU165" s="33" t="n">
        <v>0.047</v>
      </c>
      <c r="EV165" s="33" t="n">
        <v>0.149</v>
      </c>
      <c r="EW165" s="33" t="n">
        <v>0.384</v>
      </c>
      <c r="EX165" s="33" t="n">
        <v>0.431</v>
      </c>
      <c r="EY165" s="33" t="n">
        <v>0.501</v>
      </c>
      <c r="EZ165" s="33" t="n">
        <v>8.39</v>
      </c>
      <c r="FA165" s="33" t="n">
        <v>0.009</v>
      </c>
      <c r="FB165" s="33" t="n">
        <v>0.007</v>
      </c>
      <c r="FC165" s="33" t="n">
        <v>0.009</v>
      </c>
      <c r="FD165" s="33" t="n">
        <v>0.015</v>
      </c>
      <c r="FE165" s="33" t="n">
        <v>0.053</v>
      </c>
      <c r="FF165" s="33" t="n">
        <v>0.048</v>
      </c>
      <c r="FG165" s="33" t="n">
        <v>0.083</v>
      </c>
      <c r="FH165" s="33" t="n">
        <v>0.185</v>
      </c>
      <c r="FI165" s="33" t="n">
        <v>0.183</v>
      </c>
      <c r="FJ165" s="33" t="n">
        <v>0.374</v>
      </c>
      <c r="FK165" s="33" t="n">
        <v>0.034</v>
      </c>
      <c r="FL165" s="33" t="n">
        <v>0.369</v>
      </c>
      <c r="FM165" s="33" t="n">
        <v>0.385</v>
      </c>
      <c r="FN165" s="33" t="n">
        <v>0.209</v>
      </c>
      <c r="FO165" s="33" t="n">
        <v>0.231</v>
      </c>
      <c r="FP165" s="33" t="n">
        <v>0.209</v>
      </c>
      <c r="FQ165" s="33" t="n">
        <v>0.286</v>
      </c>
      <c r="FR165" s="33" t="n">
        <v>0.14</v>
      </c>
      <c r="FS165" s="33" t="n">
        <v>0.12</v>
      </c>
      <c r="FT165" s="33" t="n">
        <v>0.218</v>
      </c>
      <c r="FU165" s="33" t="n">
        <v>0.094</v>
      </c>
      <c r="FV165" s="33" t="n">
        <v>0.099</v>
      </c>
      <c r="FW165" s="33" t="n">
        <v>0.181</v>
      </c>
      <c r="FX165" s="33" t="n">
        <v>0.166</v>
      </c>
      <c r="FY165" s="33" t="n">
        <v>0.187</v>
      </c>
      <c r="FZ165" s="33" t="n">
        <v>0.105</v>
      </c>
      <c r="GA165" s="33" t="n">
        <v>0.013</v>
      </c>
      <c r="GB165" s="33" t="n">
        <v>0.008</v>
      </c>
      <c r="GC165" s="33" t="n">
        <v>0.008</v>
      </c>
      <c r="GD165" s="33" t="n">
        <v>0.024</v>
      </c>
      <c r="GE165" s="33" t="n">
        <v>0.127</v>
      </c>
      <c r="GF165" s="33" t="n">
        <v>0.024</v>
      </c>
      <c r="GG165" s="33" t="n">
        <v>0.423</v>
      </c>
      <c r="GH165" s="33" t="n">
        <v>0.354</v>
      </c>
      <c r="GI165" s="33" t="n">
        <v>0.35</v>
      </c>
      <c r="GJ165" s="33" t="n">
        <v>0.346</v>
      </c>
      <c r="GK165" s="33" t="n">
        <v>0.384</v>
      </c>
      <c r="GL165" s="33" t="n">
        <v>0.396</v>
      </c>
      <c r="GM165" s="33" t="n">
        <v>0.396</v>
      </c>
      <c r="GN165" s="33" t="n">
        <v>0.436</v>
      </c>
      <c r="GO165" s="33" t="n">
        <v>0.494</v>
      </c>
      <c r="GP165" s="33" t="n">
        <v>0.451</v>
      </c>
      <c r="GQ165" s="33" t="n">
        <v>0.284</v>
      </c>
      <c r="GR165" s="33" t="n">
        <v>0.434</v>
      </c>
      <c r="GS165" s="33" t="n">
        <v>0.113</v>
      </c>
      <c r="GT165" s="33" t="n">
        <v>0.138</v>
      </c>
      <c r="GU165" s="33" t="n">
        <v>0.091</v>
      </c>
      <c r="GV165" s="33" t="n">
        <v>0.115</v>
      </c>
      <c r="GW165" s="33" t="n">
        <v>0.141</v>
      </c>
      <c r="GX165" s="33" t="n">
        <v>0.09</v>
      </c>
      <c r="GY165" s="33" t="n">
        <v>0.025</v>
      </c>
      <c r="GZ165" s="33" t="n">
        <v>0.022</v>
      </c>
      <c r="HA165" s="33" t="n">
        <v>0.023</v>
      </c>
      <c r="HB165" s="33" t="n">
        <v>0.025</v>
      </c>
      <c r="HC165" s="33" t="n">
        <v>0.029</v>
      </c>
      <c r="HD165" s="33" t="n">
        <v>0.024</v>
      </c>
      <c r="HE165" s="33" t="n">
        <v>0.03</v>
      </c>
      <c r="HF165" s="33" t="n">
        <v>0.042</v>
      </c>
      <c r="HG165" s="33" t="n">
        <v>0.034</v>
      </c>
      <c r="HH165" s="33" t="n">
        <v>0.039</v>
      </c>
      <c r="HI165" s="33" t="n">
        <v>0.035</v>
      </c>
      <c r="HJ165" s="33" t="n">
        <v>0.032</v>
      </c>
    </row>
    <row r="166" customFormat="false" ht="15" hidden="false" customHeight="false" outlineLevel="0" collapsed="false">
      <c r="A166" s="33" t="n">
        <v>609766</v>
      </c>
      <c r="B166" s="242" t="s">
        <v>1785</v>
      </c>
      <c r="C166" s="243" t="s">
        <v>1786</v>
      </c>
      <c r="D166" s="33" t="n">
        <v>1920</v>
      </c>
      <c r="E166" s="33" t="n">
        <v>49081</v>
      </c>
      <c r="F166" s="33" t="s">
        <v>1406</v>
      </c>
      <c r="G166" s="33" t="s">
        <v>1407</v>
      </c>
      <c r="H166" s="243" t="s">
        <v>49</v>
      </c>
      <c r="I166" s="33" t="s">
        <v>1855</v>
      </c>
      <c r="J166" s="33" t="s">
        <v>1788</v>
      </c>
      <c r="L166" s="33" t="s">
        <v>83</v>
      </c>
      <c r="N166" s="33" t="s">
        <v>1790</v>
      </c>
      <c r="O166" s="33" t="n">
        <v>51544</v>
      </c>
      <c r="P166" s="33" t="s">
        <v>1791</v>
      </c>
      <c r="Q166" s="33" t="s">
        <v>2865</v>
      </c>
      <c r="R166" s="33" t="s">
        <v>2866</v>
      </c>
      <c r="S166" s="33" t="n">
        <v>60641</v>
      </c>
      <c r="T166" s="33" t="n">
        <v>30</v>
      </c>
      <c r="U166" s="33" t="s">
        <v>2865</v>
      </c>
      <c r="V166" s="33" t="s">
        <v>2867</v>
      </c>
      <c r="W166" s="33" t="s">
        <v>2868</v>
      </c>
      <c r="X166" s="33" t="s">
        <v>2869</v>
      </c>
      <c r="Y166" s="33" t="s">
        <v>1146</v>
      </c>
      <c r="Z166" s="33" t="s">
        <v>2671</v>
      </c>
      <c r="AA166" s="33" t="n">
        <v>2012</v>
      </c>
      <c r="AB166" s="33" t="n">
        <v>609766</v>
      </c>
      <c r="AD166" s="33" t="n">
        <v>1920</v>
      </c>
      <c r="AG166" s="33" t="s">
        <v>2870</v>
      </c>
      <c r="AH166" s="33" t="n">
        <v>0</v>
      </c>
      <c r="AI166" s="33" t="s">
        <v>1842</v>
      </c>
      <c r="AJ166" s="33" t="s">
        <v>1801</v>
      </c>
      <c r="AK166" s="33" t="s">
        <v>1802</v>
      </c>
      <c r="AL166" s="33" t="s">
        <v>83</v>
      </c>
      <c r="AM166" s="33" t="s">
        <v>65</v>
      </c>
      <c r="AN166" s="33" t="s">
        <v>83</v>
      </c>
      <c r="AO166" s="33" t="s">
        <v>83</v>
      </c>
      <c r="AP166" s="33" t="s">
        <v>65</v>
      </c>
      <c r="AQ166" s="33" t="s">
        <v>2467</v>
      </c>
      <c r="AR166" s="244" t="s">
        <v>195</v>
      </c>
      <c r="AS166" s="33" t="s">
        <v>131</v>
      </c>
      <c r="AT166" s="33" t="s">
        <v>131</v>
      </c>
      <c r="AU166" s="33" t="s">
        <v>131</v>
      </c>
      <c r="AV166" s="33" t="n">
        <v>82</v>
      </c>
      <c r="AW166" s="33" t="n">
        <v>86</v>
      </c>
      <c r="AX166" s="33" t="n">
        <v>86</v>
      </c>
      <c r="AY166" s="33" t="n">
        <v>100</v>
      </c>
      <c r="AZ166" s="33" t="n">
        <v>23</v>
      </c>
      <c r="BA166" s="33" t="n">
        <v>2</v>
      </c>
      <c r="BB166" s="33" t="n">
        <v>25</v>
      </c>
      <c r="BC166" s="33" t="n">
        <v>43</v>
      </c>
      <c r="BD166" s="245" t="n">
        <v>0</v>
      </c>
      <c r="BE166" s="33" t="n">
        <v>0</v>
      </c>
      <c r="BF166" s="33" t="n">
        <v>4</v>
      </c>
      <c r="BG166" s="33" t="n">
        <v>3</v>
      </c>
      <c r="BH166" s="33" t="n">
        <v>100</v>
      </c>
      <c r="BI166" s="33" t="n">
        <v>0</v>
      </c>
      <c r="BJ166" s="33" t="n">
        <v>0.01</v>
      </c>
      <c r="BK166" s="33" t="n">
        <v>0</v>
      </c>
      <c r="BL166" s="33" t="n">
        <v>0.01</v>
      </c>
      <c r="BM166" s="33" t="n">
        <v>0.02</v>
      </c>
      <c r="BN166" s="33" t="n">
        <v>0.06</v>
      </c>
      <c r="BO166" s="33" t="n">
        <v>0.01</v>
      </c>
      <c r="BP166" s="33" t="n">
        <v>0.02</v>
      </c>
      <c r="BQ166" s="33" t="n">
        <v>0.03</v>
      </c>
      <c r="BR166" s="33" t="n">
        <v>0.03</v>
      </c>
      <c r="BS166" s="33" t="n">
        <v>0.04</v>
      </c>
      <c r="BT166" s="33" t="n">
        <v>0.09</v>
      </c>
      <c r="BU166" s="33" t="n">
        <v>0.28</v>
      </c>
      <c r="BV166" s="33" t="n">
        <v>0.12</v>
      </c>
      <c r="BW166" s="33" t="n">
        <v>0.21</v>
      </c>
      <c r="BX166" s="33" t="n">
        <v>0.19</v>
      </c>
      <c r="BY166" s="33" t="n">
        <v>0.34</v>
      </c>
      <c r="BZ166" s="33" t="n">
        <v>0.29</v>
      </c>
      <c r="CA166" s="33" t="n">
        <v>0</v>
      </c>
      <c r="CB166" s="33" t="n">
        <v>0.01</v>
      </c>
      <c r="CC166" s="33" t="n">
        <v>0.02</v>
      </c>
      <c r="CD166" s="33" t="n">
        <v>0.01</v>
      </c>
      <c r="CE166" s="33" t="n">
        <v>0.01</v>
      </c>
      <c r="CF166" s="33" t="n">
        <v>0.04</v>
      </c>
      <c r="CG166" s="33" t="n">
        <v>0.71</v>
      </c>
      <c r="CH166" s="33" t="n">
        <v>0.84</v>
      </c>
      <c r="CI166" s="33" t="n">
        <v>0.74</v>
      </c>
      <c r="CJ166" s="33" t="n">
        <v>0.76</v>
      </c>
      <c r="CK166" s="33" t="n">
        <v>0.59</v>
      </c>
      <c r="CL166" s="33" t="n">
        <v>0.52</v>
      </c>
      <c r="CM166" s="33" t="n">
        <v>0</v>
      </c>
      <c r="CN166" s="33" t="n">
        <v>0</v>
      </c>
      <c r="CO166" s="33" t="n">
        <v>0.01</v>
      </c>
      <c r="CP166" s="33" t="n">
        <v>0</v>
      </c>
      <c r="CQ166" s="33" t="n">
        <v>0</v>
      </c>
      <c r="CR166" s="33" t="n">
        <v>0</v>
      </c>
      <c r="CS166" s="33" t="n">
        <v>0.01</v>
      </c>
      <c r="CT166" s="33" t="n">
        <v>0.02</v>
      </c>
      <c r="CU166" s="33" t="n">
        <v>0</v>
      </c>
      <c r="CV166" s="33" t="n">
        <v>0.02</v>
      </c>
      <c r="CW166" s="33" t="n">
        <v>0.02</v>
      </c>
      <c r="CX166" s="33" t="n">
        <v>0.02</v>
      </c>
      <c r="CY166" s="33" t="n">
        <v>0.02</v>
      </c>
      <c r="CZ166" s="33" t="n">
        <v>0.02</v>
      </c>
      <c r="DA166" s="33" t="n">
        <v>0.04</v>
      </c>
      <c r="DB166" s="33" t="n">
        <v>0.06</v>
      </c>
      <c r="DC166" s="33" t="n">
        <v>0.1</v>
      </c>
      <c r="DD166" s="33" t="n">
        <v>0.07</v>
      </c>
      <c r="DE166" s="33" t="n">
        <v>0.17</v>
      </c>
      <c r="DF166" s="33" t="n">
        <v>0.17</v>
      </c>
      <c r="DG166" s="33" t="n">
        <v>0.2</v>
      </c>
      <c r="DH166" s="33" t="n">
        <v>0.19</v>
      </c>
      <c r="DI166" s="33" t="n">
        <v>0.21</v>
      </c>
      <c r="DJ166" s="33" t="n">
        <v>0.21</v>
      </c>
      <c r="DK166" s="33" t="n">
        <v>0.24</v>
      </c>
      <c r="DL166" s="33" t="n">
        <v>0.26</v>
      </c>
      <c r="DM166" s="33" t="n">
        <v>0.28</v>
      </c>
      <c r="DN166" s="33" t="n">
        <v>0</v>
      </c>
      <c r="DO166" s="33" t="n">
        <v>0.02</v>
      </c>
      <c r="DP166" s="33" t="n">
        <v>0.01</v>
      </c>
      <c r="DQ166" s="33" t="n">
        <v>0.01</v>
      </c>
      <c r="DR166" s="33" t="n">
        <v>0.01</v>
      </c>
      <c r="DS166" s="33" t="n">
        <v>0</v>
      </c>
      <c r="DT166" s="33" t="n">
        <v>0.02</v>
      </c>
      <c r="DU166" s="33" t="n">
        <v>0</v>
      </c>
      <c r="DV166" s="33" t="n">
        <v>0.03</v>
      </c>
      <c r="DW166" s="33" t="n">
        <v>0.81</v>
      </c>
      <c r="DX166" s="33" t="n">
        <v>0.79</v>
      </c>
      <c r="DY166" s="33" t="n">
        <v>0.76</v>
      </c>
      <c r="DZ166" s="33" t="n">
        <v>0.78</v>
      </c>
      <c r="EA166" s="33" t="n">
        <v>0.76</v>
      </c>
      <c r="EB166" s="33" t="n">
        <v>0.75</v>
      </c>
      <c r="EC166" s="33" t="n">
        <v>0.67</v>
      </c>
      <c r="ED166" s="33" t="n">
        <v>0.62</v>
      </c>
      <c r="EE166" s="33" t="n">
        <v>0.62</v>
      </c>
      <c r="EF166" s="33" t="n">
        <v>0.4</v>
      </c>
      <c r="EG166" s="33" t="n">
        <v>0.01</v>
      </c>
      <c r="EH166" s="33" t="n">
        <v>0.02</v>
      </c>
      <c r="EI166" s="33" t="n">
        <v>0</v>
      </c>
      <c r="EJ166" s="33" t="n">
        <v>0.37</v>
      </c>
      <c r="EK166" s="33" t="n">
        <v>0.02</v>
      </c>
      <c r="EL166" s="33" t="n">
        <v>0.02</v>
      </c>
      <c r="EM166" s="33" t="n">
        <v>0.06</v>
      </c>
      <c r="EN166" s="33" t="n">
        <v>0.1</v>
      </c>
      <c r="EO166" s="33" t="n">
        <v>0.24</v>
      </c>
      <c r="EP166" s="33" t="n">
        <v>0.24</v>
      </c>
      <c r="EQ166" s="33" t="n">
        <v>0.21</v>
      </c>
      <c r="ER166" s="33" t="n">
        <v>0.01</v>
      </c>
      <c r="ES166" s="33" t="n">
        <v>0.03</v>
      </c>
      <c r="ET166" s="33" t="n">
        <v>0.05</v>
      </c>
      <c r="EU166" s="33" t="n">
        <v>0.07</v>
      </c>
      <c r="EV166" s="33" t="n">
        <v>0.12</v>
      </c>
      <c r="EW166" s="33" t="n">
        <v>0.7</v>
      </c>
      <c r="EX166" s="33" t="n">
        <v>0.67</v>
      </c>
      <c r="EY166" s="33" t="n">
        <v>0.66</v>
      </c>
      <c r="EZ166" s="33" t="n">
        <v>9.45</v>
      </c>
      <c r="FA166" s="33" t="n">
        <v>0</v>
      </c>
      <c r="FB166" s="33" t="n">
        <v>0</v>
      </c>
      <c r="FC166" s="33" t="n">
        <v>0.01</v>
      </c>
      <c r="FD166" s="33" t="n">
        <v>0</v>
      </c>
      <c r="FE166" s="33" t="n">
        <v>0.02</v>
      </c>
      <c r="FF166" s="33" t="n">
        <v>0.02</v>
      </c>
      <c r="FG166" s="33" t="n">
        <v>0.02</v>
      </c>
      <c r="FH166" s="33" t="n">
        <v>0.04</v>
      </c>
      <c r="FI166" s="33" t="n">
        <v>0.15</v>
      </c>
      <c r="FJ166" s="33" t="n">
        <v>0.72</v>
      </c>
      <c r="FK166" s="33" t="n">
        <v>0.02</v>
      </c>
      <c r="FL166" s="33" t="n">
        <v>0.42</v>
      </c>
      <c r="FM166" s="33" t="n">
        <v>0.34</v>
      </c>
      <c r="FN166" s="33" t="n">
        <v>0.14</v>
      </c>
      <c r="FO166" s="33" t="n">
        <v>0.13</v>
      </c>
      <c r="FP166" s="33" t="n">
        <v>0.15</v>
      </c>
      <c r="FQ166" s="33" t="n">
        <v>0.25</v>
      </c>
      <c r="FR166" s="33" t="n">
        <v>0.1</v>
      </c>
      <c r="FS166" s="33" t="n">
        <v>0.08</v>
      </c>
      <c r="FT166" s="33" t="n">
        <v>0.21</v>
      </c>
      <c r="FU166" s="33" t="n">
        <v>0.16</v>
      </c>
      <c r="FV166" s="33" t="n">
        <v>0.26</v>
      </c>
      <c r="FW166" s="33" t="n">
        <v>0.31</v>
      </c>
      <c r="FX166" s="33" t="n">
        <v>0.19</v>
      </c>
      <c r="FY166" s="33" t="n">
        <v>0.17</v>
      </c>
      <c r="FZ166" s="33" t="n">
        <v>0.09</v>
      </c>
      <c r="GA166" s="33" t="n">
        <v>0</v>
      </c>
      <c r="GB166" s="33" t="n">
        <v>0</v>
      </c>
      <c r="GC166" s="33" t="n">
        <v>0.01</v>
      </c>
      <c r="GD166" s="33" t="n">
        <v>0.04</v>
      </c>
      <c r="GE166" s="33" t="n">
        <v>0.05</v>
      </c>
      <c r="GF166" s="33" t="n">
        <v>0</v>
      </c>
      <c r="GG166" s="33" t="n">
        <v>0.21</v>
      </c>
      <c r="GH166" s="33" t="n">
        <v>0.21</v>
      </c>
      <c r="GI166" s="33" t="n">
        <v>0.17</v>
      </c>
      <c r="GJ166" s="33" t="n">
        <v>0.19</v>
      </c>
      <c r="GK166" s="33" t="n">
        <v>0.22</v>
      </c>
      <c r="GL166" s="33" t="n">
        <v>0.14</v>
      </c>
      <c r="GM166" s="33" t="n">
        <v>0.74</v>
      </c>
      <c r="GN166" s="33" t="n">
        <v>0.64</v>
      </c>
      <c r="GO166" s="33" t="n">
        <v>0.61</v>
      </c>
      <c r="GP166" s="33" t="n">
        <v>0.62</v>
      </c>
      <c r="GQ166" s="33" t="n">
        <v>0.61</v>
      </c>
      <c r="GR166" s="33" t="n">
        <v>0.78</v>
      </c>
      <c r="GS166" s="33" t="n">
        <v>0.01</v>
      </c>
      <c r="GT166" s="33" t="n">
        <v>0.09</v>
      </c>
      <c r="GU166" s="33" t="n">
        <v>0.08</v>
      </c>
      <c r="GV166" s="33" t="n">
        <v>0.05</v>
      </c>
      <c r="GW166" s="33" t="n">
        <v>0.03</v>
      </c>
      <c r="GX166" s="33" t="n">
        <v>0.02</v>
      </c>
      <c r="GY166" s="33" t="n">
        <v>0.03</v>
      </c>
      <c r="GZ166" s="33" t="n">
        <v>0.02</v>
      </c>
      <c r="HA166" s="33" t="n">
        <v>0.04</v>
      </c>
      <c r="HB166" s="33" t="n">
        <v>0.04</v>
      </c>
      <c r="HC166" s="33" t="n">
        <v>0.03</v>
      </c>
      <c r="HD166" s="33" t="n">
        <v>0.01</v>
      </c>
      <c r="HE166" s="33" t="n">
        <v>0.01</v>
      </c>
      <c r="HF166" s="33" t="n">
        <v>0.04</v>
      </c>
      <c r="HG166" s="33" t="n">
        <v>0.09</v>
      </c>
      <c r="HH166" s="33" t="n">
        <v>0.06</v>
      </c>
      <c r="HI166" s="33" t="n">
        <v>0.06</v>
      </c>
      <c r="HJ166" s="33" t="n">
        <v>0.05</v>
      </c>
    </row>
    <row r="167" customFormat="false" ht="15" hidden="false" customHeight="false" outlineLevel="0" collapsed="false">
      <c r="A167" s="33" t="n">
        <v>609768</v>
      </c>
      <c r="B167" s="242" t="s">
        <v>1785</v>
      </c>
      <c r="C167" s="243" t="s">
        <v>1786</v>
      </c>
      <c r="D167" s="33" t="n">
        <v>1940</v>
      </c>
      <c r="E167" s="33" t="n">
        <v>49091</v>
      </c>
      <c r="F167" s="33" t="s">
        <v>723</v>
      </c>
      <c r="G167" s="33" t="s">
        <v>724</v>
      </c>
      <c r="H167" s="243" t="s">
        <v>49</v>
      </c>
      <c r="I167" s="33" t="s">
        <v>1855</v>
      </c>
      <c r="J167" s="33" t="s">
        <v>1788</v>
      </c>
      <c r="L167" s="33" t="s">
        <v>70</v>
      </c>
      <c r="N167" s="33" t="s">
        <v>1790</v>
      </c>
      <c r="O167" s="33" t="n">
        <v>51618</v>
      </c>
      <c r="P167" s="33" t="s">
        <v>1791</v>
      </c>
      <c r="Q167" s="33" t="s">
        <v>723</v>
      </c>
      <c r="R167" s="33" t="s">
        <v>2871</v>
      </c>
      <c r="S167" s="33" t="n">
        <v>60621</v>
      </c>
      <c r="T167" s="33" t="n">
        <v>45</v>
      </c>
      <c r="U167" s="33" t="s">
        <v>2872</v>
      </c>
      <c r="V167" s="33" t="s">
        <v>2873</v>
      </c>
      <c r="W167" s="33" t="s">
        <v>2874</v>
      </c>
      <c r="X167" s="33" t="s">
        <v>2875</v>
      </c>
      <c r="Y167" s="33" t="s">
        <v>1830</v>
      </c>
      <c r="Z167" s="33" t="s">
        <v>1811</v>
      </c>
      <c r="AA167" s="33" t="n">
        <v>2012</v>
      </c>
      <c r="AB167" s="33" t="n">
        <v>609768</v>
      </c>
      <c r="AD167" s="33" t="n">
        <v>1940</v>
      </c>
      <c r="AG167" s="33" t="s">
        <v>2876</v>
      </c>
      <c r="AH167" s="33" t="n">
        <v>3</v>
      </c>
      <c r="AI167" s="33" t="s">
        <v>1842</v>
      </c>
      <c r="AJ167" s="33" t="s">
        <v>1801</v>
      </c>
      <c r="AK167" s="33" t="s">
        <v>1802</v>
      </c>
      <c r="AL167" s="33" t="s">
        <v>70</v>
      </c>
      <c r="AM167" s="33" t="s">
        <v>71</v>
      </c>
      <c r="AN167" s="33" t="s">
        <v>70</v>
      </c>
      <c r="AO167" s="33" t="s">
        <v>70</v>
      </c>
      <c r="AP167" s="33" t="s">
        <v>71</v>
      </c>
      <c r="AQ167" s="33" t="s">
        <v>2426</v>
      </c>
      <c r="AR167" s="244" t="s">
        <v>72</v>
      </c>
      <c r="AS167" s="33" t="s">
        <v>47</v>
      </c>
      <c r="AT167" s="33" t="s">
        <v>47</v>
      </c>
      <c r="AU167" s="33" t="s">
        <v>67</v>
      </c>
      <c r="AV167" s="33" t="n">
        <v>44</v>
      </c>
      <c r="AW167" s="33" t="n">
        <v>46</v>
      </c>
      <c r="AX167" s="33" t="n">
        <v>38</v>
      </c>
      <c r="AY167" s="33" t="n">
        <v>168</v>
      </c>
      <c r="AZ167" s="33" t="n">
        <v>1</v>
      </c>
      <c r="BA167" s="33" t="n">
        <v>1</v>
      </c>
      <c r="BB167" s="33" t="n">
        <v>159</v>
      </c>
      <c r="BC167" s="33" t="n">
        <v>1</v>
      </c>
      <c r="BD167" s="245" t="n">
        <v>1</v>
      </c>
      <c r="BE167" s="33" t="n">
        <v>0</v>
      </c>
      <c r="BF167" s="33" t="n">
        <v>1</v>
      </c>
      <c r="BG167" s="33" t="n">
        <v>4</v>
      </c>
      <c r="BH167" s="33" t="n">
        <v>168</v>
      </c>
      <c r="BI167" s="33" t="n">
        <v>0.018</v>
      </c>
      <c r="BJ167" s="33" t="n">
        <v>0.024</v>
      </c>
      <c r="BK167" s="33" t="n">
        <v>0.018</v>
      </c>
      <c r="BL167" s="33" t="n">
        <v>0.071</v>
      </c>
      <c r="BM167" s="33" t="n">
        <v>0.065</v>
      </c>
      <c r="BN167" s="33" t="n">
        <v>0.113</v>
      </c>
      <c r="BO167" s="33" t="n">
        <v>0.113</v>
      </c>
      <c r="BP167" s="33" t="n">
        <v>0.077</v>
      </c>
      <c r="BQ167" s="33" t="n">
        <v>0.143</v>
      </c>
      <c r="BR167" s="33" t="n">
        <v>0.149</v>
      </c>
      <c r="BS167" s="33" t="n">
        <v>0.179</v>
      </c>
      <c r="BT167" s="33" t="n">
        <v>0.22</v>
      </c>
      <c r="BU167" s="33" t="n">
        <v>0.327</v>
      </c>
      <c r="BV167" s="33" t="n">
        <v>0.298</v>
      </c>
      <c r="BW167" s="33" t="n">
        <v>0.321</v>
      </c>
      <c r="BX167" s="33" t="n">
        <v>0.304</v>
      </c>
      <c r="BY167" s="33" t="n">
        <v>0.321</v>
      </c>
      <c r="BZ167" s="33" t="n">
        <v>0.274</v>
      </c>
      <c r="CA167" s="33" t="n">
        <v>0.006</v>
      </c>
      <c r="CB167" s="33" t="n">
        <v>0.006</v>
      </c>
      <c r="CC167" s="33" t="n">
        <v>0.018</v>
      </c>
      <c r="CD167" s="33" t="n">
        <v>0.006</v>
      </c>
      <c r="CE167" s="33" t="n">
        <v>0.012</v>
      </c>
      <c r="CF167" s="33" t="n">
        <v>0.042</v>
      </c>
      <c r="CG167" s="33" t="n">
        <v>0.536</v>
      </c>
      <c r="CH167" s="33" t="n">
        <v>0.595</v>
      </c>
      <c r="CI167" s="33" t="n">
        <v>0.5</v>
      </c>
      <c r="CJ167" s="33" t="n">
        <v>0.47</v>
      </c>
      <c r="CK167" s="33" t="n">
        <v>0.423</v>
      </c>
      <c r="CL167" s="33" t="n">
        <v>0.351</v>
      </c>
      <c r="CM167" s="33" t="n">
        <v>0.018</v>
      </c>
      <c r="CN167" s="33" t="n">
        <v>0.012</v>
      </c>
      <c r="CO167" s="33" t="n">
        <v>0.024</v>
      </c>
      <c r="CP167" s="33" t="n">
        <v>0.018</v>
      </c>
      <c r="CQ167" s="33" t="n">
        <v>0.024</v>
      </c>
      <c r="CR167" s="33" t="n">
        <v>0.03</v>
      </c>
      <c r="CS167" s="33" t="n">
        <v>0.119</v>
      </c>
      <c r="CT167" s="33" t="n">
        <v>0.131</v>
      </c>
      <c r="CU167" s="33" t="n">
        <v>0.113</v>
      </c>
      <c r="CV167" s="33" t="n">
        <v>0.06</v>
      </c>
      <c r="CW167" s="33" t="n">
        <v>0.065</v>
      </c>
      <c r="CX167" s="33" t="n">
        <v>0.054</v>
      </c>
      <c r="CY167" s="33" t="n">
        <v>0.083</v>
      </c>
      <c r="CZ167" s="33" t="n">
        <v>0.077</v>
      </c>
      <c r="DA167" s="33" t="n">
        <v>0.137</v>
      </c>
      <c r="DB167" s="33" t="n">
        <v>0.167</v>
      </c>
      <c r="DC167" s="33" t="n">
        <v>0.113</v>
      </c>
      <c r="DD167" s="33" t="n">
        <v>0.149</v>
      </c>
      <c r="DE167" s="33" t="n">
        <v>0.226</v>
      </c>
      <c r="DF167" s="33" t="n">
        <v>0.274</v>
      </c>
      <c r="DG167" s="33" t="n">
        <v>0.327</v>
      </c>
      <c r="DH167" s="33" t="n">
        <v>0.304</v>
      </c>
      <c r="DI167" s="33" t="n">
        <v>0.292</v>
      </c>
      <c r="DJ167" s="33" t="n">
        <v>0.339</v>
      </c>
      <c r="DK167" s="33" t="n">
        <v>0.262</v>
      </c>
      <c r="DL167" s="33" t="n">
        <v>0.262</v>
      </c>
      <c r="DM167" s="33" t="n">
        <v>0.262</v>
      </c>
      <c r="DN167" s="33" t="n">
        <v>0.018</v>
      </c>
      <c r="DO167" s="33" t="n">
        <v>0.012</v>
      </c>
      <c r="DP167" s="33" t="n">
        <v>0.006</v>
      </c>
      <c r="DQ167" s="33" t="n">
        <v>0.03</v>
      </c>
      <c r="DR167" s="33" t="n">
        <v>0.012</v>
      </c>
      <c r="DS167" s="33" t="n">
        <v>0.018</v>
      </c>
      <c r="DT167" s="33" t="n">
        <v>0.036</v>
      </c>
      <c r="DU167" s="33" t="n">
        <v>0.024</v>
      </c>
      <c r="DV167" s="33" t="n">
        <v>0.048</v>
      </c>
      <c r="DW167" s="33" t="n">
        <v>0.679</v>
      </c>
      <c r="DX167" s="33" t="n">
        <v>0.637</v>
      </c>
      <c r="DY167" s="33" t="n">
        <v>0.589</v>
      </c>
      <c r="DZ167" s="33" t="n">
        <v>0.565</v>
      </c>
      <c r="EA167" s="33" t="n">
        <v>0.595</v>
      </c>
      <c r="EB167" s="33" t="n">
        <v>0.476</v>
      </c>
      <c r="EC167" s="33" t="n">
        <v>0.417</v>
      </c>
      <c r="ED167" s="33" t="n">
        <v>0.47</v>
      </c>
      <c r="EE167" s="33" t="n">
        <v>0.429</v>
      </c>
      <c r="EF167" s="33" t="n">
        <v>0.357</v>
      </c>
      <c r="EG167" s="33" t="n">
        <v>0.077</v>
      </c>
      <c r="EH167" s="33" t="n">
        <v>0.036</v>
      </c>
      <c r="EI167" s="33" t="n">
        <v>0.125</v>
      </c>
      <c r="EJ167" s="33" t="n">
        <v>0.286</v>
      </c>
      <c r="EK167" s="33" t="n">
        <v>0.196</v>
      </c>
      <c r="EL167" s="33" t="n">
        <v>0.202</v>
      </c>
      <c r="EM167" s="33" t="n">
        <v>0.131</v>
      </c>
      <c r="EN167" s="33" t="n">
        <v>0.173</v>
      </c>
      <c r="EO167" s="33" t="n">
        <v>0.345</v>
      </c>
      <c r="EP167" s="33" t="n">
        <v>0.333</v>
      </c>
      <c r="EQ167" s="33" t="n">
        <v>0.31</v>
      </c>
      <c r="ER167" s="33" t="n">
        <v>0.042</v>
      </c>
      <c r="ES167" s="33" t="n">
        <v>0.024</v>
      </c>
      <c r="ET167" s="33" t="n">
        <v>0.095</v>
      </c>
      <c r="EU167" s="33" t="n">
        <v>0.083</v>
      </c>
      <c r="EV167" s="33" t="n">
        <v>0.143</v>
      </c>
      <c r="EW167" s="33" t="n">
        <v>0.357</v>
      </c>
      <c r="EX167" s="33" t="n">
        <v>0.333</v>
      </c>
      <c r="EY167" s="33" t="n">
        <v>0.351</v>
      </c>
      <c r="EZ167" s="33" t="n">
        <v>6.92</v>
      </c>
      <c r="FA167" s="33" t="n">
        <v>0.054</v>
      </c>
      <c r="FB167" s="33" t="n">
        <v>0.03</v>
      </c>
      <c r="FC167" s="33" t="n">
        <v>0.048</v>
      </c>
      <c r="FD167" s="33" t="n">
        <v>0.06</v>
      </c>
      <c r="FE167" s="33" t="n">
        <v>0.101</v>
      </c>
      <c r="FF167" s="33" t="n">
        <v>0.119</v>
      </c>
      <c r="FG167" s="33" t="n">
        <v>0.089</v>
      </c>
      <c r="FH167" s="33" t="n">
        <v>0.131</v>
      </c>
      <c r="FI167" s="33" t="n">
        <v>0.065</v>
      </c>
      <c r="FJ167" s="33" t="n">
        <v>0.274</v>
      </c>
      <c r="FK167" s="33" t="n">
        <v>0.03</v>
      </c>
      <c r="FL167" s="33" t="n">
        <v>0.542</v>
      </c>
      <c r="FM167" s="33" t="n">
        <v>0.47</v>
      </c>
      <c r="FN167" s="33" t="n">
        <v>0.232</v>
      </c>
      <c r="FO167" s="33" t="n">
        <v>0.155</v>
      </c>
      <c r="FP167" s="33" t="n">
        <v>0.143</v>
      </c>
      <c r="FQ167" s="33" t="n">
        <v>0.25</v>
      </c>
      <c r="FR167" s="33" t="n">
        <v>0.077</v>
      </c>
      <c r="FS167" s="33" t="n">
        <v>0.143</v>
      </c>
      <c r="FT167" s="33" t="n">
        <v>0.19</v>
      </c>
      <c r="FU167" s="33" t="n">
        <v>0.113</v>
      </c>
      <c r="FV167" s="33" t="n">
        <v>0.113</v>
      </c>
      <c r="FW167" s="33" t="n">
        <v>0.268</v>
      </c>
      <c r="FX167" s="33" t="n">
        <v>0.113</v>
      </c>
      <c r="FY167" s="33" t="n">
        <v>0.131</v>
      </c>
      <c r="FZ167" s="33" t="n">
        <v>0.06</v>
      </c>
      <c r="GA167" s="33" t="n">
        <v>0.018</v>
      </c>
      <c r="GB167" s="33" t="n">
        <v>0.03</v>
      </c>
      <c r="GC167" s="33" t="n">
        <v>0.024</v>
      </c>
      <c r="GD167" s="33" t="n">
        <v>0.03</v>
      </c>
      <c r="GE167" s="33" t="n">
        <v>0.107</v>
      </c>
      <c r="GF167" s="33" t="n">
        <v>0.03</v>
      </c>
      <c r="GG167" s="33" t="n">
        <v>0.399</v>
      </c>
      <c r="GH167" s="33" t="n">
        <v>0.399</v>
      </c>
      <c r="GI167" s="33" t="n">
        <v>0.399</v>
      </c>
      <c r="GJ167" s="33" t="n">
        <v>0.411</v>
      </c>
      <c r="GK167" s="33" t="n">
        <v>0.393</v>
      </c>
      <c r="GL167" s="33" t="n">
        <v>0.44</v>
      </c>
      <c r="GM167" s="33" t="n">
        <v>0.292</v>
      </c>
      <c r="GN167" s="33" t="n">
        <v>0.304</v>
      </c>
      <c r="GO167" s="33" t="n">
        <v>0.298</v>
      </c>
      <c r="GP167" s="33" t="n">
        <v>0.274</v>
      </c>
      <c r="GQ167" s="33" t="n">
        <v>0.232</v>
      </c>
      <c r="GR167" s="33" t="n">
        <v>0.333</v>
      </c>
      <c r="GS167" s="33" t="n">
        <v>0.238</v>
      </c>
      <c r="GT167" s="33" t="n">
        <v>0.196</v>
      </c>
      <c r="GU167" s="33" t="n">
        <v>0.202</v>
      </c>
      <c r="GV167" s="33" t="n">
        <v>0.22</v>
      </c>
      <c r="GW167" s="33" t="n">
        <v>0.19</v>
      </c>
      <c r="GX167" s="33" t="n">
        <v>0.143</v>
      </c>
      <c r="GY167" s="33" t="n">
        <v>0.024</v>
      </c>
      <c r="GZ167" s="33" t="n">
        <v>0.036</v>
      </c>
      <c r="HA167" s="33" t="n">
        <v>0.024</v>
      </c>
      <c r="HB167" s="33" t="n">
        <v>0.03</v>
      </c>
      <c r="HC167" s="33" t="n">
        <v>0.036</v>
      </c>
      <c r="HD167" s="33" t="n">
        <v>0.012</v>
      </c>
      <c r="HE167" s="33" t="n">
        <v>0.03</v>
      </c>
      <c r="HF167" s="33" t="n">
        <v>0.036</v>
      </c>
      <c r="HG167" s="33" t="n">
        <v>0.054</v>
      </c>
      <c r="HH167" s="33" t="n">
        <v>0.036</v>
      </c>
      <c r="HI167" s="33" t="n">
        <v>0.042</v>
      </c>
      <c r="HJ167" s="33" t="n">
        <v>0.042</v>
      </c>
    </row>
    <row r="168" customFormat="false" ht="15" hidden="false" customHeight="false" outlineLevel="0" collapsed="false">
      <c r="A168" s="33" t="n">
        <v>609769</v>
      </c>
      <c r="B168" s="242" t="s">
        <v>1785</v>
      </c>
      <c r="C168" s="243" t="s">
        <v>1786</v>
      </c>
      <c r="D168" s="33" t="n">
        <v>1950</v>
      </c>
      <c r="E168" s="33" t="n">
        <v>49101</v>
      </c>
      <c r="F168" s="33" t="s">
        <v>623</v>
      </c>
      <c r="G168" s="33" t="s">
        <v>624</v>
      </c>
      <c r="H168" s="243" t="s">
        <v>49</v>
      </c>
      <c r="I168" s="33" t="s">
        <v>1855</v>
      </c>
      <c r="J168" s="33" t="s">
        <v>1788</v>
      </c>
      <c r="L168" s="33" t="s">
        <v>52</v>
      </c>
      <c r="N168" s="33" t="s">
        <v>1790</v>
      </c>
      <c r="O168" s="33" t="n">
        <v>51591</v>
      </c>
      <c r="P168" s="33" t="s">
        <v>1791</v>
      </c>
      <c r="Q168" s="33" t="s">
        <v>2877</v>
      </c>
      <c r="R168" s="33" t="s">
        <v>2878</v>
      </c>
      <c r="S168" s="33" t="n">
        <v>60616</v>
      </c>
      <c r="T168" s="33" t="n">
        <v>40</v>
      </c>
      <c r="U168" s="33" t="s">
        <v>2879</v>
      </c>
      <c r="V168" s="33" t="s">
        <v>2880</v>
      </c>
      <c r="W168" s="33" t="s">
        <v>2881</v>
      </c>
      <c r="X168" s="33" t="s">
        <v>2882</v>
      </c>
      <c r="Y168" s="33" t="s">
        <v>2158</v>
      </c>
      <c r="Z168" s="33" t="s">
        <v>2067</v>
      </c>
      <c r="AA168" s="33" t="n">
        <v>2012</v>
      </c>
      <c r="AB168" s="33" t="n">
        <v>609769</v>
      </c>
      <c r="AD168" s="33" t="n">
        <v>1950</v>
      </c>
      <c r="AG168" s="33" t="s">
        <v>2883</v>
      </c>
      <c r="AH168" s="33" t="n">
        <v>0</v>
      </c>
      <c r="AI168" s="33" t="s">
        <v>1842</v>
      </c>
      <c r="AJ168" s="33" t="s">
        <v>1801</v>
      </c>
      <c r="AK168" s="33" t="s">
        <v>1802</v>
      </c>
      <c r="AL168" s="33" t="s">
        <v>52</v>
      </c>
      <c r="AM168" s="33" t="s">
        <v>53</v>
      </c>
      <c r="AN168" s="33" t="s">
        <v>52</v>
      </c>
      <c r="AO168" s="33" t="s">
        <v>52</v>
      </c>
      <c r="AP168" s="33" t="s">
        <v>53</v>
      </c>
      <c r="AQ168" s="33" t="s">
        <v>2426</v>
      </c>
      <c r="AR168" s="244" t="s">
        <v>167</v>
      </c>
      <c r="AS168" s="33" t="s">
        <v>131</v>
      </c>
      <c r="AT168" s="33" t="s">
        <v>131</v>
      </c>
      <c r="AU168" s="33" t="s">
        <v>131</v>
      </c>
      <c r="AV168" s="33" t="n">
        <v>90</v>
      </c>
      <c r="AW168" s="33" t="n">
        <v>83</v>
      </c>
      <c r="AX168" s="33" t="n">
        <v>93</v>
      </c>
      <c r="AY168" s="33" t="n">
        <v>49</v>
      </c>
      <c r="AZ168" s="33" t="n">
        <v>2</v>
      </c>
      <c r="BA168" s="33" t="n">
        <v>1</v>
      </c>
      <c r="BB168" s="33" t="n">
        <v>20</v>
      </c>
      <c r="BC168" s="33" t="n">
        <v>24</v>
      </c>
      <c r="BD168" s="245" t="n">
        <v>0</v>
      </c>
      <c r="BE168" s="33" t="n">
        <v>0</v>
      </c>
      <c r="BF168" s="33" t="n">
        <v>1</v>
      </c>
      <c r="BG168" s="33" t="n">
        <v>1</v>
      </c>
      <c r="BH168" s="33" t="n">
        <v>49</v>
      </c>
      <c r="BI168" s="33" t="n">
        <v>0</v>
      </c>
      <c r="BJ168" s="33" t="n">
        <v>0</v>
      </c>
      <c r="BK168" s="33" t="n">
        <v>0.041</v>
      </c>
      <c r="BL168" s="33" t="n">
        <v>0</v>
      </c>
      <c r="BM168" s="33" t="n">
        <v>0</v>
      </c>
      <c r="BN168" s="33" t="n">
        <v>0.041</v>
      </c>
      <c r="BO168" s="33" t="n">
        <v>0</v>
      </c>
      <c r="BP168" s="33" t="n">
        <v>0</v>
      </c>
      <c r="BQ168" s="33" t="n">
        <v>0.02</v>
      </c>
      <c r="BR168" s="33" t="n">
        <v>0</v>
      </c>
      <c r="BS168" s="33" t="n">
        <v>0.082</v>
      </c>
      <c r="BT168" s="33" t="n">
        <v>0.061</v>
      </c>
      <c r="BU168" s="33" t="n">
        <v>0.102</v>
      </c>
      <c r="BV168" s="33" t="n">
        <v>0.082</v>
      </c>
      <c r="BW168" s="33" t="n">
        <v>0.143</v>
      </c>
      <c r="BX168" s="33" t="n">
        <v>0.204</v>
      </c>
      <c r="BY168" s="33" t="n">
        <v>0.327</v>
      </c>
      <c r="BZ168" s="33" t="n">
        <v>0.347</v>
      </c>
      <c r="CA168" s="33" t="n">
        <v>0.02</v>
      </c>
      <c r="CB168" s="33" t="n">
        <v>0</v>
      </c>
      <c r="CC168" s="33" t="n">
        <v>0</v>
      </c>
      <c r="CD168" s="33" t="n">
        <v>0</v>
      </c>
      <c r="CE168" s="33" t="n">
        <v>0.02</v>
      </c>
      <c r="CF168" s="33" t="n">
        <v>0.041</v>
      </c>
      <c r="CG168" s="33" t="n">
        <v>0.878</v>
      </c>
      <c r="CH168" s="33" t="n">
        <v>0.918</v>
      </c>
      <c r="CI168" s="33" t="n">
        <v>0.796</v>
      </c>
      <c r="CJ168" s="33" t="n">
        <v>0.796</v>
      </c>
      <c r="CK168" s="33" t="n">
        <v>0.571</v>
      </c>
      <c r="CL168" s="33" t="n">
        <v>0.51</v>
      </c>
      <c r="CM168" s="33" t="n">
        <v>0</v>
      </c>
      <c r="CN168" s="33" t="n">
        <v>0</v>
      </c>
      <c r="CO168" s="33" t="n">
        <v>0</v>
      </c>
      <c r="CP168" s="33" t="n">
        <v>0</v>
      </c>
      <c r="CQ168" s="33" t="n">
        <v>0</v>
      </c>
      <c r="CR168" s="33" t="n">
        <v>0</v>
      </c>
      <c r="CS168" s="33" t="n">
        <v>0</v>
      </c>
      <c r="CT168" s="33" t="n">
        <v>0.02</v>
      </c>
      <c r="CU168" s="33" t="n">
        <v>0.02</v>
      </c>
      <c r="CV168" s="33" t="n">
        <v>0.061</v>
      </c>
      <c r="CW168" s="33" t="n">
        <v>0.02</v>
      </c>
      <c r="CX168" s="33" t="n">
        <v>0.02</v>
      </c>
      <c r="CY168" s="33" t="n">
        <v>0.02</v>
      </c>
      <c r="CZ168" s="33" t="n">
        <v>0.061</v>
      </c>
      <c r="DA168" s="33" t="n">
        <v>0.102</v>
      </c>
      <c r="DB168" s="33" t="n">
        <v>0.041</v>
      </c>
      <c r="DC168" s="33" t="n">
        <v>0.082</v>
      </c>
      <c r="DD168" s="33" t="n">
        <v>0.082</v>
      </c>
      <c r="DE168" s="33" t="n">
        <v>0.122</v>
      </c>
      <c r="DF168" s="33" t="n">
        <v>0.184</v>
      </c>
      <c r="DG168" s="33" t="n">
        <v>0.102</v>
      </c>
      <c r="DH168" s="33" t="n">
        <v>0.204</v>
      </c>
      <c r="DI168" s="33" t="n">
        <v>0.122</v>
      </c>
      <c r="DJ168" s="33" t="n">
        <v>0.224</v>
      </c>
      <c r="DK168" s="33" t="n">
        <v>0.224</v>
      </c>
      <c r="DL168" s="33" t="n">
        <v>0.286</v>
      </c>
      <c r="DM168" s="33" t="n">
        <v>0.286</v>
      </c>
      <c r="DN168" s="33" t="n">
        <v>0.02</v>
      </c>
      <c r="DO168" s="33" t="n">
        <v>0</v>
      </c>
      <c r="DP168" s="33" t="n">
        <v>0.02</v>
      </c>
      <c r="DQ168" s="33" t="n">
        <v>0</v>
      </c>
      <c r="DR168" s="33" t="n">
        <v>0.02</v>
      </c>
      <c r="DS168" s="33" t="n">
        <v>0.02</v>
      </c>
      <c r="DT168" s="33" t="n">
        <v>0.041</v>
      </c>
      <c r="DU168" s="33" t="n">
        <v>0.061</v>
      </c>
      <c r="DV168" s="33" t="n">
        <v>0.082</v>
      </c>
      <c r="DW168" s="33" t="n">
        <v>0.796</v>
      </c>
      <c r="DX168" s="33" t="n">
        <v>0.796</v>
      </c>
      <c r="DY168" s="33" t="n">
        <v>0.857</v>
      </c>
      <c r="DZ168" s="33" t="n">
        <v>0.776</v>
      </c>
      <c r="EA168" s="33" t="n">
        <v>0.796</v>
      </c>
      <c r="EB168" s="33" t="n">
        <v>0.653</v>
      </c>
      <c r="EC168" s="33" t="n">
        <v>0.694</v>
      </c>
      <c r="ED168" s="33" t="n">
        <v>0.551</v>
      </c>
      <c r="EE168" s="33" t="n">
        <v>0.531</v>
      </c>
      <c r="EF168" s="33" t="n">
        <v>0.531</v>
      </c>
      <c r="EG168" s="33" t="n">
        <v>0.041</v>
      </c>
      <c r="EH168" s="33" t="n">
        <v>0</v>
      </c>
      <c r="EI168" s="33" t="n">
        <v>0.041</v>
      </c>
      <c r="EJ168" s="33" t="n">
        <v>0.204</v>
      </c>
      <c r="EK168" s="33" t="n">
        <v>0.061</v>
      </c>
      <c r="EL168" s="33" t="n">
        <v>0.02</v>
      </c>
      <c r="EM168" s="33" t="n">
        <v>0.041</v>
      </c>
      <c r="EN168" s="33" t="n">
        <v>0.102</v>
      </c>
      <c r="EO168" s="33" t="n">
        <v>0.204</v>
      </c>
      <c r="EP168" s="33" t="n">
        <v>0.102</v>
      </c>
      <c r="EQ168" s="33" t="n">
        <v>0.143</v>
      </c>
      <c r="ER168" s="33" t="n">
        <v>0.082</v>
      </c>
      <c r="ES168" s="33" t="n">
        <v>0.02</v>
      </c>
      <c r="ET168" s="33" t="n">
        <v>0.041</v>
      </c>
      <c r="EU168" s="33" t="n">
        <v>0.061</v>
      </c>
      <c r="EV168" s="33" t="n">
        <v>0.082</v>
      </c>
      <c r="EW168" s="33" t="n">
        <v>0.673</v>
      </c>
      <c r="EX168" s="33" t="n">
        <v>0.837</v>
      </c>
      <c r="EY168" s="33" t="n">
        <v>0.714</v>
      </c>
      <c r="EZ168" s="33" t="n">
        <v>9.19</v>
      </c>
      <c r="FA168" s="33" t="n">
        <v>0</v>
      </c>
      <c r="FB168" s="33" t="n">
        <v>0</v>
      </c>
      <c r="FC168" s="33" t="n">
        <v>0</v>
      </c>
      <c r="FD168" s="33" t="n">
        <v>0</v>
      </c>
      <c r="FE168" s="33" t="n">
        <v>0.02</v>
      </c>
      <c r="FF168" s="33" t="n">
        <v>0.041</v>
      </c>
      <c r="FG168" s="33" t="n">
        <v>0.041</v>
      </c>
      <c r="FH168" s="33" t="n">
        <v>0.122</v>
      </c>
      <c r="FI168" s="33" t="n">
        <v>0.143</v>
      </c>
      <c r="FJ168" s="33" t="n">
        <v>0.592</v>
      </c>
      <c r="FK168" s="33" t="n">
        <v>0.041</v>
      </c>
      <c r="FL168" s="33" t="n">
        <v>0.449</v>
      </c>
      <c r="FM168" s="33" t="n">
        <v>0.51</v>
      </c>
      <c r="FN168" s="33" t="n">
        <v>0.306</v>
      </c>
      <c r="FO168" s="33" t="n">
        <v>0.204</v>
      </c>
      <c r="FP168" s="33" t="n">
        <v>0.041</v>
      </c>
      <c r="FQ168" s="33" t="n">
        <v>0.184</v>
      </c>
      <c r="FR168" s="33" t="n">
        <v>0.102</v>
      </c>
      <c r="FS168" s="33" t="n">
        <v>0.122</v>
      </c>
      <c r="FT168" s="33" t="n">
        <v>0.143</v>
      </c>
      <c r="FU168" s="33" t="n">
        <v>0.102</v>
      </c>
      <c r="FV168" s="33" t="n">
        <v>0.204</v>
      </c>
      <c r="FW168" s="33" t="n">
        <v>0.265</v>
      </c>
      <c r="FX168" s="33" t="n">
        <v>0.143</v>
      </c>
      <c r="FY168" s="33" t="n">
        <v>0.122</v>
      </c>
      <c r="FZ168" s="33" t="n">
        <v>0.102</v>
      </c>
      <c r="GA168" s="33" t="n">
        <v>0</v>
      </c>
      <c r="GB168" s="33" t="n">
        <v>0</v>
      </c>
      <c r="GC168" s="33" t="n">
        <v>0</v>
      </c>
      <c r="GD168" s="33" t="n">
        <v>0.02</v>
      </c>
      <c r="GE168" s="33" t="n">
        <v>0.041</v>
      </c>
      <c r="GF168" s="33" t="n">
        <v>0</v>
      </c>
      <c r="GG168" s="33" t="n">
        <v>0.184</v>
      </c>
      <c r="GH168" s="33" t="n">
        <v>0.143</v>
      </c>
      <c r="GI168" s="33" t="n">
        <v>0.163</v>
      </c>
      <c r="GJ168" s="33" t="n">
        <v>0.184</v>
      </c>
      <c r="GK168" s="33" t="n">
        <v>0.265</v>
      </c>
      <c r="GL168" s="33" t="n">
        <v>0.122</v>
      </c>
      <c r="GM168" s="33" t="n">
        <v>0.755</v>
      </c>
      <c r="GN168" s="33" t="n">
        <v>0.714</v>
      </c>
      <c r="GO168" s="33" t="n">
        <v>0.714</v>
      </c>
      <c r="GP168" s="33" t="n">
        <v>0.653</v>
      </c>
      <c r="GQ168" s="33" t="n">
        <v>0.592</v>
      </c>
      <c r="GR168" s="33" t="n">
        <v>0.796</v>
      </c>
      <c r="GS168" s="33" t="n">
        <v>0.041</v>
      </c>
      <c r="GT168" s="33" t="n">
        <v>0.102</v>
      </c>
      <c r="GU168" s="33" t="n">
        <v>0.082</v>
      </c>
      <c r="GV168" s="33" t="n">
        <v>0.102</v>
      </c>
      <c r="GW168" s="33" t="n">
        <v>0.041</v>
      </c>
      <c r="GX168" s="33" t="n">
        <v>0.041</v>
      </c>
      <c r="GY168" s="33" t="n">
        <v>0</v>
      </c>
      <c r="GZ168" s="33" t="n">
        <v>0</v>
      </c>
      <c r="HA168" s="33" t="n">
        <v>0</v>
      </c>
      <c r="HB168" s="33" t="n">
        <v>0</v>
      </c>
      <c r="HC168" s="33" t="n">
        <v>0.02</v>
      </c>
      <c r="HD168" s="33" t="n">
        <v>0.02</v>
      </c>
      <c r="HE168" s="33" t="n">
        <v>0.02</v>
      </c>
      <c r="HF168" s="33" t="n">
        <v>0.041</v>
      </c>
      <c r="HG168" s="33" t="n">
        <v>0.041</v>
      </c>
      <c r="HH168" s="33" t="n">
        <v>0.041</v>
      </c>
      <c r="HI168" s="33" t="n">
        <v>0.041</v>
      </c>
      <c r="HJ168" s="33" t="n">
        <v>0.02</v>
      </c>
    </row>
    <row r="169" customFormat="false" ht="15" hidden="false" customHeight="false" outlineLevel="0" collapsed="false">
      <c r="A169" s="33" t="n">
        <v>609772</v>
      </c>
      <c r="B169" s="242" t="s">
        <v>1785</v>
      </c>
      <c r="C169" s="243" t="s">
        <v>1786</v>
      </c>
      <c r="D169" s="33" t="n">
        <v>2020</v>
      </c>
      <c r="E169" s="33" t="n">
        <v>22021</v>
      </c>
      <c r="F169" s="33" t="s">
        <v>57</v>
      </c>
      <c r="G169" s="33" t="s">
        <v>58</v>
      </c>
      <c r="H169" s="243" t="s">
        <v>46</v>
      </c>
      <c r="I169" s="33" t="s">
        <v>1855</v>
      </c>
      <c r="J169" s="33" t="s">
        <v>2438</v>
      </c>
      <c r="L169" s="33" t="s">
        <v>59</v>
      </c>
      <c r="N169" s="33" t="s">
        <v>1790</v>
      </c>
      <c r="O169" s="33" t="n">
        <v>51495</v>
      </c>
      <c r="P169" s="33" t="s">
        <v>1791</v>
      </c>
      <c r="Q169" s="33" t="s">
        <v>2884</v>
      </c>
      <c r="R169" s="33" t="s">
        <v>2885</v>
      </c>
      <c r="S169" s="33" t="n">
        <v>60617</v>
      </c>
      <c r="T169" s="33" t="n">
        <v>47</v>
      </c>
      <c r="U169" s="33" t="s">
        <v>2886</v>
      </c>
      <c r="V169" s="33" t="s">
        <v>2887</v>
      </c>
      <c r="W169" s="33" t="s">
        <v>2888</v>
      </c>
      <c r="X169" s="33" t="s">
        <v>2889</v>
      </c>
      <c r="Y169" s="33" t="s">
        <v>2734</v>
      </c>
      <c r="Z169" s="33" t="s">
        <v>2388</v>
      </c>
      <c r="AA169" s="33" t="n">
        <v>2012</v>
      </c>
      <c r="AB169" s="33" t="n">
        <v>609772</v>
      </c>
      <c r="AD169" s="33" t="n">
        <v>2020</v>
      </c>
      <c r="AG169" s="33" t="s">
        <v>2890</v>
      </c>
      <c r="AH169" s="33" t="n">
        <v>0</v>
      </c>
      <c r="AI169" s="33" t="s">
        <v>1823</v>
      </c>
      <c r="AJ169" s="33" t="s">
        <v>1801</v>
      </c>
      <c r="AK169" s="33" t="s">
        <v>1802</v>
      </c>
      <c r="AL169" s="33" t="s">
        <v>59</v>
      </c>
      <c r="AM169" s="33" t="s">
        <v>60</v>
      </c>
      <c r="AN169" s="33" t="s">
        <v>59</v>
      </c>
      <c r="AO169" s="33" t="s">
        <v>59</v>
      </c>
      <c r="AP169" s="33" t="s">
        <v>60</v>
      </c>
      <c r="AQ169" s="33" t="s">
        <v>2426</v>
      </c>
      <c r="AR169" s="244" t="s">
        <v>61</v>
      </c>
      <c r="AS169" s="33" t="s">
        <v>47</v>
      </c>
      <c r="AT169" s="33" t="s">
        <v>47</v>
      </c>
      <c r="AU169" s="33" t="s">
        <v>47</v>
      </c>
      <c r="AV169" s="33" t="n">
        <v>42</v>
      </c>
      <c r="AW169" s="33" t="n">
        <v>57</v>
      </c>
      <c r="AX169" s="33" t="n">
        <v>52</v>
      </c>
      <c r="AY169" s="33" t="n">
        <v>193</v>
      </c>
      <c r="AZ169" s="33" t="n">
        <v>10</v>
      </c>
      <c r="BA169" s="33" t="n">
        <v>1</v>
      </c>
      <c r="BB169" s="33" t="n">
        <v>4</v>
      </c>
      <c r="BC169" s="33" t="n">
        <v>163</v>
      </c>
      <c r="BD169" s="245" t="n">
        <v>2</v>
      </c>
      <c r="BE169" s="33" t="n">
        <v>0</v>
      </c>
      <c r="BF169" s="33" t="n">
        <v>8</v>
      </c>
      <c r="BG169" s="33" t="n">
        <v>5</v>
      </c>
      <c r="BH169" s="33" t="n">
        <v>193</v>
      </c>
      <c r="BI169" s="33" t="n">
        <v>0.026</v>
      </c>
      <c r="BJ169" s="33" t="n">
        <v>0.026</v>
      </c>
      <c r="BK169" s="33" t="n">
        <v>0.036</v>
      </c>
      <c r="BL169" s="33" t="n">
        <v>0.021</v>
      </c>
      <c r="BM169" s="33" t="n">
        <v>0.041</v>
      </c>
      <c r="BN169" s="33" t="n">
        <v>0.104</v>
      </c>
      <c r="BO169" s="33" t="n">
        <v>0.036</v>
      </c>
      <c r="BP169" s="33" t="n">
        <v>0.036</v>
      </c>
      <c r="BQ169" s="33" t="n">
        <v>0.067</v>
      </c>
      <c r="BR169" s="33" t="n">
        <v>0.057</v>
      </c>
      <c r="BS169" s="33" t="n">
        <v>0.073</v>
      </c>
      <c r="BT169" s="33" t="n">
        <v>0.207</v>
      </c>
      <c r="BU169" s="33" t="n">
        <v>0.337</v>
      </c>
      <c r="BV169" s="33" t="n">
        <v>0.275</v>
      </c>
      <c r="BW169" s="33" t="n">
        <v>0.321</v>
      </c>
      <c r="BX169" s="33" t="n">
        <v>0.254</v>
      </c>
      <c r="BY169" s="33" t="n">
        <v>0.347</v>
      </c>
      <c r="BZ169" s="33" t="n">
        <v>0.275</v>
      </c>
      <c r="CA169" s="33" t="n">
        <v>0.021</v>
      </c>
      <c r="CB169" s="33" t="n">
        <v>0.026</v>
      </c>
      <c r="CC169" s="33" t="n">
        <v>0.052</v>
      </c>
      <c r="CD169" s="33" t="n">
        <v>0.036</v>
      </c>
      <c r="CE169" s="33" t="n">
        <v>0.031</v>
      </c>
      <c r="CF169" s="33" t="n">
        <v>0.052</v>
      </c>
      <c r="CG169" s="33" t="n">
        <v>0.58</v>
      </c>
      <c r="CH169" s="33" t="n">
        <v>0.637</v>
      </c>
      <c r="CI169" s="33" t="n">
        <v>0.523</v>
      </c>
      <c r="CJ169" s="33" t="n">
        <v>0.632</v>
      </c>
      <c r="CK169" s="33" t="n">
        <v>0.508</v>
      </c>
      <c r="CL169" s="33" t="n">
        <v>0.363</v>
      </c>
      <c r="CM169" s="33" t="n">
        <v>0.01</v>
      </c>
      <c r="CN169" s="33" t="n">
        <v>0.005</v>
      </c>
      <c r="CO169" s="33" t="n">
        <v>0.005</v>
      </c>
      <c r="CP169" s="33" t="n">
        <v>0.021</v>
      </c>
      <c r="CQ169" s="33" t="n">
        <v>0.005</v>
      </c>
      <c r="CR169" s="33" t="n">
        <v>0.01</v>
      </c>
      <c r="CS169" s="33" t="n">
        <v>0.016</v>
      </c>
      <c r="CT169" s="33" t="n">
        <v>0.073</v>
      </c>
      <c r="CU169" s="33" t="n">
        <v>0.031</v>
      </c>
      <c r="CV169" s="33" t="n">
        <v>0.01</v>
      </c>
      <c r="CW169" s="33" t="n">
        <v>0.016</v>
      </c>
      <c r="CX169" s="33" t="n">
        <v>0.026</v>
      </c>
      <c r="CY169" s="33" t="n">
        <v>0.026</v>
      </c>
      <c r="CZ169" s="33" t="n">
        <v>0.026</v>
      </c>
      <c r="DA169" s="33" t="n">
        <v>0.052</v>
      </c>
      <c r="DB169" s="33" t="n">
        <v>0.041</v>
      </c>
      <c r="DC169" s="33" t="n">
        <v>0.083</v>
      </c>
      <c r="DD169" s="33" t="n">
        <v>0.057</v>
      </c>
      <c r="DE169" s="33" t="n">
        <v>0.119</v>
      </c>
      <c r="DF169" s="33" t="n">
        <v>0.14</v>
      </c>
      <c r="DG169" s="33" t="n">
        <v>0.161</v>
      </c>
      <c r="DH169" s="33" t="n">
        <v>0.171</v>
      </c>
      <c r="DI169" s="33" t="n">
        <v>0.155</v>
      </c>
      <c r="DJ169" s="33" t="n">
        <v>0.228</v>
      </c>
      <c r="DK169" s="33" t="n">
        <v>0.244</v>
      </c>
      <c r="DL169" s="33" t="n">
        <v>0.228</v>
      </c>
      <c r="DM169" s="33" t="n">
        <v>0.192</v>
      </c>
      <c r="DN169" s="33" t="n">
        <v>0.031</v>
      </c>
      <c r="DO169" s="33" t="n">
        <v>0.036</v>
      </c>
      <c r="DP169" s="33" t="n">
        <v>0.036</v>
      </c>
      <c r="DQ169" s="33" t="n">
        <v>0.031</v>
      </c>
      <c r="DR169" s="33" t="n">
        <v>0.031</v>
      </c>
      <c r="DS169" s="33" t="n">
        <v>0.041</v>
      </c>
      <c r="DT169" s="33" t="n">
        <v>0.031</v>
      </c>
      <c r="DU169" s="33" t="n">
        <v>0.041</v>
      </c>
      <c r="DV169" s="33" t="n">
        <v>0.036</v>
      </c>
      <c r="DW169" s="33" t="n">
        <v>0.829</v>
      </c>
      <c r="DX169" s="33" t="n">
        <v>0.803</v>
      </c>
      <c r="DY169" s="33" t="n">
        <v>0.772</v>
      </c>
      <c r="DZ169" s="33" t="n">
        <v>0.751</v>
      </c>
      <c r="EA169" s="33" t="n">
        <v>0.782</v>
      </c>
      <c r="EB169" s="33" t="n">
        <v>0.668</v>
      </c>
      <c r="EC169" s="33" t="n">
        <v>0.668</v>
      </c>
      <c r="ED169" s="33" t="n">
        <v>0.575</v>
      </c>
      <c r="EE169" s="33" t="n">
        <v>0.684</v>
      </c>
      <c r="EF169" s="33" t="n">
        <v>0.394</v>
      </c>
      <c r="EG169" s="33" t="n">
        <v>0.016</v>
      </c>
      <c r="EH169" s="33" t="n">
        <v>0.016</v>
      </c>
      <c r="EI169" s="33" t="n">
        <v>0.031</v>
      </c>
      <c r="EJ169" s="33" t="n">
        <v>0.285</v>
      </c>
      <c r="EK169" s="33" t="n">
        <v>0.047</v>
      </c>
      <c r="EL169" s="33" t="n">
        <v>0.026</v>
      </c>
      <c r="EM169" s="33" t="n">
        <v>0.114</v>
      </c>
      <c r="EN169" s="33" t="n">
        <v>0.135</v>
      </c>
      <c r="EO169" s="33" t="n">
        <v>0.321</v>
      </c>
      <c r="EP169" s="33" t="n">
        <v>0.306</v>
      </c>
      <c r="EQ169" s="33" t="n">
        <v>0.358</v>
      </c>
      <c r="ER169" s="33" t="n">
        <v>0.104</v>
      </c>
      <c r="ES169" s="33" t="n">
        <v>0.057</v>
      </c>
      <c r="ET169" s="33" t="n">
        <v>0.067</v>
      </c>
      <c r="EU169" s="33" t="n">
        <v>0.098</v>
      </c>
      <c r="EV169" s="33" t="n">
        <v>0.083</v>
      </c>
      <c r="EW169" s="33" t="n">
        <v>0.56</v>
      </c>
      <c r="EX169" s="33" t="n">
        <v>0.585</v>
      </c>
      <c r="EY169" s="33" t="n">
        <v>0.399</v>
      </c>
      <c r="EZ169" s="33" t="n">
        <v>9.03</v>
      </c>
      <c r="FA169" s="33" t="n">
        <v>0</v>
      </c>
      <c r="FB169" s="33" t="n">
        <v>0</v>
      </c>
      <c r="FC169" s="33" t="n">
        <v>0.01</v>
      </c>
      <c r="FD169" s="33" t="n">
        <v>0.01</v>
      </c>
      <c r="FE169" s="33" t="n">
        <v>0.021</v>
      </c>
      <c r="FF169" s="33" t="n">
        <v>0.026</v>
      </c>
      <c r="FG169" s="33" t="n">
        <v>0.052</v>
      </c>
      <c r="FH169" s="33" t="n">
        <v>0.124</v>
      </c>
      <c r="FI169" s="33" t="n">
        <v>0.181</v>
      </c>
      <c r="FJ169" s="33" t="n">
        <v>0.528</v>
      </c>
      <c r="FK169" s="33" t="n">
        <v>0.047</v>
      </c>
      <c r="FL169" s="33" t="n">
        <v>0.383</v>
      </c>
      <c r="FM169" s="33" t="n">
        <v>0.58</v>
      </c>
      <c r="FN169" s="33" t="n">
        <v>0.207</v>
      </c>
      <c r="FO169" s="33" t="n">
        <v>0.202</v>
      </c>
      <c r="FP169" s="33" t="n">
        <v>0.088</v>
      </c>
      <c r="FQ169" s="33" t="n">
        <v>0.192</v>
      </c>
      <c r="FR169" s="33" t="n">
        <v>0.119</v>
      </c>
      <c r="FS169" s="33" t="n">
        <v>0.021</v>
      </c>
      <c r="FT169" s="33" t="n">
        <v>0.202</v>
      </c>
      <c r="FU169" s="33" t="n">
        <v>0.119</v>
      </c>
      <c r="FV169" s="33" t="n">
        <v>0.067</v>
      </c>
      <c r="FW169" s="33" t="n">
        <v>0.228</v>
      </c>
      <c r="FX169" s="33" t="n">
        <v>0.176</v>
      </c>
      <c r="FY169" s="33" t="n">
        <v>0.244</v>
      </c>
      <c r="FZ169" s="33" t="n">
        <v>0.171</v>
      </c>
      <c r="GA169" s="33" t="n">
        <v>0.005</v>
      </c>
      <c r="GB169" s="33" t="n">
        <v>0.036</v>
      </c>
      <c r="GC169" s="33" t="n">
        <v>0.01</v>
      </c>
      <c r="GD169" s="33" t="n">
        <v>0.026</v>
      </c>
      <c r="GE169" s="33" t="n">
        <v>0.166</v>
      </c>
      <c r="GF169" s="33" t="n">
        <v>0.005</v>
      </c>
      <c r="GG169" s="33" t="n">
        <v>0.238</v>
      </c>
      <c r="GH169" s="33" t="n">
        <v>0.295</v>
      </c>
      <c r="GI169" s="33" t="n">
        <v>0.363</v>
      </c>
      <c r="GJ169" s="33" t="n">
        <v>0.352</v>
      </c>
      <c r="GK169" s="33" t="n">
        <v>0.316</v>
      </c>
      <c r="GL169" s="33" t="n">
        <v>0.275</v>
      </c>
      <c r="GM169" s="33" t="n">
        <v>0.663</v>
      </c>
      <c r="GN169" s="33" t="n">
        <v>0.409</v>
      </c>
      <c r="GO169" s="33" t="n">
        <v>0.425</v>
      </c>
      <c r="GP169" s="33" t="n">
        <v>0.461</v>
      </c>
      <c r="GQ169" s="33" t="n">
        <v>0.337</v>
      </c>
      <c r="GR169" s="33" t="n">
        <v>0.601</v>
      </c>
      <c r="GS169" s="33" t="n">
        <v>0.021</v>
      </c>
      <c r="GT169" s="33" t="n">
        <v>0.15</v>
      </c>
      <c r="GU169" s="33" t="n">
        <v>0.098</v>
      </c>
      <c r="GV169" s="33" t="n">
        <v>0.041</v>
      </c>
      <c r="GW169" s="33" t="n">
        <v>0.062</v>
      </c>
      <c r="GX169" s="33" t="n">
        <v>0.021</v>
      </c>
      <c r="GY169" s="33" t="n">
        <v>0.016</v>
      </c>
      <c r="GZ169" s="33" t="n">
        <v>0.041</v>
      </c>
      <c r="HA169" s="33" t="n">
        <v>0.031</v>
      </c>
      <c r="HB169" s="33" t="n">
        <v>0.036</v>
      </c>
      <c r="HC169" s="33" t="n">
        <v>0.036</v>
      </c>
      <c r="HD169" s="33" t="n">
        <v>0.016</v>
      </c>
      <c r="HE169" s="33" t="n">
        <v>0.057</v>
      </c>
      <c r="HF169" s="33" t="n">
        <v>0.067</v>
      </c>
      <c r="HG169" s="33" t="n">
        <v>0.073</v>
      </c>
      <c r="HH169" s="33" t="n">
        <v>0.083</v>
      </c>
      <c r="HI169" s="33" t="n">
        <v>0.083</v>
      </c>
      <c r="HJ169" s="33" t="n">
        <v>0.083</v>
      </c>
    </row>
    <row r="170" customFormat="false" ht="15" hidden="false" customHeight="false" outlineLevel="0" collapsed="false">
      <c r="A170" s="33" t="n">
        <v>609773</v>
      </c>
      <c r="B170" s="242" t="s">
        <v>1785</v>
      </c>
      <c r="C170" s="243" t="s">
        <v>1786</v>
      </c>
      <c r="D170" s="33" t="n">
        <v>2030</v>
      </c>
      <c r="E170" s="33" t="n">
        <v>22031</v>
      </c>
      <c r="F170" s="33" t="s">
        <v>62</v>
      </c>
      <c r="G170" s="33" t="s">
        <v>63</v>
      </c>
      <c r="H170" s="243" t="s">
        <v>46</v>
      </c>
      <c r="I170" s="33" t="s">
        <v>1855</v>
      </c>
      <c r="J170" s="33" t="s">
        <v>1788</v>
      </c>
      <c r="L170" s="33" t="s">
        <v>64</v>
      </c>
      <c r="N170" s="33" t="s">
        <v>1790</v>
      </c>
      <c r="O170" s="33" t="n">
        <v>51156</v>
      </c>
      <c r="P170" s="33" t="s">
        <v>1791</v>
      </c>
      <c r="Q170" s="33" t="s">
        <v>2891</v>
      </c>
      <c r="R170" s="33" t="s">
        <v>2892</v>
      </c>
      <c r="S170" s="33" t="n">
        <v>60657</v>
      </c>
      <c r="T170" s="33" t="n">
        <v>33</v>
      </c>
      <c r="U170" s="33" t="s">
        <v>2893</v>
      </c>
      <c r="V170" s="33" t="s">
        <v>2894</v>
      </c>
      <c r="W170" s="33" t="s">
        <v>2895</v>
      </c>
      <c r="X170" s="33" t="s">
        <v>2896</v>
      </c>
      <c r="Y170" s="33" t="s">
        <v>2611</v>
      </c>
      <c r="Z170" s="33" t="s">
        <v>2897</v>
      </c>
      <c r="AA170" s="33" t="n">
        <v>2012</v>
      </c>
      <c r="AB170" s="33" t="n">
        <v>609773</v>
      </c>
      <c r="AD170" s="33" t="n">
        <v>2030</v>
      </c>
      <c r="AG170" s="33" t="s">
        <v>2898</v>
      </c>
      <c r="AH170" s="33" t="n">
        <v>2</v>
      </c>
      <c r="AI170" s="33" t="s">
        <v>1823</v>
      </c>
      <c r="AJ170" s="33" t="s">
        <v>1801</v>
      </c>
      <c r="AK170" s="33" t="s">
        <v>1802</v>
      </c>
      <c r="AL170" s="33" t="s">
        <v>64</v>
      </c>
      <c r="AM170" s="33" t="s">
        <v>65</v>
      </c>
      <c r="AN170" s="33" t="s">
        <v>64</v>
      </c>
      <c r="AO170" s="33" t="s">
        <v>64</v>
      </c>
      <c r="AP170" s="33" t="s">
        <v>65</v>
      </c>
      <c r="AQ170" s="33" t="s">
        <v>2426</v>
      </c>
      <c r="AR170" s="244" t="s">
        <v>66</v>
      </c>
      <c r="AS170" s="33" t="s">
        <v>47</v>
      </c>
      <c r="AT170" s="33" t="s">
        <v>47</v>
      </c>
      <c r="AU170" s="33" t="s">
        <v>67</v>
      </c>
      <c r="AV170" s="33" t="n">
        <v>57</v>
      </c>
      <c r="AW170" s="33" t="n">
        <v>47</v>
      </c>
      <c r="AX170" s="33" t="n">
        <v>29</v>
      </c>
      <c r="AY170" s="33" t="n">
        <v>164</v>
      </c>
      <c r="AZ170" s="33" t="n">
        <v>63</v>
      </c>
      <c r="BA170" s="33" t="n">
        <v>5</v>
      </c>
      <c r="BB170" s="33" t="n">
        <v>31</v>
      </c>
      <c r="BC170" s="33" t="n">
        <v>39</v>
      </c>
      <c r="BD170" s="245" t="n">
        <v>2</v>
      </c>
      <c r="BE170" s="33" t="n">
        <v>0</v>
      </c>
      <c r="BF170" s="33" t="n">
        <v>9</v>
      </c>
      <c r="BG170" s="33" t="n">
        <v>15</v>
      </c>
      <c r="BH170" s="33" t="n">
        <v>164</v>
      </c>
      <c r="BI170" s="33" t="n">
        <v>0.012</v>
      </c>
      <c r="BJ170" s="33" t="n">
        <v>0.018</v>
      </c>
      <c r="BK170" s="33" t="n">
        <v>0</v>
      </c>
      <c r="BL170" s="33" t="n">
        <v>0</v>
      </c>
      <c r="BM170" s="33" t="n">
        <v>0.037</v>
      </c>
      <c r="BN170" s="33" t="n">
        <v>0.049</v>
      </c>
      <c r="BO170" s="33" t="n">
        <v>0.037</v>
      </c>
      <c r="BP170" s="33" t="n">
        <v>0.03</v>
      </c>
      <c r="BQ170" s="33" t="n">
        <v>0.024</v>
      </c>
      <c r="BR170" s="33" t="n">
        <v>0.049</v>
      </c>
      <c r="BS170" s="33" t="n">
        <v>0.079</v>
      </c>
      <c r="BT170" s="33" t="n">
        <v>0.098</v>
      </c>
      <c r="BU170" s="33" t="n">
        <v>0.305</v>
      </c>
      <c r="BV170" s="33" t="n">
        <v>0.305</v>
      </c>
      <c r="BW170" s="33" t="n">
        <v>0.293</v>
      </c>
      <c r="BX170" s="33" t="n">
        <v>0.152</v>
      </c>
      <c r="BY170" s="33" t="n">
        <v>0.354</v>
      </c>
      <c r="BZ170" s="33" t="n">
        <v>0.329</v>
      </c>
      <c r="CA170" s="33" t="n">
        <v>0.043</v>
      </c>
      <c r="CB170" s="33" t="n">
        <v>0.024</v>
      </c>
      <c r="CC170" s="33" t="n">
        <v>0.037</v>
      </c>
      <c r="CD170" s="33" t="n">
        <v>0.018</v>
      </c>
      <c r="CE170" s="33" t="n">
        <v>0.037</v>
      </c>
      <c r="CF170" s="33" t="n">
        <v>0.043</v>
      </c>
      <c r="CG170" s="33" t="n">
        <v>0.604</v>
      </c>
      <c r="CH170" s="33" t="n">
        <v>0.622</v>
      </c>
      <c r="CI170" s="33" t="n">
        <v>0.646</v>
      </c>
      <c r="CJ170" s="33" t="n">
        <v>0.78</v>
      </c>
      <c r="CK170" s="33" t="n">
        <v>0.494</v>
      </c>
      <c r="CL170" s="33" t="n">
        <v>0.482</v>
      </c>
      <c r="CM170" s="33" t="n">
        <v>0.006</v>
      </c>
      <c r="CN170" s="33" t="n">
        <v>0.018</v>
      </c>
      <c r="CO170" s="33" t="n">
        <v>0.018</v>
      </c>
      <c r="CP170" s="33" t="n">
        <v>0.03</v>
      </c>
      <c r="CQ170" s="33" t="n">
        <v>0.018</v>
      </c>
      <c r="CR170" s="33" t="n">
        <v>0.037</v>
      </c>
      <c r="CS170" s="33" t="n">
        <v>0.03</v>
      </c>
      <c r="CT170" s="33" t="n">
        <v>0.091</v>
      </c>
      <c r="CU170" s="33" t="n">
        <v>0.049</v>
      </c>
      <c r="CV170" s="33" t="n">
        <v>0.03</v>
      </c>
      <c r="CW170" s="33" t="n">
        <v>0.043</v>
      </c>
      <c r="CX170" s="33" t="n">
        <v>0.037</v>
      </c>
      <c r="CY170" s="33" t="n">
        <v>0.012</v>
      </c>
      <c r="CZ170" s="33" t="n">
        <v>0.061</v>
      </c>
      <c r="DA170" s="33" t="n">
        <v>0.061</v>
      </c>
      <c r="DB170" s="33" t="n">
        <v>0.073</v>
      </c>
      <c r="DC170" s="33" t="n">
        <v>0.128</v>
      </c>
      <c r="DD170" s="33" t="n">
        <v>0.122</v>
      </c>
      <c r="DE170" s="33" t="n">
        <v>0.079</v>
      </c>
      <c r="DF170" s="33" t="n">
        <v>0.128</v>
      </c>
      <c r="DG170" s="33" t="n">
        <v>0.128</v>
      </c>
      <c r="DH170" s="33" t="n">
        <v>0.116</v>
      </c>
      <c r="DI170" s="33" t="n">
        <v>0.128</v>
      </c>
      <c r="DJ170" s="33" t="n">
        <v>0.201</v>
      </c>
      <c r="DK170" s="33" t="n">
        <v>0.195</v>
      </c>
      <c r="DL170" s="33" t="n">
        <v>0.207</v>
      </c>
      <c r="DM170" s="33" t="n">
        <v>0.213</v>
      </c>
      <c r="DN170" s="33" t="n">
        <v>0.055</v>
      </c>
      <c r="DO170" s="33" t="n">
        <v>0.043</v>
      </c>
      <c r="DP170" s="33" t="n">
        <v>0.043</v>
      </c>
      <c r="DQ170" s="33" t="n">
        <v>0.043</v>
      </c>
      <c r="DR170" s="33" t="n">
        <v>0.043</v>
      </c>
      <c r="DS170" s="33" t="n">
        <v>0.049</v>
      </c>
      <c r="DT170" s="33" t="n">
        <v>0.043</v>
      </c>
      <c r="DU170" s="33" t="n">
        <v>0.055</v>
      </c>
      <c r="DV170" s="33" t="n">
        <v>0.049</v>
      </c>
      <c r="DW170" s="33" t="n">
        <v>0.829</v>
      </c>
      <c r="DX170" s="33" t="n">
        <v>0.768</v>
      </c>
      <c r="DY170" s="33" t="n">
        <v>0.774</v>
      </c>
      <c r="DZ170" s="33" t="n">
        <v>0.799</v>
      </c>
      <c r="EA170" s="33" t="n">
        <v>0.75</v>
      </c>
      <c r="EB170" s="33" t="n">
        <v>0.652</v>
      </c>
      <c r="EC170" s="33" t="n">
        <v>0.659</v>
      </c>
      <c r="ED170" s="33" t="n">
        <v>0.518</v>
      </c>
      <c r="EE170" s="33" t="n">
        <v>0.567</v>
      </c>
      <c r="EF170" s="33" t="n">
        <v>0.549</v>
      </c>
      <c r="EG170" s="33" t="n">
        <v>0.024</v>
      </c>
      <c r="EH170" s="33" t="n">
        <v>0.024</v>
      </c>
      <c r="EI170" s="33" t="n">
        <v>0.079</v>
      </c>
      <c r="EJ170" s="33" t="n">
        <v>0.311</v>
      </c>
      <c r="EK170" s="33" t="n">
        <v>0.03</v>
      </c>
      <c r="EL170" s="33" t="n">
        <v>0.024</v>
      </c>
      <c r="EM170" s="33" t="n">
        <v>0.22</v>
      </c>
      <c r="EN170" s="33" t="n">
        <v>0.018</v>
      </c>
      <c r="EO170" s="33" t="n">
        <v>0.183</v>
      </c>
      <c r="EP170" s="33" t="n">
        <v>0.22</v>
      </c>
      <c r="EQ170" s="33" t="n">
        <v>0.293</v>
      </c>
      <c r="ER170" s="33" t="n">
        <v>0.061</v>
      </c>
      <c r="ES170" s="33" t="n">
        <v>0.061</v>
      </c>
      <c r="ET170" s="33" t="n">
        <v>0.049</v>
      </c>
      <c r="EU170" s="33" t="n">
        <v>0.085</v>
      </c>
      <c r="EV170" s="33" t="n">
        <v>0.061</v>
      </c>
      <c r="EW170" s="33" t="n">
        <v>0.701</v>
      </c>
      <c r="EX170" s="33" t="n">
        <v>0.683</v>
      </c>
      <c r="EY170" s="33" t="n">
        <v>0.323</v>
      </c>
      <c r="EZ170" s="33" t="n">
        <v>8.56</v>
      </c>
      <c r="FA170" s="33" t="n">
        <v>0.012</v>
      </c>
      <c r="FB170" s="33" t="n">
        <v>0</v>
      </c>
      <c r="FC170" s="33" t="n">
        <v>0.006</v>
      </c>
      <c r="FD170" s="33" t="n">
        <v>0.03</v>
      </c>
      <c r="FE170" s="33" t="n">
        <v>0.037</v>
      </c>
      <c r="FF170" s="33" t="n">
        <v>0.043</v>
      </c>
      <c r="FG170" s="33" t="n">
        <v>0.061</v>
      </c>
      <c r="FH170" s="33" t="n">
        <v>0.152</v>
      </c>
      <c r="FI170" s="33" t="n">
        <v>0.171</v>
      </c>
      <c r="FJ170" s="33" t="n">
        <v>0.421</v>
      </c>
      <c r="FK170" s="33" t="n">
        <v>0.067</v>
      </c>
      <c r="FL170" s="33" t="n">
        <v>0.415</v>
      </c>
      <c r="FM170" s="33" t="n">
        <v>0.695</v>
      </c>
      <c r="FN170" s="33" t="n">
        <v>0.152</v>
      </c>
      <c r="FO170" s="33" t="n">
        <v>0.22</v>
      </c>
      <c r="FP170" s="33" t="n">
        <v>0.14</v>
      </c>
      <c r="FQ170" s="33" t="n">
        <v>0.226</v>
      </c>
      <c r="FR170" s="33" t="n">
        <v>0.195</v>
      </c>
      <c r="FS170" s="33" t="n">
        <v>0.055</v>
      </c>
      <c r="FT170" s="33" t="n">
        <v>0.317</v>
      </c>
      <c r="FU170" s="33" t="n">
        <v>0.11</v>
      </c>
      <c r="FV170" s="33" t="n">
        <v>0.049</v>
      </c>
      <c r="FW170" s="33" t="n">
        <v>0.238</v>
      </c>
      <c r="FX170" s="33" t="n">
        <v>0.061</v>
      </c>
      <c r="FY170" s="33" t="n">
        <v>0.061</v>
      </c>
      <c r="FZ170" s="33" t="n">
        <v>0.067</v>
      </c>
      <c r="GA170" s="33" t="n">
        <v>0.018</v>
      </c>
      <c r="GB170" s="33" t="n">
        <v>0.067</v>
      </c>
      <c r="GC170" s="33" t="n">
        <v>0.037</v>
      </c>
      <c r="GD170" s="33" t="n">
        <v>0.061</v>
      </c>
      <c r="GE170" s="33" t="n">
        <v>0.262</v>
      </c>
      <c r="GF170" s="33" t="n">
        <v>0.03</v>
      </c>
      <c r="GG170" s="33" t="n">
        <v>0.409</v>
      </c>
      <c r="GH170" s="33" t="n">
        <v>0.348</v>
      </c>
      <c r="GI170" s="33" t="n">
        <v>0.329</v>
      </c>
      <c r="GJ170" s="33" t="n">
        <v>0.476</v>
      </c>
      <c r="GK170" s="33" t="n">
        <v>0.348</v>
      </c>
      <c r="GL170" s="33" t="n">
        <v>0.354</v>
      </c>
      <c r="GM170" s="33" t="n">
        <v>0.512</v>
      </c>
      <c r="GN170" s="33" t="n">
        <v>0.232</v>
      </c>
      <c r="GO170" s="33" t="n">
        <v>0.451</v>
      </c>
      <c r="GP170" s="33" t="n">
        <v>0.372</v>
      </c>
      <c r="GQ170" s="33" t="n">
        <v>0.207</v>
      </c>
      <c r="GR170" s="33" t="n">
        <v>0.555</v>
      </c>
      <c r="GS170" s="33" t="n">
        <v>0.006</v>
      </c>
      <c r="GT170" s="33" t="n">
        <v>0.262</v>
      </c>
      <c r="GU170" s="33" t="n">
        <v>0.122</v>
      </c>
      <c r="GV170" s="33" t="n">
        <v>0.024</v>
      </c>
      <c r="GW170" s="33" t="n">
        <v>0.098</v>
      </c>
      <c r="GX170" s="33" t="n">
        <v>0.006</v>
      </c>
      <c r="GY170" s="33" t="n">
        <v>0</v>
      </c>
      <c r="GZ170" s="33" t="n">
        <v>0.03</v>
      </c>
      <c r="HA170" s="33" t="n">
        <v>0</v>
      </c>
      <c r="HB170" s="33" t="n">
        <v>0</v>
      </c>
      <c r="HC170" s="33" t="n">
        <v>0.024</v>
      </c>
      <c r="HD170" s="33" t="n">
        <v>0</v>
      </c>
      <c r="HE170" s="33" t="n">
        <v>0.055</v>
      </c>
      <c r="HF170" s="33" t="n">
        <v>0.061</v>
      </c>
      <c r="HG170" s="33" t="n">
        <v>0.061</v>
      </c>
      <c r="HH170" s="33" t="n">
        <v>0.067</v>
      </c>
      <c r="HI170" s="33" t="n">
        <v>0.061</v>
      </c>
      <c r="HJ170" s="33" t="n">
        <v>0.055</v>
      </c>
    </row>
    <row r="171" customFormat="false" ht="15" hidden="false" customHeight="false" outlineLevel="0" collapsed="false">
      <c r="A171" s="33" t="n">
        <v>609774</v>
      </c>
      <c r="B171" s="242" t="s">
        <v>1785</v>
      </c>
      <c r="C171" s="243" t="s">
        <v>1786</v>
      </c>
      <c r="D171" s="33" t="n">
        <v>2040</v>
      </c>
      <c r="E171" s="33" t="n">
        <v>22041</v>
      </c>
      <c r="F171" s="33" t="s">
        <v>78</v>
      </c>
      <c r="G171" s="33" t="s">
        <v>79</v>
      </c>
      <c r="H171" s="243" t="s">
        <v>46</v>
      </c>
      <c r="I171" s="33" t="s">
        <v>1855</v>
      </c>
      <c r="J171" s="33" t="s">
        <v>2438</v>
      </c>
      <c r="L171" s="33" t="s">
        <v>83</v>
      </c>
      <c r="N171" s="33" t="s">
        <v>1790</v>
      </c>
      <c r="O171" s="33" t="n">
        <v>51157</v>
      </c>
      <c r="P171" s="33" t="s">
        <v>1791</v>
      </c>
      <c r="Q171" s="33" t="s">
        <v>2899</v>
      </c>
      <c r="R171" s="33" t="s">
        <v>2900</v>
      </c>
      <c r="S171" s="33" t="n">
        <v>60614</v>
      </c>
      <c r="T171" s="33" t="n">
        <v>35</v>
      </c>
      <c r="U171" s="33" t="s">
        <v>2901</v>
      </c>
      <c r="V171" s="33" t="s">
        <v>2902</v>
      </c>
      <c r="W171" s="33" t="s">
        <v>2903</v>
      </c>
      <c r="X171" s="33" t="s">
        <v>2904</v>
      </c>
      <c r="Y171" s="33" t="s">
        <v>2725</v>
      </c>
      <c r="Z171" s="33" t="s">
        <v>2726</v>
      </c>
      <c r="AA171" s="33" t="n">
        <v>2012</v>
      </c>
      <c r="AB171" s="33" t="n">
        <v>609774</v>
      </c>
      <c r="AD171" s="33" t="n">
        <v>2040</v>
      </c>
      <c r="AG171" s="33" t="s">
        <v>2905</v>
      </c>
      <c r="AH171" s="33" t="n">
        <v>2</v>
      </c>
      <c r="AI171" s="33" t="s">
        <v>1823</v>
      </c>
      <c r="AJ171" s="33" t="s">
        <v>1801</v>
      </c>
      <c r="AK171" s="33" t="s">
        <v>1802</v>
      </c>
      <c r="AL171" s="33" t="s">
        <v>80</v>
      </c>
      <c r="AM171" s="33" t="s">
        <v>65</v>
      </c>
      <c r="AN171" s="33" t="s">
        <v>80</v>
      </c>
      <c r="AO171" s="33" t="s">
        <v>83</v>
      </c>
      <c r="AP171" s="33" t="s">
        <v>65</v>
      </c>
      <c r="AQ171" s="33" t="s">
        <v>2426</v>
      </c>
      <c r="AR171" s="244" t="s">
        <v>54</v>
      </c>
    </row>
    <row r="172" customFormat="false" ht="15" hidden="false" customHeight="false" outlineLevel="0" collapsed="false">
      <c r="A172" s="33" t="n">
        <v>609775</v>
      </c>
      <c r="B172" s="242" t="s">
        <v>1785</v>
      </c>
      <c r="C172" s="243" t="s">
        <v>1786</v>
      </c>
      <c r="D172" s="33" t="n">
        <v>2050</v>
      </c>
      <c r="E172" s="33" t="n">
        <v>22051</v>
      </c>
      <c r="F172" s="33" t="s">
        <v>87</v>
      </c>
      <c r="G172" s="33" t="s">
        <v>88</v>
      </c>
      <c r="H172" s="243" t="s">
        <v>46</v>
      </c>
      <c r="I172" s="33" t="s">
        <v>1855</v>
      </c>
      <c r="J172" s="33" t="s">
        <v>1788</v>
      </c>
      <c r="L172" s="33" t="s">
        <v>89</v>
      </c>
      <c r="N172" s="33" t="s">
        <v>1790</v>
      </c>
      <c r="O172" s="33" t="n">
        <v>51371</v>
      </c>
      <c r="P172" s="33" t="s">
        <v>1791</v>
      </c>
      <c r="Q172" s="33" t="s">
        <v>2906</v>
      </c>
      <c r="R172" s="33" t="s">
        <v>2907</v>
      </c>
      <c r="S172" s="33" t="n">
        <v>60636</v>
      </c>
      <c r="T172" s="33" t="n">
        <v>43</v>
      </c>
      <c r="U172" s="33" t="s">
        <v>2908</v>
      </c>
      <c r="V172" s="33" t="s">
        <v>2909</v>
      </c>
      <c r="W172" s="33" t="s">
        <v>2910</v>
      </c>
      <c r="X172" s="33" t="s">
        <v>2911</v>
      </c>
      <c r="Y172" s="33" t="s">
        <v>2196</v>
      </c>
      <c r="Z172" s="33" t="s">
        <v>2215</v>
      </c>
      <c r="AA172" s="33" t="n">
        <v>2012</v>
      </c>
      <c r="AB172" s="33" t="n">
        <v>609775</v>
      </c>
      <c r="AD172" s="33" t="n">
        <v>2050</v>
      </c>
      <c r="AG172" s="33" t="s">
        <v>2912</v>
      </c>
      <c r="AH172" s="33" t="n">
        <v>5</v>
      </c>
      <c r="AI172" s="33" t="s">
        <v>1823</v>
      </c>
      <c r="AJ172" s="33" t="s">
        <v>1801</v>
      </c>
      <c r="AK172" s="33" t="s">
        <v>1802</v>
      </c>
      <c r="AL172" s="33" t="s">
        <v>89</v>
      </c>
      <c r="AM172" s="33" t="s">
        <v>71</v>
      </c>
      <c r="AN172" s="33" t="s">
        <v>89</v>
      </c>
      <c r="AO172" s="33" t="s">
        <v>89</v>
      </c>
      <c r="AP172" s="33" t="s">
        <v>71</v>
      </c>
      <c r="AQ172" s="33" t="s">
        <v>2467</v>
      </c>
      <c r="AR172" s="244" t="s">
        <v>61</v>
      </c>
      <c r="AS172" s="33" t="s">
        <v>67</v>
      </c>
      <c r="AT172" s="33" t="s">
        <v>67</v>
      </c>
      <c r="AU172" s="33" t="s">
        <v>67</v>
      </c>
      <c r="AV172" s="33" t="n">
        <v>36</v>
      </c>
      <c r="AW172" s="33" t="n">
        <v>33</v>
      </c>
      <c r="AX172" s="33" t="n">
        <v>31</v>
      </c>
      <c r="AY172" s="33" t="n">
        <v>113</v>
      </c>
      <c r="AZ172" s="33" t="n">
        <v>0</v>
      </c>
      <c r="BA172" s="33" t="n">
        <v>0</v>
      </c>
      <c r="BB172" s="33" t="n">
        <v>106</v>
      </c>
      <c r="BC172" s="33" t="n">
        <v>2</v>
      </c>
      <c r="BD172" s="245" t="n">
        <v>0</v>
      </c>
      <c r="BE172" s="33" t="n">
        <v>0</v>
      </c>
      <c r="BF172" s="33" t="n">
        <v>2</v>
      </c>
      <c r="BG172" s="33" t="n">
        <v>3</v>
      </c>
      <c r="BH172" s="33" t="n">
        <v>113</v>
      </c>
      <c r="BI172" s="33" t="n">
        <v>0.08</v>
      </c>
      <c r="BJ172" s="33" t="n">
        <v>0.062</v>
      </c>
      <c r="BK172" s="33" t="n">
        <v>0.027</v>
      </c>
      <c r="BL172" s="33" t="n">
        <v>0.018</v>
      </c>
      <c r="BM172" s="33" t="n">
        <v>0.053</v>
      </c>
      <c r="BN172" s="33" t="n">
        <v>0.088</v>
      </c>
      <c r="BO172" s="33" t="n">
        <v>0.106</v>
      </c>
      <c r="BP172" s="33" t="n">
        <v>0.097</v>
      </c>
      <c r="BQ172" s="33" t="n">
        <v>0.106</v>
      </c>
      <c r="BR172" s="33" t="n">
        <v>0.053</v>
      </c>
      <c r="BS172" s="33" t="n">
        <v>0.106</v>
      </c>
      <c r="BT172" s="33" t="n">
        <v>0.133</v>
      </c>
      <c r="BU172" s="33" t="n">
        <v>0.248</v>
      </c>
      <c r="BV172" s="33" t="n">
        <v>0.239</v>
      </c>
      <c r="BW172" s="33" t="n">
        <v>0.265</v>
      </c>
      <c r="BX172" s="33" t="n">
        <v>0.31</v>
      </c>
      <c r="BY172" s="33" t="n">
        <v>0.31</v>
      </c>
      <c r="BZ172" s="33" t="n">
        <v>0.301</v>
      </c>
      <c r="CA172" s="33" t="n">
        <v>0.009</v>
      </c>
      <c r="CB172" s="33" t="n">
        <v>0</v>
      </c>
      <c r="CC172" s="33" t="n">
        <v>0.018</v>
      </c>
      <c r="CD172" s="33" t="n">
        <v>0.009</v>
      </c>
      <c r="CE172" s="33" t="n">
        <v>0.027</v>
      </c>
      <c r="CF172" s="33" t="n">
        <v>0.027</v>
      </c>
      <c r="CG172" s="33" t="n">
        <v>0.558</v>
      </c>
      <c r="CH172" s="33" t="n">
        <v>0.602</v>
      </c>
      <c r="CI172" s="33" t="n">
        <v>0.584</v>
      </c>
      <c r="CJ172" s="33" t="n">
        <v>0.611</v>
      </c>
      <c r="CK172" s="33" t="n">
        <v>0.504</v>
      </c>
      <c r="CL172" s="33" t="n">
        <v>0.451</v>
      </c>
      <c r="CM172" s="33" t="n">
        <v>0.018</v>
      </c>
      <c r="CN172" s="33" t="n">
        <v>0.018</v>
      </c>
      <c r="CO172" s="33" t="n">
        <v>0.018</v>
      </c>
      <c r="CP172" s="33" t="n">
        <v>0.018</v>
      </c>
      <c r="CQ172" s="33" t="n">
        <v>0.009</v>
      </c>
      <c r="CR172" s="33" t="n">
        <v>0.027</v>
      </c>
      <c r="CS172" s="33" t="n">
        <v>0.053</v>
      </c>
      <c r="CT172" s="33" t="n">
        <v>0.053</v>
      </c>
      <c r="CU172" s="33" t="n">
        <v>0.053</v>
      </c>
      <c r="CV172" s="33" t="n">
        <v>0.071</v>
      </c>
      <c r="CW172" s="33" t="n">
        <v>0.062</v>
      </c>
      <c r="CX172" s="33" t="n">
        <v>0.053</v>
      </c>
      <c r="CY172" s="33" t="n">
        <v>0.08</v>
      </c>
      <c r="CZ172" s="33" t="n">
        <v>0.071</v>
      </c>
      <c r="DA172" s="33" t="n">
        <v>0.071</v>
      </c>
      <c r="DB172" s="33" t="n">
        <v>0.053</v>
      </c>
      <c r="DC172" s="33" t="n">
        <v>0.088</v>
      </c>
      <c r="DD172" s="33" t="n">
        <v>0.097</v>
      </c>
      <c r="DE172" s="33" t="n">
        <v>0.142</v>
      </c>
      <c r="DF172" s="33" t="n">
        <v>0.177</v>
      </c>
      <c r="DG172" s="33" t="n">
        <v>0.283</v>
      </c>
      <c r="DH172" s="33" t="n">
        <v>0.23</v>
      </c>
      <c r="DI172" s="33" t="n">
        <v>0.239</v>
      </c>
      <c r="DJ172" s="33" t="n">
        <v>0.327</v>
      </c>
      <c r="DK172" s="33" t="n">
        <v>0.292</v>
      </c>
      <c r="DL172" s="33" t="n">
        <v>0.23</v>
      </c>
      <c r="DM172" s="33" t="n">
        <v>0.274</v>
      </c>
      <c r="DN172" s="33" t="n">
        <v>0</v>
      </c>
      <c r="DO172" s="33" t="n">
        <v>0</v>
      </c>
      <c r="DP172" s="33" t="n">
        <v>0.009</v>
      </c>
      <c r="DQ172" s="33" t="n">
        <v>0.018</v>
      </c>
      <c r="DR172" s="33" t="n">
        <v>0.009</v>
      </c>
      <c r="DS172" s="33" t="n">
        <v>0.018</v>
      </c>
      <c r="DT172" s="33" t="n">
        <v>0.009</v>
      </c>
      <c r="DU172" s="33" t="n">
        <v>0</v>
      </c>
      <c r="DV172" s="33" t="n">
        <v>0.027</v>
      </c>
      <c r="DW172" s="33" t="n">
        <v>0.77</v>
      </c>
      <c r="DX172" s="33" t="n">
        <v>0.743</v>
      </c>
      <c r="DY172" s="33" t="n">
        <v>0.637</v>
      </c>
      <c r="DZ172" s="33" t="n">
        <v>0.655</v>
      </c>
      <c r="EA172" s="33" t="n">
        <v>0.673</v>
      </c>
      <c r="EB172" s="33" t="n">
        <v>0.558</v>
      </c>
      <c r="EC172" s="33" t="n">
        <v>0.593</v>
      </c>
      <c r="ED172" s="33" t="n">
        <v>0.628</v>
      </c>
      <c r="EE172" s="33" t="n">
        <v>0.549</v>
      </c>
      <c r="EF172" s="33" t="n">
        <v>0.265</v>
      </c>
      <c r="EG172" s="33" t="n">
        <v>0.044</v>
      </c>
      <c r="EH172" s="33" t="n">
        <v>0.018</v>
      </c>
      <c r="EI172" s="33" t="n">
        <v>0.053</v>
      </c>
      <c r="EJ172" s="33" t="n">
        <v>0.372</v>
      </c>
      <c r="EK172" s="33" t="n">
        <v>0.159</v>
      </c>
      <c r="EL172" s="33" t="n">
        <v>0.115</v>
      </c>
      <c r="EM172" s="33" t="n">
        <v>0.186</v>
      </c>
      <c r="EN172" s="33" t="n">
        <v>0.115</v>
      </c>
      <c r="EO172" s="33" t="n">
        <v>0.265</v>
      </c>
      <c r="EP172" s="33" t="n">
        <v>0.345</v>
      </c>
      <c r="EQ172" s="33" t="n">
        <v>0.292</v>
      </c>
      <c r="ER172" s="33" t="n">
        <v>0.035</v>
      </c>
      <c r="ES172" s="33" t="n">
        <v>0.053</v>
      </c>
      <c r="ET172" s="33" t="n">
        <v>0.062</v>
      </c>
      <c r="EU172" s="33" t="n">
        <v>0.044</v>
      </c>
      <c r="EV172" s="33" t="n">
        <v>0.212</v>
      </c>
      <c r="EW172" s="33" t="n">
        <v>0.478</v>
      </c>
      <c r="EX172" s="33" t="n">
        <v>0.46</v>
      </c>
      <c r="EY172" s="33" t="n">
        <v>0.425</v>
      </c>
      <c r="EZ172" s="33" t="n">
        <v>7.11</v>
      </c>
      <c r="FA172" s="33" t="n">
        <v>0.044</v>
      </c>
      <c r="FB172" s="33" t="n">
        <v>0.009</v>
      </c>
      <c r="FC172" s="33" t="n">
        <v>0.018</v>
      </c>
      <c r="FD172" s="33" t="n">
        <v>0.088</v>
      </c>
      <c r="FE172" s="33" t="n">
        <v>0.133</v>
      </c>
      <c r="FF172" s="33" t="n">
        <v>0.08</v>
      </c>
      <c r="FG172" s="33" t="n">
        <v>0.062</v>
      </c>
      <c r="FH172" s="33" t="n">
        <v>0.195</v>
      </c>
      <c r="FI172" s="33" t="n">
        <v>0.159</v>
      </c>
      <c r="FJ172" s="33" t="n">
        <v>0.195</v>
      </c>
      <c r="FK172" s="33" t="n">
        <v>0.018</v>
      </c>
      <c r="FL172" s="33" t="n">
        <v>0.566</v>
      </c>
      <c r="FM172" s="33" t="n">
        <v>0.611</v>
      </c>
      <c r="FN172" s="33" t="n">
        <v>0.274</v>
      </c>
      <c r="FO172" s="33" t="n">
        <v>0.142</v>
      </c>
      <c r="FP172" s="33" t="n">
        <v>0.142</v>
      </c>
      <c r="FQ172" s="33" t="n">
        <v>0.204</v>
      </c>
      <c r="FR172" s="33" t="n">
        <v>0.106</v>
      </c>
      <c r="FS172" s="33" t="n">
        <v>0.088</v>
      </c>
      <c r="FT172" s="33" t="n">
        <v>0.212</v>
      </c>
      <c r="FU172" s="33" t="n">
        <v>0.062</v>
      </c>
      <c r="FV172" s="33" t="n">
        <v>0.062</v>
      </c>
      <c r="FW172" s="33" t="n">
        <v>0.221</v>
      </c>
      <c r="FX172" s="33" t="n">
        <v>0.124</v>
      </c>
      <c r="FY172" s="33" t="n">
        <v>0.097</v>
      </c>
      <c r="FZ172" s="33" t="n">
        <v>0.088</v>
      </c>
      <c r="GA172" s="33" t="n">
        <v>0.035</v>
      </c>
      <c r="GB172" s="33" t="n">
        <v>0.044</v>
      </c>
      <c r="GC172" s="33" t="n">
        <v>0.035</v>
      </c>
      <c r="GD172" s="33" t="n">
        <v>0.044</v>
      </c>
      <c r="GE172" s="33" t="n">
        <v>0.106</v>
      </c>
      <c r="GF172" s="33" t="n">
        <v>0.018</v>
      </c>
      <c r="GG172" s="33" t="n">
        <v>0.389</v>
      </c>
      <c r="GH172" s="33" t="n">
        <v>0.398</v>
      </c>
      <c r="GI172" s="33" t="n">
        <v>0.425</v>
      </c>
      <c r="GJ172" s="33" t="n">
        <v>0.407</v>
      </c>
      <c r="GK172" s="33" t="n">
        <v>0.407</v>
      </c>
      <c r="GL172" s="33" t="n">
        <v>0.425</v>
      </c>
      <c r="GM172" s="33" t="n">
        <v>0.46</v>
      </c>
      <c r="GN172" s="33" t="n">
        <v>0.319</v>
      </c>
      <c r="GO172" s="33" t="n">
        <v>0.372</v>
      </c>
      <c r="GP172" s="33" t="n">
        <v>0.354</v>
      </c>
      <c r="GQ172" s="33" t="n">
        <v>0.363</v>
      </c>
      <c r="GR172" s="33" t="n">
        <v>0.442</v>
      </c>
      <c r="GS172" s="33" t="n">
        <v>0.08</v>
      </c>
      <c r="GT172" s="33" t="n">
        <v>0.212</v>
      </c>
      <c r="GU172" s="33" t="n">
        <v>0.15</v>
      </c>
      <c r="GV172" s="33" t="n">
        <v>0.159</v>
      </c>
      <c r="GW172" s="33" t="n">
        <v>0.088</v>
      </c>
      <c r="GX172" s="33" t="n">
        <v>0.088</v>
      </c>
      <c r="GY172" s="33" t="n">
        <v>0.009</v>
      </c>
      <c r="GZ172" s="33" t="n">
        <v>0.009</v>
      </c>
      <c r="HA172" s="33" t="n">
        <v>0.009</v>
      </c>
      <c r="HB172" s="33" t="n">
        <v>0.009</v>
      </c>
      <c r="HC172" s="33" t="n">
        <v>0.018</v>
      </c>
      <c r="HD172" s="33" t="n">
        <v>0.018</v>
      </c>
      <c r="HE172" s="33" t="n">
        <v>0.027</v>
      </c>
      <c r="HF172" s="33" t="n">
        <v>0.018</v>
      </c>
      <c r="HG172" s="33" t="n">
        <v>0.009</v>
      </c>
      <c r="HH172" s="33" t="n">
        <v>0.027</v>
      </c>
      <c r="HI172" s="33" t="n">
        <v>0.018</v>
      </c>
      <c r="HJ172" s="33" t="n">
        <v>0.009</v>
      </c>
    </row>
    <row r="173" customFormat="false" ht="15" hidden="false" customHeight="false" outlineLevel="0" collapsed="false">
      <c r="A173" s="33" t="n">
        <v>609777</v>
      </c>
      <c r="B173" s="242" t="s">
        <v>1785</v>
      </c>
      <c r="C173" s="243" t="s">
        <v>1786</v>
      </c>
      <c r="D173" s="33" t="n">
        <v>2070</v>
      </c>
      <c r="E173" s="33" t="n">
        <v>22061</v>
      </c>
      <c r="F173" s="33" t="s">
        <v>100</v>
      </c>
      <c r="G173" s="33" t="s">
        <v>101</v>
      </c>
      <c r="H173" s="243" t="s">
        <v>46</v>
      </c>
      <c r="I173" s="33" t="s">
        <v>1855</v>
      </c>
      <c r="J173" s="33" t="s">
        <v>1788</v>
      </c>
      <c r="L173" s="33" t="s">
        <v>102</v>
      </c>
      <c r="N173" s="33" t="s">
        <v>1790</v>
      </c>
      <c r="O173" s="33" t="n">
        <v>51231</v>
      </c>
      <c r="P173" s="33" t="s">
        <v>1791</v>
      </c>
      <c r="Q173" s="33" t="s">
        <v>2913</v>
      </c>
      <c r="R173" s="33" t="s">
        <v>2914</v>
      </c>
      <c r="S173" s="33" t="n">
        <v>60608</v>
      </c>
      <c r="T173" s="33" t="n">
        <v>40</v>
      </c>
      <c r="U173" s="33" t="s">
        <v>2915</v>
      </c>
      <c r="V173" s="33" t="s">
        <v>2916</v>
      </c>
      <c r="W173" s="33" t="s">
        <v>2917</v>
      </c>
      <c r="X173" s="33" t="s">
        <v>2918</v>
      </c>
      <c r="Y173" s="33" t="s">
        <v>2919</v>
      </c>
      <c r="Z173" s="33" t="s">
        <v>2083</v>
      </c>
      <c r="AA173" s="33" t="n">
        <v>2012</v>
      </c>
      <c r="AB173" s="33" t="n">
        <v>609777</v>
      </c>
      <c r="AG173" s="33" t="s">
        <v>2920</v>
      </c>
      <c r="AH173" s="33" t="n">
        <v>3</v>
      </c>
      <c r="AI173" s="33" t="s">
        <v>1823</v>
      </c>
      <c r="AJ173" s="33" t="s">
        <v>1801</v>
      </c>
      <c r="AK173" s="33" t="s">
        <v>1802</v>
      </c>
      <c r="AL173" s="33" t="s">
        <v>102</v>
      </c>
      <c r="AM173" s="33" t="s">
        <v>71</v>
      </c>
      <c r="AR173" s="244" t="s">
        <v>54</v>
      </c>
    </row>
    <row r="174" customFormat="false" ht="15" hidden="false" customHeight="false" outlineLevel="0" collapsed="false">
      <c r="A174" s="33" t="n">
        <v>609779</v>
      </c>
      <c r="B174" s="242" t="s">
        <v>1785</v>
      </c>
      <c r="C174" s="243" t="s">
        <v>1786</v>
      </c>
      <c r="D174" s="33" t="n">
        <v>2080</v>
      </c>
      <c r="E174" s="33" t="n">
        <v>22081</v>
      </c>
      <c r="F174" s="33" t="s">
        <v>103</v>
      </c>
      <c r="G174" s="33" t="s">
        <v>104</v>
      </c>
      <c r="H174" s="243" t="s">
        <v>46</v>
      </c>
      <c r="I174" s="33" t="s">
        <v>1855</v>
      </c>
      <c r="J174" s="33" t="s">
        <v>1788</v>
      </c>
      <c r="L174" s="33" t="s">
        <v>64</v>
      </c>
      <c r="N174" s="33" t="s">
        <v>1790</v>
      </c>
      <c r="O174" s="33" t="n">
        <v>51044</v>
      </c>
      <c r="P174" s="33" t="s">
        <v>1791</v>
      </c>
      <c r="Q174" s="33" t="s">
        <v>2921</v>
      </c>
      <c r="R174" s="33" t="s">
        <v>2922</v>
      </c>
      <c r="S174" s="33" t="n">
        <v>60645</v>
      </c>
      <c r="T174" s="33" t="n">
        <v>32</v>
      </c>
      <c r="U174" s="33" t="s">
        <v>2923</v>
      </c>
      <c r="V174" s="33" t="s">
        <v>2924</v>
      </c>
      <c r="W174" s="33" t="s">
        <v>2925</v>
      </c>
      <c r="X174" s="33" t="s">
        <v>2926</v>
      </c>
      <c r="Y174" s="33" t="s">
        <v>1457</v>
      </c>
      <c r="Z174" s="33" t="s">
        <v>2927</v>
      </c>
      <c r="AA174" s="33" t="n">
        <v>2012</v>
      </c>
      <c r="AB174" s="33" t="n">
        <v>609779</v>
      </c>
      <c r="AD174" s="33" t="n">
        <v>2080</v>
      </c>
      <c r="AG174" s="33" t="s">
        <v>2928</v>
      </c>
      <c r="AH174" s="33" t="n">
        <v>1</v>
      </c>
      <c r="AI174" s="33" t="s">
        <v>1823</v>
      </c>
      <c r="AJ174" s="33" t="s">
        <v>1801</v>
      </c>
      <c r="AK174" s="33" t="s">
        <v>1802</v>
      </c>
      <c r="AL174" s="33" t="s">
        <v>64</v>
      </c>
      <c r="AM174" s="33" t="s">
        <v>65</v>
      </c>
      <c r="AN174" s="33" t="s">
        <v>64</v>
      </c>
      <c r="AO174" s="33" t="s">
        <v>64</v>
      </c>
      <c r="AP174" s="33" t="s">
        <v>65</v>
      </c>
      <c r="AQ174" s="33" t="s">
        <v>2426</v>
      </c>
      <c r="AR174" s="244" t="s">
        <v>54</v>
      </c>
    </row>
    <row r="175" customFormat="false" ht="15" hidden="false" customHeight="false" outlineLevel="0" collapsed="false">
      <c r="A175" s="33" t="n">
        <v>609780</v>
      </c>
      <c r="B175" s="242" t="s">
        <v>1785</v>
      </c>
      <c r="C175" s="243" t="s">
        <v>1786</v>
      </c>
      <c r="D175" s="33" t="n">
        <v>2090</v>
      </c>
      <c r="E175" s="33" t="n">
        <v>41111</v>
      </c>
      <c r="F175" s="33" t="s">
        <v>92</v>
      </c>
      <c r="G175" s="33" t="s">
        <v>93</v>
      </c>
      <c r="H175" s="243" t="s">
        <v>1850</v>
      </c>
      <c r="I175" s="33" t="s">
        <v>1855</v>
      </c>
      <c r="J175" s="33" t="s">
        <v>1788</v>
      </c>
      <c r="L175" s="33" t="s">
        <v>80</v>
      </c>
      <c r="N175" s="33" t="s">
        <v>1790</v>
      </c>
      <c r="O175" s="33" t="n">
        <v>51109</v>
      </c>
      <c r="P175" s="33" t="s">
        <v>1791</v>
      </c>
      <c r="Q175" s="33" t="s">
        <v>92</v>
      </c>
      <c r="R175" s="33" t="s">
        <v>2929</v>
      </c>
      <c r="S175" s="33" t="n">
        <v>60647</v>
      </c>
      <c r="T175" s="33" t="n">
        <v>34</v>
      </c>
      <c r="U175" s="33" t="s">
        <v>92</v>
      </c>
      <c r="V175" s="33" t="s">
        <v>2930</v>
      </c>
      <c r="W175" s="33" t="s">
        <v>2931</v>
      </c>
      <c r="X175" s="33" t="s">
        <v>2932</v>
      </c>
      <c r="Y175" s="33" t="s">
        <v>1914</v>
      </c>
      <c r="Z175" s="33" t="s">
        <v>2005</v>
      </c>
      <c r="AA175" s="33" t="n">
        <v>2012</v>
      </c>
      <c r="AB175" s="33" t="n">
        <v>609780</v>
      </c>
      <c r="AD175" s="33" t="n">
        <v>2090</v>
      </c>
      <c r="AG175" s="33" t="s">
        <v>2933</v>
      </c>
      <c r="AH175" s="33" t="n">
        <v>2</v>
      </c>
      <c r="AI175" s="33" t="s">
        <v>1823</v>
      </c>
      <c r="AJ175" s="33" t="s">
        <v>1801</v>
      </c>
      <c r="AK175" s="33" t="s">
        <v>1802</v>
      </c>
      <c r="AL175" s="33" t="s">
        <v>80</v>
      </c>
      <c r="AM175" s="33" t="s">
        <v>65</v>
      </c>
      <c r="AN175" s="33" t="s">
        <v>80</v>
      </c>
      <c r="AO175" s="33" t="s">
        <v>80</v>
      </c>
      <c r="AP175" s="33" t="s">
        <v>65</v>
      </c>
      <c r="AQ175" s="33" t="s">
        <v>2426</v>
      </c>
      <c r="AR175" s="244" t="s">
        <v>54</v>
      </c>
    </row>
    <row r="176" customFormat="false" ht="15" hidden="false" customHeight="false" outlineLevel="0" collapsed="false">
      <c r="A176" s="33" t="n">
        <v>609781</v>
      </c>
      <c r="B176" s="242" t="s">
        <v>1785</v>
      </c>
      <c r="C176" s="243" t="s">
        <v>1786</v>
      </c>
      <c r="D176" s="33" t="n">
        <v>2100</v>
      </c>
      <c r="E176" s="33" t="n">
        <v>31021</v>
      </c>
      <c r="F176" s="33" t="s">
        <v>123</v>
      </c>
      <c r="G176" s="33" t="s">
        <v>124</v>
      </c>
      <c r="H176" s="243" t="s">
        <v>46</v>
      </c>
      <c r="I176" s="33" t="s">
        <v>1855</v>
      </c>
      <c r="J176" s="33" t="s">
        <v>1788</v>
      </c>
      <c r="L176" s="33" t="s">
        <v>99</v>
      </c>
      <c r="N176" s="33" t="s">
        <v>1790</v>
      </c>
      <c r="O176" s="33" t="n">
        <v>51350</v>
      </c>
      <c r="P176" s="33" t="s">
        <v>1791</v>
      </c>
      <c r="Q176" s="33" t="s">
        <v>2934</v>
      </c>
      <c r="R176" s="33" t="s">
        <v>2935</v>
      </c>
      <c r="S176" s="33" t="n">
        <v>60609</v>
      </c>
      <c r="T176" s="33" t="n">
        <v>42</v>
      </c>
      <c r="U176" s="33" t="s">
        <v>2936</v>
      </c>
      <c r="V176" s="33" t="s">
        <v>2937</v>
      </c>
      <c r="W176" s="33" t="s">
        <v>2938</v>
      </c>
      <c r="X176" s="33" t="s">
        <v>2939</v>
      </c>
      <c r="Y176" s="33" t="s">
        <v>1869</v>
      </c>
      <c r="Z176" s="33" t="s">
        <v>1811</v>
      </c>
      <c r="AA176" s="33" t="n">
        <v>2012</v>
      </c>
      <c r="AB176" s="33" t="n">
        <v>609781</v>
      </c>
      <c r="AD176" s="33" t="n">
        <v>2100</v>
      </c>
      <c r="AG176" s="33" t="s">
        <v>2940</v>
      </c>
      <c r="AH176" s="33" t="n">
        <v>4</v>
      </c>
      <c r="AI176" s="33" t="s">
        <v>1823</v>
      </c>
      <c r="AJ176" s="33" t="s">
        <v>1801</v>
      </c>
      <c r="AK176" s="33" t="s">
        <v>1802</v>
      </c>
      <c r="AL176" s="33" t="s">
        <v>99</v>
      </c>
      <c r="AM176" s="33" t="s">
        <v>53</v>
      </c>
      <c r="AN176" s="33" t="s">
        <v>99</v>
      </c>
      <c r="AO176" s="33" t="s">
        <v>99</v>
      </c>
      <c r="AP176" s="33" t="s">
        <v>53</v>
      </c>
      <c r="AQ176" s="33" t="s">
        <v>2426</v>
      </c>
      <c r="AR176" s="244" t="s">
        <v>125</v>
      </c>
      <c r="AS176" s="33" t="s">
        <v>67</v>
      </c>
      <c r="AT176" s="33" t="s">
        <v>67</v>
      </c>
      <c r="AU176" s="33" t="s">
        <v>47</v>
      </c>
      <c r="AV176" s="33" t="n">
        <v>29</v>
      </c>
      <c r="AW176" s="33" t="n">
        <v>22</v>
      </c>
      <c r="AX176" s="33" t="n">
        <v>46</v>
      </c>
      <c r="AY176" s="33" t="n">
        <v>101</v>
      </c>
      <c r="AZ176" s="33" t="n">
        <v>0</v>
      </c>
      <c r="BA176" s="33" t="n">
        <v>0</v>
      </c>
      <c r="BB176" s="33" t="n">
        <v>100</v>
      </c>
      <c r="BC176" s="33" t="n">
        <v>0</v>
      </c>
      <c r="BD176" s="245" t="n">
        <v>0</v>
      </c>
      <c r="BE176" s="33" t="n">
        <v>0</v>
      </c>
      <c r="BF176" s="33" t="n">
        <v>1</v>
      </c>
      <c r="BG176" s="33" t="n">
        <v>0</v>
      </c>
      <c r="BH176" s="33" t="n">
        <v>101</v>
      </c>
      <c r="BI176" s="33" t="n">
        <v>0.01</v>
      </c>
      <c r="BJ176" s="33" t="n">
        <v>0</v>
      </c>
      <c r="BK176" s="33" t="n">
        <v>0.01</v>
      </c>
      <c r="BL176" s="33" t="n">
        <v>0</v>
      </c>
      <c r="BM176" s="33" t="n">
        <v>0.069</v>
      </c>
      <c r="BN176" s="33" t="n">
        <v>0.158</v>
      </c>
      <c r="BO176" s="33" t="n">
        <v>0.119</v>
      </c>
      <c r="BP176" s="33" t="n">
        <v>0.139</v>
      </c>
      <c r="BQ176" s="33" t="n">
        <v>0.109</v>
      </c>
      <c r="BR176" s="33" t="n">
        <v>0.168</v>
      </c>
      <c r="BS176" s="33" t="n">
        <v>0.149</v>
      </c>
      <c r="BT176" s="33" t="n">
        <v>0.139</v>
      </c>
      <c r="BU176" s="33" t="n">
        <v>0.356</v>
      </c>
      <c r="BV176" s="33" t="n">
        <v>0.287</v>
      </c>
      <c r="BW176" s="33" t="n">
        <v>0.317</v>
      </c>
      <c r="BX176" s="33" t="n">
        <v>0.238</v>
      </c>
      <c r="BY176" s="33" t="n">
        <v>0.277</v>
      </c>
      <c r="BZ176" s="33" t="n">
        <v>0.198</v>
      </c>
      <c r="CA176" s="33" t="n">
        <v>0.01</v>
      </c>
      <c r="CB176" s="33" t="n">
        <v>0</v>
      </c>
      <c r="CC176" s="33" t="n">
        <v>0.01</v>
      </c>
      <c r="CD176" s="33" t="n">
        <v>0.01</v>
      </c>
      <c r="CE176" s="33" t="n">
        <v>0.059</v>
      </c>
      <c r="CF176" s="33" t="n">
        <v>0.04</v>
      </c>
      <c r="CG176" s="33" t="n">
        <v>0.505</v>
      </c>
      <c r="CH176" s="33" t="n">
        <v>0.574</v>
      </c>
      <c r="CI176" s="33" t="n">
        <v>0.554</v>
      </c>
      <c r="CJ176" s="33" t="n">
        <v>0.584</v>
      </c>
      <c r="CK176" s="33" t="n">
        <v>0.446</v>
      </c>
      <c r="CL176" s="33" t="n">
        <v>0.465</v>
      </c>
      <c r="CM176" s="33" t="n">
        <v>0.01</v>
      </c>
      <c r="CN176" s="33" t="n">
        <v>0.03</v>
      </c>
      <c r="CO176" s="33" t="n">
        <v>0.03</v>
      </c>
      <c r="CP176" s="33" t="n">
        <v>0.059</v>
      </c>
      <c r="CQ176" s="33" t="n">
        <v>0.02</v>
      </c>
      <c r="CR176" s="33" t="n">
        <v>0.05</v>
      </c>
      <c r="CS176" s="33" t="n">
        <v>0.059</v>
      </c>
      <c r="CT176" s="33" t="n">
        <v>0.158</v>
      </c>
      <c r="CU176" s="33" t="n">
        <v>0.089</v>
      </c>
      <c r="CV176" s="33" t="n">
        <v>0.03</v>
      </c>
      <c r="CW176" s="33" t="n">
        <v>0.059</v>
      </c>
      <c r="CX176" s="33" t="n">
        <v>0.079</v>
      </c>
      <c r="CY176" s="33" t="n">
        <v>0.05</v>
      </c>
      <c r="CZ176" s="33" t="n">
        <v>0.119</v>
      </c>
      <c r="DA176" s="33" t="n">
        <v>0.129</v>
      </c>
      <c r="DB176" s="33" t="n">
        <v>0.099</v>
      </c>
      <c r="DC176" s="33" t="n">
        <v>0.099</v>
      </c>
      <c r="DD176" s="33" t="n">
        <v>0.119</v>
      </c>
      <c r="DE176" s="33" t="n">
        <v>0.208</v>
      </c>
      <c r="DF176" s="33" t="n">
        <v>0.188</v>
      </c>
      <c r="DG176" s="33" t="n">
        <v>0.188</v>
      </c>
      <c r="DH176" s="33" t="n">
        <v>0.208</v>
      </c>
      <c r="DI176" s="33" t="n">
        <v>0.188</v>
      </c>
      <c r="DJ176" s="33" t="n">
        <v>0.238</v>
      </c>
      <c r="DK176" s="33" t="n">
        <v>0.228</v>
      </c>
      <c r="DL176" s="33" t="n">
        <v>0.178</v>
      </c>
      <c r="DM176" s="33" t="n">
        <v>0.208</v>
      </c>
      <c r="DN176" s="33" t="n">
        <v>0.01</v>
      </c>
      <c r="DO176" s="33" t="n">
        <v>0.02</v>
      </c>
      <c r="DP176" s="33" t="n">
        <v>0.03</v>
      </c>
      <c r="DQ176" s="33" t="n">
        <v>0.02</v>
      </c>
      <c r="DR176" s="33" t="n">
        <v>0.01</v>
      </c>
      <c r="DS176" s="33" t="n">
        <v>0.03</v>
      </c>
      <c r="DT176" s="33" t="n">
        <v>0.01</v>
      </c>
      <c r="DU176" s="33" t="n">
        <v>0.04</v>
      </c>
      <c r="DV176" s="33" t="n">
        <v>0.03</v>
      </c>
      <c r="DW176" s="33" t="n">
        <v>0.743</v>
      </c>
      <c r="DX176" s="33" t="n">
        <v>0.703</v>
      </c>
      <c r="DY176" s="33" t="n">
        <v>0.673</v>
      </c>
      <c r="DZ176" s="33" t="n">
        <v>0.663</v>
      </c>
      <c r="EA176" s="33" t="n">
        <v>0.663</v>
      </c>
      <c r="EB176" s="33" t="n">
        <v>0.554</v>
      </c>
      <c r="EC176" s="33" t="n">
        <v>0.604</v>
      </c>
      <c r="ED176" s="33" t="n">
        <v>0.525</v>
      </c>
      <c r="EE176" s="33" t="n">
        <v>0.554</v>
      </c>
      <c r="EF176" s="33" t="n">
        <v>0.356</v>
      </c>
      <c r="EG176" s="33" t="n">
        <v>0.02</v>
      </c>
      <c r="EH176" s="33" t="n">
        <v>0.02</v>
      </c>
      <c r="EI176" s="33" t="n">
        <v>0.168</v>
      </c>
      <c r="EJ176" s="33" t="n">
        <v>0.317</v>
      </c>
      <c r="EK176" s="33" t="n">
        <v>0.149</v>
      </c>
      <c r="EL176" s="33" t="n">
        <v>0.079</v>
      </c>
      <c r="EM176" s="33" t="n">
        <v>0.119</v>
      </c>
      <c r="EN176" s="33" t="n">
        <v>0.089</v>
      </c>
      <c r="EO176" s="33" t="n">
        <v>0.238</v>
      </c>
      <c r="EP176" s="33" t="n">
        <v>0.238</v>
      </c>
      <c r="EQ176" s="33" t="n">
        <v>0.228</v>
      </c>
      <c r="ER176" s="33" t="n">
        <v>0.03</v>
      </c>
      <c r="ES176" s="33" t="n">
        <v>0.03</v>
      </c>
      <c r="ET176" s="33" t="n">
        <v>0.099</v>
      </c>
      <c r="EU176" s="33" t="n">
        <v>0.04</v>
      </c>
      <c r="EV176" s="33" t="n">
        <v>0.208</v>
      </c>
      <c r="EW176" s="33" t="n">
        <v>0.564</v>
      </c>
      <c r="EX176" s="33" t="n">
        <v>0.564</v>
      </c>
      <c r="EY176" s="33" t="n">
        <v>0.446</v>
      </c>
      <c r="EZ176" s="33" t="n">
        <v>6.69</v>
      </c>
      <c r="FA176" s="33" t="n">
        <v>0.04</v>
      </c>
      <c r="FB176" s="33" t="n">
        <v>0.03</v>
      </c>
      <c r="FC176" s="33" t="n">
        <v>0.05</v>
      </c>
      <c r="FD176" s="33" t="n">
        <v>0.059</v>
      </c>
      <c r="FE176" s="33" t="n">
        <v>0.168</v>
      </c>
      <c r="FF176" s="33" t="n">
        <v>0.069</v>
      </c>
      <c r="FG176" s="33" t="n">
        <v>0.099</v>
      </c>
      <c r="FH176" s="33" t="n">
        <v>0.188</v>
      </c>
      <c r="FI176" s="33" t="n">
        <v>0.059</v>
      </c>
      <c r="FJ176" s="33" t="n">
        <v>0.188</v>
      </c>
      <c r="FK176" s="33" t="n">
        <v>0.05</v>
      </c>
      <c r="FL176" s="33" t="n">
        <v>0.485</v>
      </c>
      <c r="FM176" s="33" t="n">
        <v>0.465</v>
      </c>
      <c r="FN176" s="33" t="n">
        <v>0.228</v>
      </c>
      <c r="FO176" s="33" t="n">
        <v>0.158</v>
      </c>
      <c r="FP176" s="33" t="n">
        <v>0.198</v>
      </c>
      <c r="FQ176" s="33" t="n">
        <v>0.218</v>
      </c>
      <c r="FR176" s="33" t="n">
        <v>0.168</v>
      </c>
      <c r="FS176" s="33" t="n">
        <v>0.139</v>
      </c>
      <c r="FT176" s="33" t="n">
        <v>0.257</v>
      </c>
      <c r="FU176" s="33" t="n">
        <v>0.099</v>
      </c>
      <c r="FV176" s="33" t="n">
        <v>0.129</v>
      </c>
      <c r="FW176" s="33" t="n">
        <v>0.267</v>
      </c>
      <c r="FX176" s="33" t="n">
        <v>0.089</v>
      </c>
      <c r="FY176" s="33" t="n">
        <v>0.069</v>
      </c>
      <c r="FZ176" s="33" t="n">
        <v>0.03</v>
      </c>
      <c r="GA176" s="33" t="n">
        <v>0.02</v>
      </c>
      <c r="GB176" s="33" t="n">
        <v>0.02</v>
      </c>
      <c r="GC176" s="33" t="n">
        <v>0.05</v>
      </c>
      <c r="GD176" s="33" t="n">
        <v>0.03</v>
      </c>
      <c r="GE176" s="33" t="n">
        <v>0.109</v>
      </c>
      <c r="GF176" s="33" t="n">
        <v>0.04</v>
      </c>
      <c r="GG176" s="33" t="n">
        <v>0.347</v>
      </c>
      <c r="GH176" s="33" t="n">
        <v>0.267</v>
      </c>
      <c r="GI176" s="33" t="n">
        <v>0.287</v>
      </c>
      <c r="GJ176" s="33" t="n">
        <v>0.386</v>
      </c>
      <c r="GK176" s="33" t="n">
        <v>0.347</v>
      </c>
      <c r="GL176" s="33" t="n">
        <v>0.327</v>
      </c>
      <c r="GM176" s="33" t="n">
        <v>0.525</v>
      </c>
      <c r="GN176" s="33" t="n">
        <v>0.505</v>
      </c>
      <c r="GO176" s="33" t="n">
        <v>0.376</v>
      </c>
      <c r="GP176" s="33" t="n">
        <v>0.396</v>
      </c>
      <c r="GQ176" s="33" t="n">
        <v>0.366</v>
      </c>
      <c r="GR176" s="33" t="n">
        <v>0.505</v>
      </c>
      <c r="GS176" s="33" t="n">
        <v>0.059</v>
      </c>
      <c r="GT176" s="33" t="n">
        <v>0.168</v>
      </c>
      <c r="GU176" s="33" t="n">
        <v>0.218</v>
      </c>
      <c r="GV176" s="33" t="n">
        <v>0.139</v>
      </c>
      <c r="GW176" s="33" t="n">
        <v>0.129</v>
      </c>
      <c r="GX176" s="33" t="n">
        <v>0.099</v>
      </c>
      <c r="GY176" s="33" t="n">
        <v>0.01</v>
      </c>
      <c r="GZ176" s="33" t="n">
        <v>0.01</v>
      </c>
      <c r="HA176" s="33" t="n">
        <v>0.03</v>
      </c>
      <c r="HB176" s="33" t="n">
        <v>0</v>
      </c>
      <c r="HC176" s="33" t="n">
        <v>0</v>
      </c>
      <c r="HD176" s="33" t="n">
        <v>0</v>
      </c>
      <c r="HE176" s="33" t="n">
        <v>0.04</v>
      </c>
      <c r="HF176" s="33" t="n">
        <v>0.03</v>
      </c>
      <c r="HG176" s="33" t="n">
        <v>0.04</v>
      </c>
      <c r="HH176" s="33" t="n">
        <v>0.05</v>
      </c>
      <c r="HI176" s="33" t="n">
        <v>0.05</v>
      </c>
      <c r="HJ176" s="33" t="n">
        <v>0.03</v>
      </c>
    </row>
    <row r="177" customFormat="false" ht="15" hidden="false" customHeight="false" outlineLevel="0" collapsed="false">
      <c r="A177" s="33" t="n">
        <v>609782</v>
      </c>
      <c r="B177" s="242" t="s">
        <v>1785</v>
      </c>
      <c r="C177" s="243" t="s">
        <v>1786</v>
      </c>
      <c r="D177" s="33" t="n">
        <v>2110</v>
      </c>
      <c r="E177" s="33" t="n">
        <v>22091</v>
      </c>
      <c r="F177" s="33" t="s">
        <v>126</v>
      </c>
      <c r="G177" s="33" t="s">
        <v>127</v>
      </c>
      <c r="H177" s="243" t="s">
        <v>46</v>
      </c>
      <c r="I177" s="33" t="s">
        <v>1855</v>
      </c>
      <c r="J177" s="33" t="s">
        <v>2438</v>
      </c>
      <c r="L177" s="33" t="s">
        <v>64</v>
      </c>
      <c r="N177" s="33" t="s">
        <v>1790</v>
      </c>
      <c r="O177" s="33" t="n">
        <v>51045</v>
      </c>
      <c r="P177" s="33" t="s">
        <v>1791</v>
      </c>
      <c r="Q177" s="33" t="s">
        <v>2941</v>
      </c>
      <c r="R177" s="33" t="s">
        <v>2942</v>
      </c>
      <c r="S177" s="33" t="n">
        <v>60618</v>
      </c>
      <c r="T177" s="33" t="n">
        <v>33</v>
      </c>
      <c r="U177" s="33" t="s">
        <v>2943</v>
      </c>
      <c r="V177" s="33" t="s">
        <v>2944</v>
      </c>
      <c r="W177" s="33" t="s">
        <v>2945</v>
      </c>
      <c r="X177" s="33" t="s">
        <v>2946</v>
      </c>
      <c r="Y177" s="33" t="s">
        <v>2618</v>
      </c>
      <c r="Z177" s="33" t="s">
        <v>2508</v>
      </c>
      <c r="AA177" s="33" t="n">
        <v>2012</v>
      </c>
      <c r="AB177" s="33" t="n">
        <v>609782</v>
      </c>
      <c r="AD177" s="33" t="n">
        <v>2110</v>
      </c>
      <c r="AG177" s="33" t="s">
        <v>2947</v>
      </c>
      <c r="AH177" s="33" t="n">
        <v>0</v>
      </c>
      <c r="AI177" s="33" t="s">
        <v>1823</v>
      </c>
      <c r="AJ177" s="33" t="s">
        <v>1801</v>
      </c>
      <c r="AK177" s="33" t="s">
        <v>1802</v>
      </c>
      <c r="AL177" s="33" t="s">
        <v>64</v>
      </c>
      <c r="AM177" s="33" t="s">
        <v>65</v>
      </c>
      <c r="AN177" s="33" t="s">
        <v>64</v>
      </c>
      <c r="AO177" s="33" t="s">
        <v>64</v>
      </c>
      <c r="AP177" s="33" t="s">
        <v>65</v>
      </c>
      <c r="AQ177" s="33" t="s">
        <v>2426</v>
      </c>
      <c r="AR177" s="244" t="s">
        <v>54</v>
      </c>
    </row>
    <row r="178" customFormat="false" ht="15" hidden="false" customHeight="false" outlineLevel="0" collapsed="false">
      <c r="A178" s="33" t="n">
        <v>609783</v>
      </c>
      <c r="B178" s="242" t="s">
        <v>1785</v>
      </c>
      <c r="C178" s="243" t="s">
        <v>1786</v>
      </c>
      <c r="D178" s="33" t="n">
        <v>2120</v>
      </c>
      <c r="E178" s="33" t="n">
        <v>30011</v>
      </c>
      <c r="F178" s="33" t="s">
        <v>755</v>
      </c>
      <c r="G178" s="33" t="s">
        <v>756</v>
      </c>
      <c r="H178" s="243" t="s">
        <v>49</v>
      </c>
      <c r="I178" s="33" t="s">
        <v>2777</v>
      </c>
      <c r="J178" s="33" t="s">
        <v>1788</v>
      </c>
      <c r="L178" s="33" t="s">
        <v>2778</v>
      </c>
      <c r="N178" s="33" t="s">
        <v>1790</v>
      </c>
      <c r="O178" s="33" t="n">
        <v>51571</v>
      </c>
      <c r="P178" s="33" t="s">
        <v>1791</v>
      </c>
      <c r="Q178" s="33" t="s">
        <v>2948</v>
      </c>
      <c r="R178" s="33" t="s">
        <v>2949</v>
      </c>
      <c r="S178" s="33" t="n">
        <v>60612</v>
      </c>
      <c r="T178" s="33" t="n">
        <v>38</v>
      </c>
      <c r="U178" s="33" t="s">
        <v>2950</v>
      </c>
      <c r="V178" s="33" t="s">
        <v>2951</v>
      </c>
      <c r="W178" s="33" t="s">
        <v>2952</v>
      </c>
      <c r="X178" s="33" t="s">
        <v>2953</v>
      </c>
      <c r="Y178" s="33" t="s">
        <v>1989</v>
      </c>
      <c r="Z178" s="33" t="s">
        <v>2067</v>
      </c>
      <c r="AA178" s="33" t="n">
        <v>2012</v>
      </c>
      <c r="AB178" s="33" t="n">
        <v>609783</v>
      </c>
      <c r="AD178" s="33" t="n">
        <v>2120</v>
      </c>
      <c r="AG178" s="33" t="s">
        <v>2954</v>
      </c>
      <c r="AH178" s="33" t="n">
        <v>5</v>
      </c>
      <c r="AI178" s="33" t="s">
        <v>1833</v>
      </c>
      <c r="AJ178" s="33" t="s">
        <v>1801</v>
      </c>
      <c r="AK178" s="33" t="s">
        <v>1802</v>
      </c>
      <c r="AL178" s="33" t="s">
        <v>118</v>
      </c>
      <c r="AM178" s="33" t="s">
        <v>108</v>
      </c>
      <c r="AN178" s="33" t="s">
        <v>118</v>
      </c>
      <c r="AO178" s="33" t="s">
        <v>2778</v>
      </c>
      <c r="AP178" s="33" t="s">
        <v>108</v>
      </c>
      <c r="AQ178" s="33" t="s">
        <v>2426</v>
      </c>
      <c r="AR178" s="244" t="s">
        <v>54</v>
      </c>
    </row>
    <row r="179" customFormat="false" ht="15" hidden="false" customHeight="false" outlineLevel="0" collapsed="false">
      <c r="A179" s="33" t="n">
        <v>609786</v>
      </c>
      <c r="B179" s="242" t="s">
        <v>1785</v>
      </c>
      <c r="C179" s="243" t="s">
        <v>1786</v>
      </c>
      <c r="D179" s="33" t="n">
        <v>2130</v>
      </c>
      <c r="E179" s="33" t="n">
        <v>22101</v>
      </c>
      <c r="F179" s="33" t="s">
        <v>134</v>
      </c>
      <c r="G179" s="33" t="s">
        <v>135</v>
      </c>
      <c r="H179" s="243" t="s">
        <v>46</v>
      </c>
      <c r="I179" s="33" t="s">
        <v>1855</v>
      </c>
      <c r="J179" s="33" t="s">
        <v>1788</v>
      </c>
      <c r="L179" s="33" t="s">
        <v>115</v>
      </c>
      <c r="N179" s="33" t="s">
        <v>1790</v>
      </c>
      <c r="O179" s="33" t="n">
        <v>51458</v>
      </c>
      <c r="P179" s="33" t="s">
        <v>1791</v>
      </c>
      <c r="Q179" s="33" t="s">
        <v>134</v>
      </c>
      <c r="R179" s="33" t="s">
        <v>2955</v>
      </c>
      <c r="S179" s="33" t="n">
        <v>60619</v>
      </c>
      <c r="T179" s="33" t="n">
        <v>47</v>
      </c>
      <c r="U179" s="33" t="s">
        <v>2956</v>
      </c>
      <c r="V179" s="33" t="s">
        <v>2957</v>
      </c>
      <c r="W179" s="33" t="s">
        <v>2958</v>
      </c>
      <c r="X179" s="33" t="s">
        <v>2959</v>
      </c>
      <c r="Y179" s="33" t="s">
        <v>135</v>
      </c>
      <c r="Z179" s="33" t="s">
        <v>2204</v>
      </c>
      <c r="AA179" s="33" t="n">
        <v>2012</v>
      </c>
      <c r="AB179" s="33" t="n">
        <v>609786</v>
      </c>
      <c r="AD179" s="33" t="n">
        <v>2130</v>
      </c>
      <c r="AG179" s="33" t="s">
        <v>2960</v>
      </c>
      <c r="AH179" s="33" t="n">
        <v>6</v>
      </c>
      <c r="AI179" s="33" t="s">
        <v>1823</v>
      </c>
      <c r="AJ179" s="33" t="s">
        <v>1801</v>
      </c>
      <c r="AK179" s="33" t="s">
        <v>1802</v>
      </c>
      <c r="AL179" s="33" t="s">
        <v>115</v>
      </c>
      <c r="AM179" s="33" t="s">
        <v>53</v>
      </c>
      <c r="AN179" s="33" t="s">
        <v>115</v>
      </c>
      <c r="AO179" s="33" t="s">
        <v>115</v>
      </c>
      <c r="AP179" s="33" t="s">
        <v>53</v>
      </c>
      <c r="AQ179" s="33" t="s">
        <v>2467</v>
      </c>
      <c r="AR179" s="244" t="s">
        <v>136</v>
      </c>
      <c r="AS179" s="33" t="s">
        <v>67</v>
      </c>
      <c r="AT179" s="33" t="s">
        <v>137</v>
      </c>
      <c r="AU179" s="33" t="s">
        <v>67</v>
      </c>
      <c r="AV179" s="33" t="n">
        <v>25</v>
      </c>
      <c r="AW179" s="33" t="n">
        <v>16</v>
      </c>
      <c r="AX179" s="33" t="n">
        <v>24</v>
      </c>
      <c r="AY179" s="33" t="n">
        <v>103</v>
      </c>
      <c r="AZ179" s="33" t="n">
        <v>0</v>
      </c>
      <c r="BA179" s="33" t="n">
        <v>0</v>
      </c>
      <c r="BB179" s="33" t="n">
        <v>97</v>
      </c>
      <c r="BC179" s="33" t="n">
        <v>0</v>
      </c>
      <c r="BD179" s="245" t="n">
        <v>0</v>
      </c>
      <c r="BE179" s="33" t="n">
        <v>0</v>
      </c>
      <c r="BF179" s="33" t="n">
        <v>3</v>
      </c>
      <c r="BG179" s="33" t="n">
        <v>3</v>
      </c>
      <c r="BH179" s="33" t="n">
        <v>103</v>
      </c>
      <c r="BI179" s="33" t="n">
        <v>0.019</v>
      </c>
      <c r="BJ179" s="33" t="n">
        <v>0.029</v>
      </c>
      <c r="BK179" s="33" t="n">
        <v>0.01</v>
      </c>
      <c r="BL179" s="33" t="n">
        <v>0.087</v>
      </c>
      <c r="BM179" s="33" t="n">
        <v>0.087</v>
      </c>
      <c r="BN179" s="33" t="n">
        <v>0.058</v>
      </c>
      <c r="BO179" s="33" t="n">
        <v>0.136</v>
      </c>
      <c r="BP179" s="33" t="n">
        <v>0.078</v>
      </c>
      <c r="BQ179" s="33" t="n">
        <v>0.107</v>
      </c>
      <c r="BR179" s="33" t="n">
        <v>0.097</v>
      </c>
      <c r="BS179" s="33" t="n">
        <v>0.126</v>
      </c>
      <c r="BT179" s="33" t="n">
        <v>0.233</v>
      </c>
      <c r="BU179" s="33" t="n">
        <v>0.32</v>
      </c>
      <c r="BV179" s="33" t="n">
        <v>0.35</v>
      </c>
      <c r="BW179" s="33" t="n">
        <v>0.369</v>
      </c>
      <c r="BX179" s="33" t="n">
        <v>0.272</v>
      </c>
      <c r="BY179" s="33" t="n">
        <v>0.398</v>
      </c>
      <c r="BZ179" s="33" t="n">
        <v>0.311</v>
      </c>
      <c r="CA179" s="33" t="n">
        <v>0.029</v>
      </c>
      <c r="CB179" s="33" t="n">
        <v>0.01</v>
      </c>
      <c r="CC179" s="33" t="n">
        <v>0.019</v>
      </c>
      <c r="CD179" s="33" t="n">
        <v>0.029</v>
      </c>
      <c r="CE179" s="33" t="n">
        <v>0.01</v>
      </c>
      <c r="CF179" s="33" t="n">
        <v>0.019</v>
      </c>
      <c r="CG179" s="33" t="n">
        <v>0.495</v>
      </c>
      <c r="CH179" s="33" t="n">
        <v>0.534</v>
      </c>
      <c r="CI179" s="33" t="n">
        <v>0.495</v>
      </c>
      <c r="CJ179" s="33" t="n">
        <v>0.515</v>
      </c>
      <c r="CK179" s="33" t="n">
        <v>0.379</v>
      </c>
      <c r="CL179" s="33" t="n">
        <v>0.379</v>
      </c>
      <c r="CM179" s="33" t="n">
        <v>0</v>
      </c>
      <c r="CN179" s="33" t="n">
        <v>0.019</v>
      </c>
      <c r="CO179" s="33" t="n">
        <v>0.019</v>
      </c>
      <c r="CP179" s="33" t="n">
        <v>0.01</v>
      </c>
      <c r="CQ179" s="33" t="n">
        <v>0.029</v>
      </c>
      <c r="CR179" s="33" t="n">
        <v>0.029</v>
      </c>
      <c r="CS179" s="33" t="n">
        <v>0.049</v>
      </c>
      <c r="CT179" s="33" t="n">
        <v>0.107</v>
      </c>
      <c r="CU179" s="33" t="n">
        <v>0.078</v>
      </c>
      <c r="CV179" s="33" t="n">
        <v>0.068</v>
      </c>
      <c r="CW179" s="33" t="n">
        <v>0.049</v>
      </c>
      <c r="CX179" s="33" t="n">
        <v>0.126</v>
      </c>
      <c r="CY179" s="33" t="n">
        <v>0.049</v>
      </c>
      <c r="CZ179" s="33" t="n">
        <v>0.019</v>
      </c>
      <c r="DA179" s="33" t="n">
        <v>0.136</v>
      </c>
      <c r="DB179" s="33" t="n">
        <v>0.146</v>
      </c>
      <c r="DC179" s="33" t="n">
        <v>0.097</v>
      </c>
      <c r="DD179" s="33" t="n">
        <v>0.136</v>
      </c>
      <c r="DE179" s="33" t="n">
        <v>0.223</v>
      </c>
      <c r="DF179" s="33" t="n">
        <v>0.311</v>
      </c>
      <c r="DG179" s="33" t="n">
        <v>0.233</v>
      </c>
      <c r="DH179" s="33" t="n">
        <v>0.282</v>
      </c>
      <c r="DI179" s="33" t="n">
        <v>0.34</v>
      </c>
      <c r="DJ179" s="33" t="n">
        <v>0.359</v>
      </c>
      <c r="DK179" s="33" t="n">
        <v>0.282</v>
      </c>
      <c r="DL179" s="33" t="n">
        <v>0.32</v>
      </c>
      <c r="DM179" s="33" t="n">
        <v>0.291</v>
      </c>
      <c r="DN179" s="33" t="n">
        <v>0</v>
      </c>
      <c r="DO179" s="33" t="n">
        <v>0</v>
      </c>
      <c r="DP179" s="33" t="n">
        <v>0.01</v>
      </c>
      <c r="DQ179" s="33" t="n">
        <v>0</v>
      </c>
      <c r="DR179" s="33" t="n">
        <v>0</v>
      </c>
      <c r="DS179" s="33" t="n">
        <v>0</v>
      </c>
      <c r="DT179" s="33" t="n">
        <v>0</v>
      </c>
      <c r="DU179" s="33" t="n">
        <v>0</v>
      </c>
      <c r="DV179" s="33" t="n">
        <v>0.019</v>
      </c>
      <c r="DW179" s="33" t="n">
        <v>0.709</v>
      </c>
      <c r="DX179" s="33" t="n">
        <v>0.621</v>
      </c>
      <c r="DY179" s="33" t="n">
        <v>0.612</v>
      </c>
      <c r="DZ179" s="33" t="n">
        <v>0.66</v>
      </c>
      <c r="EA179" s="33" t="n">
        <v>0.612</v>
      </c>
      <c r="EB179" s="33" t="n">
        <v>0.476</v>
      </c>
      <c r="EC179" s="33" t="n">
        <v>0.524</v>
      </c>
      <c r="ED179" s="33" t="n">
        <v>0.476</v>
      </c>
      <c r="EE179" s="33" t="n">
        <v>0.476</v>
      </c>
      <c r="EF179" s="33" t="n">
        <v>0.311</v>
      </c>
      <c r="EG179" s="33" t="n">
        <v>0.068</v>
      </c>
      <c r="EH179" s="33" t="n">
        <v>0.039</v>
      </c>
      <c r="EI179" s="33" t="n">
        <v>0.126</v>
      </c>
      <c r="EJ179" s="33" t="n">
        <v>0.301</v>
      </c>
      <c r="EK179" s="33" t="n">
        <v>0.165</v>
      </c>
      <c r="EL179" s="33" t="n">
        <v>0.087</v>
      </c>
      <c r="EM179" s="33" t="n">
        <v>0.155</v>
      </c>
      <c r="EN179" s="33" t="n">
        <v>0.107</v>
      </c>
      <c r="EO179" s="33" t="n">
        <v>0.32</v>
      </c>
      <c r="EP179" s="33" t="n">
        <v>0.33</v>
      </c>
      <c r="EQ179" s="33" t="n">
        <v>0.291</v>
      </c>
      <c r="ER179" s="33" t="n">
        <v>0.01</v>
      </c>
      <c r="ES179" s="33" t="n">
        <v>0.01</v>
      </c>
      <c r="ET179" s="33" t="n">
        <v>0.087</v>
      </c>
      <c r="EU179" s="33" t="n">
        <v>0.049</v>
      </c>
      <c r="EV179" s="33" t="n">
        <v>0.272</v>
      </c>
      <c r="EW179" s="33" t="n">
        <v>0.437</v>
      </c>
      <c r="EX179" s="33" t="n">
        <v>0.456</v>
      </c>
      <c r="EY179" s="33" t="n">
        <v>0.379</v>
      </c>
      <c r="EZ179" s="33" t="n">
        <v>6.83</v>
      </c>
      <c r="FA179" s="33" t="n">
        <v>0.078</v>
      </c>
      <c r="FB179" s="33" t="n">
        <v>0.029</v>
      </c>
      <c r="FC179" s="33" t="n">
        <v>0.019</v>
      </c>
      <c r="FD179" s="33" t="n">
        <v>0.049</v>
      </c>
      <c r="FE179" s="33" t="n">
        <v>0.117</v>
      </c>
      <c r="FF179" s="33" t="n">
        <v>0.146</v>
      </c>
      <c r="FG179" s="33" t="n">
        <v>0.068</v>
      </c>
      <c r="FH179" s="33" t="n">
        <v>0.175</v>
      </c>
      <c r="FI179" s="33" t="n">
        <v>0.097</v>
      </c>
      <c r="FJ179" s="33" t="n">
        <v>0.223</v>
      </c>
      <c r="FK179" s="33" t="n">
        <v>0</v>
      </c>
      <c r="FL179" s="33" t="n">
        <v>0.553</v>
      </c>
      <c r="FM179" s="33" t="n">
        <v>0.621</v>
      </c>
      <c r="FN179" s="33" t="n">
        <v>0.272</v>
      </c>
      <c r="FO179" s="33" t="n">
        <v>0.146</v>
      </c>
      <c r="FP179" s="33" t="n">
        <v>0.078</v>
      </c>
      <c r="FQ179" s="33" t="n">
        <v>0.165</v>
      </c>
      <c r="FR179" s="33" t="n">
        <v>0.097</v>
      </c>
      <c r="FS179" s="33" t="n">
        <v>0.078</v>
      </c>
      <c r="FT179" s="33" t="n">
        <v>0.252</v>
      </c>
      <c r="FU179" s="33" t="n">
        <v>0.117</v>
      </c>
      <c r="FV179" s="33" t="n">
        <v>0.087</v>
      </c>
      <c r="FW179" s="33" t="n">
        <v>0.252</v>
      </c>
      <c r="FX179" s="33" t="n">
        <v>0.087</v>
      </c>
      <c r="FY179" s="33" t="n">
        <v>0.136</v>
      </c>
      <c r="FZ179" s="33" t="n">
        <v>0.058</v>
      </c>
      <c r="GA179" s="33" t="n">
        <v>0.078</v>
      </c>
      <c r="GB179" s="33" t="n">
        <v>0.087</v>
      </c>
      <c r="GC179" s="33" t="n">
        <v>0.078</v>
      </c>
      <c r="GD179" s="33" t="n">
        <v>0.068</v>
      </c>
      <c r="GE179" s="33" t="n">
        <v>0.223</v>
      </c>
      <c r="GF179" s="33" t="n">
        <v>0.019</v>
      </c>
      <c r="GG179" s="33" t="n">
        <v>0.379</v>
      </c>
      <c r="GH179" s="33" t="n">
        <v>0.233</v>
      </c>
      <c r="GI179" s="33" t="n">
        <v>0.243</v>
      </c>
      <c r="GJ179" s="33" t="n">
        <v>0.369</v>
      </c>
      <c r="GK179" s="33" t="n">
        <v>0.35</v>
      </c>
      <c r="GL179" s="33" t="n">
        <v>0.408</v>
      </c>
      <c r="GM179" s="33" t="n">
        <v>0.427</v>
      </c>
      <c r="GN179" s="33" t="n">
        <v>0.272</v>
      </c>
      <c r="GO179" s="33" t="n">
        <v>0.369</v>
      </c>
      <c r="GP179" s="33" t="n">
        <v>0.379</v>
      </c>
      <c r="GQ179" s="33" t="n">
        <v>0.311</v>
      </c>
      <c r="GR179" s="33" t="n">
        <v>0.485</v>
      </c>
      <c r="GS179" s="33" t="n">
        <v>0.107</v>
      </c>
      <c r="GT179" s="33" t="n">
        <v>0.33</v>
      </c>
      <c r="GU179" s="33" t="n">
        <v>0.252</v>
      </c>
      <c r="GV179" s="33" t="n">
        <v>0.136</v>
      </c>
      <c r="GW179" s="33" t="n">
        <v>0.097</v>
      </c>
      <c r="GX179" s="33" t="n">
        <v>0.068</v>
      </c>
      <c r="GY179" s="33" t="n">
        <v>0.01</v>
      </c>
      <c r="GZ179" s="33" t="n">
        <v>0.049</v>
      </c>
      <c r="HA179" s="33" t="n">
        <v>0.029</v>
      </c>
      <c r="HB179" s="33" t="n">
        <v>0.029</v>
      </c>
      <c r="HC179" s="33" t="n">
        <v>0.01</v>
      </c>
      <c r="HD179" s="33" t="n">
        <v>0.01</v>
      </c>
      <c r="HE179" s="33" t="n">
        <v>0</v>
      </c>
      <c r="HF179" s="33" t="n">
        <v>0.029</v>
      </c>
      <c r="HG179" s="33" t="n">
        <v>0.029</v>
      </c>
      <c r="HH179" s="33" t="n">
        <v>0.019</v>
      </c>
      <c r="HI179" s="33" t="n">
        <v>0.01</v>
      </c>
      <c r="HJ179" s="33" t="n">
        <v>0.01</v>
      </c>
    </row>
    <row r="180" customFormat="false" ht="15" hidden="false" customHeight="false" outlineLevel="0" collapsed="false">
      <c r="A180" s="33" t="n">
        <v>609788</v>
      </c>
      <c r="B180" s="242" t="s">
        <v>1785</v>
      </c>
      <c r="C180" s="243" t="s">
        <v>1786</v>
      </c>
      <c r="D180" s="33" t="n">
        <v>2150</v>
      </c>
      <c r="E180" s="33" t="n">
        <v>22131</v>
      </c>
      <c r="F180" s="33" t="s">
        <v>153</v>
      </c>
      <c r="G180" s="33" t="s">
        <v>154</v>
      </c>
      <c r="H180" s="243" t="s">
        <v>46</v>
      </c>
      <c r="I180" s="33" t="s">
        <v>1855</v>
      </c>
      <c r="J180" s="33" t="s">
        <v>1788</v>
      </c>
      <c r="L180" s="33" t="s">
        <v>155</v>
      </c>
      <c r="N180" s="33" t="s">
        <v>1790</v>
      </c>
      <c r="O180" s="33" t="n">
        <v>51423</v>
      </c>
      <c r="P180" s="33" t="s">
        <v>1791</v>
      </c>
      <c r="Q180" s="33" t="s">
        <v>2961</v>
      </c>
      <c r="R180" s="33" t="s">
        <v>2962</v>
      </c>
      <c r="S180" s="33" t="n">
        <v>60643</v>
      </c>
      <c r="T180" s="33" t="n">
        <v>49</v>
      </c>
      <c r="U180" s="33" t="s">
        <v>2963</v>
      </c>
      <c r="V180" s="33" t="s">
        <v>2964</v>
      </c>
      <c r="W180" s="33" t="s">
        <v>2965</v>
      </c>
      <c r="X180" s="33" t="s">
        <v>2966</v>
      </c>
      <c r="Y180" s="33" t="s">
        <v>2967</v>
      </c>
      <c r="Z180" s="33" t="s">
        <v>2643</v>
      </c>
      <c r="AA180" s="33" t="n">
        <v>2012</v>
      </c>
      <c r="AB180" s="33" t="n">
        <v>609788</v>
      </c>
      <c r="AD180" s="33" t="n">
        <v>2150</v>
      </c>
      <c r="AG180" s="33" t="s">
        <v>2968</v>
      </c>
      <c r="AH180" s="33" t="n">
        <v>6</v>
      </c>
      <c r="AI180" s="33" t="s">
        <v>1823</v>
      </c>
      <c r="AJ180" s="33" t="s">
        <v>1801</v>
      </c>
      <c r="AK180" s="33" t="s">
        <v>1802</v>
      </c>
      <c r="AL180" s="33" t="s">
        <v>155</v>
      </c>
      <c r="AM180" s="33" t="s">
        <v>60</v>
      </c>
      <c r="AN180" s="33" t="s">
        <v>155</v>
      </c>
      <c r="AO180" s="33" t="s">
        <v>155</v>
      </c>
      <c r="AP180" s="33" t="s">
        <v>60</v>
      </c>
      <c r="AQ180" s="33" t="s">
        <v>2467</v>
      </c>
      <c r="AR180" s="244" t="s">
        <v>156</v>
      </c>
      <c r="AS180" s="33" t="s">
        <v>77</v>
      </c>
      <c r="AT180" s="33" t="s">
        <v>47</v>
      </c>
      <c r="AU180" s="33" t="s">
        <v>47</v>
      </c>
      <c r="AV180" s="33" t="n">
        <v>65</v>
      </c>
      <c r="AW180" s="33" t="n">
        <v>40</v>
      </c>
      <c r="AX180" s="33" t="n">
        <v>43</v>
      </c>
      <c r="AY180" s="33" t="n">
        <v>97</v>
      </c>
      <c r="AZ180" s="33" t="n">
        <v>1</v>
      </c>
      <c r="BA180" s="33" t="n">
        <v>0</v>
      </c>
      <c r="BB180" s="33" t="n">
        <v>90</v>
      </c>
      <c r="BC180" s="33" t="n">
        <v>0</v>
      </c>
      <c r="BD180" s="245" t="n">
        <v>0</v>
      </c>
      <c r="BE180" s="33" t="n">
        <v>0</v>
      </c>
      <c r="BF180" s="33" t="n">
        <v>3</v>
      </c>
      <c r="BG180" s="33" t="n">
        <v>3</v>
      </c>
      <c r="BH180" s="33" t="n">
        <v>97</v>
      </c>
      <c r="BI180" s="33" t="n">
        <v>0</v>
      </c>
      <c r="BJ180" s="33" t="n">
        <v>0</v>
      </c>
      <c r="BK180" s="33" t="n">
        <v>0.01</v>
      </c>
      <c r="BL180" s="33" t="n">
        <v>0</v>
      </c>
      <c r="BM180" s="33" t="n">
        <v>0</v>
      </c>
      <c r="BN180" s="33" t="n">
        <v>0.021</v>
      </c>
      <c r="BO180" s="33" t="n">
        <v>0.031</v>
      </c>
      <c r="BP180" s="33" t="n">
        <v>0.041</v>
      </c>
      <c r="BQ180" s="33" t="n">
        <v>0.052</v>
      </c>
      <c r="BR180" s="33" t="n">
        <v>0.01</v>
      </c>
      <c r="BS180" s="33" t="n">
        <v>0.144</v>
      </c>
      <c r="BT180" s="33" t="n">
        <v>0.124</v>
      </c>
      <c r="BU180" s="33" t="n">
        <v>0.237</v>
      </c>
      <c r="BV180" s="33" t="n">
        <v>0.237</v>
      </c>
      <c r="BW180" s="33" t="n">
        <v>0.247</v>
      </c>
      <c r="BX180" s="33" t="n">
        <v>0.216</v>
      </c>
      <c r="BY180" s="33" t="n">
        <v>0.309</v>
      </c>
      <c r="BZ180" s="33" t="n">
        <v>0.289</v>
      </c>
      <c r="CA180" s="33" t="n">
        <v>0.01</v>
      </c>
      <c r="CB180" s="33" t="n">
        <v>0</v>
      </c>
      <c r="CC180" s="33" t="n">
        <v>0.021</v>
      </c>
      <c r="CD180" s="33" t="n">
        <v>0</v>
      </c>
      <c r="CE180" s="33" t="n">
        <v>0</v>
      </c>
      <c r="CF180" s="33" t="n">
        <v>0</v>
      </c>
      <c r="CG180" s="33" t="n">
        <v>0.722</v>
      </c>
      <c r="CH180" s="33" t="n">
        <v>0.722</v>
      </c>
      <c r="CI180" s="33" t="n">
        <v>0.67</v>
      </c>
      <c r="CJ180" s="33" t="n">
        <v>0.773</v>
      </c>
      <c r="CK180" s="33" t="n">
        <v>0.546</v>
      </c>
      <c r="CL180" s="33" t="n">
        <v>0.567</v>
      </c>
      <c r="CM180" s="33" t="n">
        <v>0.01</v>
      </c>
      <c r="CN180" s="33" t="n">
        <v>0</v>
      </c>
      <c r="CO180" s="33" t="n">
        <v>0.01</v>
      </c>
      <c r="CP180" s="33" t="n">
        <v>0.01</v>
      </c>
      <c r="CQ180" s="33" t="n">
        <v>0</v>
      </c>
      <c r="CR180" s="33" t="n">
        <v>0.01</v>
      </c>
      <c r="CS180" s="33" t="n">
        <v>0.01</v>
      </c>
      <c r="CT180" s="33" t="n">
        <v>0.031</v>
      </c>
      <c r="CU180" s="33" t="n">
        <v>0.021</v>
      </c>
      <c r="CV180" s="33" t="n">
        <v>0.01</v>
      </c>
      <c r="CW180" s="33" t="n">
        <v>0.021</v>
      </c>
      <c r="CX180" s="33" t="n">
        <v>0.021</v>
      </c>
      <c r="CY180" s="33" t="n">
        <v>0.021</v>
      </c>
      <c r="CZ180" s="33" t="n">
        <v>0.021</v>
      </c>
      <c r="DA180" s="33" t="n">
        <v>0.103</v>
      </c>
      <c r="DB180" s="33" t="n">
        <v>0.052</v>
      </c>
      <c r="DC180" s="33" t="n">
        <v>0.082</v>
      </c>
      <c r="DD180" s="33" t="n">
        <v>0.082</v>
      </c>
      <c r="DE180" s="33" t="n">
        <v>0.186</v>
      </c>
      <c r="DF180" s="33" t="n">
        <v>0.299</v>
      </c>
      <c r="DG180" s="33" t="n">
        <v>0.227</v>
      </c>
      <c r="DH180" s="33" t="n">
        <v>0.237</v>
      </c>
      <c r="DI180" s="33" t="n">
        <v>0.33</v>
      </c>
      <c r="DJ180" s="33" t="n">
        <v>0.299</v>
      </c>
      <c r="DK180" s="33" t="n">
        <v>0.361</v>
      </c>
      <c r="DL180" s="33" t="n">
        <v>0.309</v>
      </c>
      <c r="DM180" s="33" t="n">
        <v>0.32</v>
      </c>
      <c r="DN180" s="33" t="n">
        <v>0.01</v>
      </c>
      <c r="DO180" s="33" t="n">
        <v>0.01</v>
      </c>
      <c r="DP180" s="33" t="n">
        <v>0.01</v>
      </c>
      <c r="DQ180" s="33" t="n">
        <v>0</v>
      </c>
      <c r="DR180" s="33" t="n">
        <v>0</v>
      </c>
      <c r="DS180" s="33" t="n">
        <v>0.01</v>
      </c>
      <c r="DT180" s="33" t="n">
        <v>0.01</v>
      </c>
      <c r="DU180" s="33" t="n">
        <v>0</v>
      </c>
      <c r="DV180" s="33" t="n">
        <v>0.01</v>
      </c>
      <c r="DW180" s="33" t="n">
        <v>0.784</v>
      </c>
      <c r="DX180" s="33" t="n">
        <v>0.67</v>
      </c>
      <c r="DY180" s="33" t="n">
        <v>0.732</v>
      </c>
      <c r="DZ180" s="33" t="n">
        <v>0.732</v>
      </c>
      <c r="EA180" s="33" t="n">
        <v>0.649</v>
      </c>
      <c r="EB180" s="33" t="n">
        <v>0.577</v>
      </c>
      <c r="EC180" s="33" t="n">
        <v>0.567</v>
      </c>
      <c r="ED180" s="33" t="n">
        <v>0.577</v>
      </c>
      <c r="EE180" s="33" t="n">
        <v>0.567</v>
      </c>
      <c r="EF180" s="33" t="n">
        <v>0.495</v>
      </c>
      <c r="EG180" s="33" t="n">
        <v>0.021</v>
      </c>
      <c r="EH180" s="33" t="n">
        <v>0.01</v>
      </c>
      <c r="EI180" s="33" t="n">
        <v>0.082</v>
      </c>
      <c r="EJ180" s="33" t="n">
        <v>0.361</v>
      </c>
      <c r="EK180" s="33" t="n">
        <v>0.021</v>
      </c>
      <c r="EL180" s="33" t="n">
        <v>0.031</v>
      </c>
      <c r="EM180" s="33" t="n">
        <v>0.144</v>
      </c>
      <c r="EN180" s="33" t="n">
        <v>0.031</v>
      </c>
      <c r="EO180" s="33" t="n">
        <v>0.278</v>
      </c>
      <c r="EP180" s="33" t="n">
        <v>0.33</v>
      </c>
      <c r="EQ180" s="33" t="n">
        <v>0.392</v>
      </c>
      <c r="ER180" s="33" t="n">
        <v>0.021</v>
      </c>
      <c r="ES180" s="33" t="n">
        <v>0.062</v>
      </c>
      <c r="ET180" s="33" t="n">
        <v>0.052</v>
      </c>
      <c r="EU180" s="33" t="n">
        <v>0.041</v>
      </c>
      <c r="EV180" s="33" t="n">
        <v>0.093</v>
      </c>
      <c r="EW180" s="33" t="n">
        <v>0.619</v>
      </c>
      <c r="EX180" s="33" t="n">
        <v>0.577</v>
      </c>
      <c r="EY180" s="33" t="n">
        <v>0.34</v>
      </c>
      <c r="EZ180" s="33" t="n">
        <v>8.02</v>
      </c>
      <c r="FA180" s="33" t="n">
        <v>0</v>
      </c>
      <c r="FB180" s="33" t="n">
        <v>0.01</v>
      </c>
      <c r="FC180" s="33" t="n">
        <v>0</v>
      </c>
      <c r="FD180" s="33" t="n">
        <v>0.041</v>
      </c>
      <c r="FE180" s="33" t="n">
        <v>0.082</v>
      </c>
      <c r="FF180" s="33" t="n">
        <v>0.082</v>
      </c>
      <c r="FG180" s="33" t="n">
        <v>0.093</v>
      </c>
      <c r="FH180" s="33" t="n">
        <v>0.165</v>
      </c>
      <c r="FI180" s="33" t="n">
        <v>0.175</v>
      </c>
      <c r="FJ180" s="33" t="n">
        <v>0.289</v>
      </c>
      <c r="FK180" s="33" t="n">
        <v>0.062</v>
      </c>
      <c r="FL180" s="33" t="n">
        <v>0.649</v>
      </c>
      <c r="FM180" s="33" t="n">
        <v>0.742</v>
      </c>
      <c r="FN180" s="33" t="n">
        <v>0.227</v>
      </c>
      <c r="FO180" s="33" t="n">
        <v>0.216</v>
      </c>
      <c r="FP180" s="33" t="n">
        <v>0.134</v>
      </c>
      <c r="FQ180" s="33" t="n">
        <v>0.268</v>
      </c>
      <c r="FR180" s="33" t="n">
        <v>0.031</v>
      </c>
      <c r="FS180" s="33" t="n">
        <v>0.041</v>
      </c>
      <c r="FT180" s="33" t="n">
        <v>0.309</v>
      </c>
      <c r="FU180" s="33" t="n">
        <v>0.041</v>
      </c>
      <c r="FV180" s="33" t="n">
        <v>0.031</v>
      </c>
      <c r="FW180" s="33" t="n">
        <v>0.186</v>
      </c>
      <c r="FX180" s="33" t="n">
        <v>0.062</v>
      </c>
      <c r="FY180" s="33" t="n">
        <v>0.052</v>
      </c>
      <c r="FZ180" s="33" t="n">
        <v>0.01</v>
      </c>
      <c r="GA180" s="33" t="n">
        <v>0.01</v>
      </c>
      <c r="GB180" s="33" t="n">
        <v>0.031</v>
      </c>
      <c r="GC180" s="33" t="n">
        <v>0.01</v>
      </c>
      <c r="GD180" s="33" t="n">
        <v>0.01</v>
      </c>
      <c r="GE180" s="33" t="n">
        <v>0.227</v>
      </c>
      <c r="GF180" s="33" t="n">
        <v>0</v>
      </c>
      <c r="GG180" s="33" t="n">
        <v>0.33</v>
      </c>
      <c r="GH180" s="33" t="n">
        <v>0.433</v>
      </c>
      <c r="GI180" s="33" t="n">
        <v>0.423</v>
      </c>
      <c r="GJ180" s="33" t="n">
        <v>0.464</v>
      </c>
      <c r="GK180" s="33" t="n">
        <v>0.412</v>
      </c>
      <c r="GL180" s="33" t="n">
        <v>0.278</v>
      </c>
      <c r="GM180" s="33" t="n">
        <v>0.619</v>
      </c>
      <c r="GN180" s="33" t="n">
        <v>0.34</v>
      </c>
      <c r="GO180" s="33" t="n">
        <v>0.433</v>
      </c>
      <c r="GP180" s="33" t="n">
        <v>0.443</v>
      </c>
      <c r="GQ180" s="33" t="n">
        <v>0.237</v>
      </c>
      <c r="GR180" s="33" t="n">
        <v>0.701</v>
      </c>
      <c r="GS180" s="33" t="n">
        <v>0.021</v>
      </c>
      <c r="GT180" s="33" t="n">
        <v>0.134</v>
      </c>
      <c r="GU180" s="33" t="n">
        <v>0.113</v>
      </c>
      <c r="GV180" s="33" t="n">
        <v>0.041</v>
      </c>
      <c r="GW180" s="33" t="n">
        <v>0.082</v>
      </c>
      <c r="GX180" s="33" t="n">
        <v>0</v>
      </c>
      <c r="GY180" s="33" t="n">
        <v>0</v>
      </c>
      <c r="GZ180" s="33" t="n">
        <v>0.031</v>
      </c>
      <c r="HA180" s="33" t="n">
        <v>0.01</v>
      </c>
      <c r="HB180" s="33" t="n">
        <v>0.01</v>
      </c>
      <c r="HC180" s="33" t="n">
        <v>0.01</v>
      </c>
      <c r="HD180" s="33" t="n">
        <v>0</v>
      </c>
      <c r="HE180" s="33" t="n">
        <v>0.021</v>
      </c>
      <c r="HF180" s="33" t="n">
        <v>0.031</v>
      </c>
      <c r="HG180" s="33" t="n">
        <v>0.01</v>
      </c>
      <c r="HH180" s="33" t="n">
        <v>0.031</v>
      </c>
      <c r="HI180" s="33" t="n">
        <v>0.031</v>
      </c>
      <c r="HJ180" s="33" t="n">
        <v>0.021</v>
      </c>
    </row>
    <row r="181" customFormat="false" ht="15" hidden="false" customHeight="false" outlineLevel="0" collapsed="false">
      <c r="A181" s="33" t="n">
        <v>609789</v>
      </c>
      <c r="B181" s="242" t="s">
        <v>1785</v>
      </c>
      <c r="C181" s="243" t="s">
        <v>1786</v>
      </c>
      <c r="D181" s="33" t="n">
        <v>2160</v>
      </c>
      <c r="E181" s="33" t="n">
        <v>22141</v>
      </c>
      <c r="F181" s="33" t="s">
        <v>157</v>
      </c>
      <c r="G181" s="33" t="s">
        <v>158</v>
      </c>
      <c r="H181" s="243" t="s">
        <v>46</v>
      </c>
      <c r="I181" s="33" t="s">
        <v>1855</v>
      </c>
      <c r="J181" s="33" t="s">
        <v>1788</v>
      </c>
      <c r="L181" s="33" t="s">
        <v>80</v>
      </c>
      <c r="N181" s="33" t="s">
        <v>1790</v>
      </c>
      <c r="O181" s="33" t="n">
        <v>51000</v>
      </c>
      <c r="P181" s="33" t="s">
        <v>1791</v>
      </c>
      <c r="Q181" s="33" t="s">
        <v>2969</v>
      </c>
      <c r="R181" s="33" t="s">
        <v>2970</v>
      </c>
      <c r="S181" s="33" t="n">
        <v>60641</v>
      </c>
      <c r="T181" s="33" t="n">
        <v>29</v>
      </c>
      <c r="U181" s="33" t="s">
        <v>2971</v>
      </c>
      <c r="V181" s="33" t="s">
        <v>2972</v>
      </c>
      <c r="W181" s="33" t="s">
        <v>2973</v>
      </c>
      <c r="X181" s="33" t="s">
        <v>2974</v>
      </c>
      <c r="Y181" s="33" t="s">
        <v>2108</v>
      </c>
      <c r="Z181" s="33" t="s">
        <v>2479</v>
      </c>
      <c r="AA181" s="33" t="n">
        <v>2012</v>
      </c>
      <c r="AB181" s="33" t="n">
        <v>609789</v>
      </c>
      <c r="AD181" s="33" t="n">
        <v>2160</v>
      </c>
      <c r="AG181" s="33" t="s">
        <v>2975</v>
      </c>
      <c r="AH181" s="33" t="n">
        <v>1</v>
      </c>
      <c r="AI181" s="33" t="s">
        <v>1823</v>
      </c>
      <c r="AJ181" s="33" t="s">
        <v>1801</v>
      </c>
      <c r="AK181" s="33" t="s">
        <v>1802</v>
      </c>
      <c r="AL181" s="33" t="s">
        <v>80</v>
      </c>
      <c r="AM181" s="33" t="s">
        <v>65</v>
      </c>
      <c r="AN181" s="33" t="s">
        <v>80</v>
      </c>
      <c r="AO181" s="33" t="s">
        <v>80</v>
      </c>
      <c r="AP181" s="33" t="s">
        <v>65</v>
      </c>
      <c r="AQ181" s="33" t="s">
        <v>2426</v>
      </c>
      <c r="AR181" s="244" t="s">
        <v>159</v>
      </c>
      <c r="AS181" s="33" t="s">
        <v>47</v>
      </c>
      <c r="AT181" s="33" t="s">
        <v>77</v>
      </c>
      <c r="AU181" s="33" t="s">
        <v>47</v>
      </c>
      <c r="AV181" s="33" t="n">
        <v>41</v>
      </c>
      <c r="AW181" s="33" t="n">
        <v>67</v>
      </c>
      <c r="AX181" s="33" t="n">
        <v>54</v>
      </c>
      <c r="AY181" s="33" t="n">
        <v>188</v>
      </c>
      <c r="AZ181" s="33" t="n">
        <v>3</v>
      </c>
      <c r="BA181" s="33" t="n">
        <v>0</v>
      </c>
      <c r="BB181" s="33" t="n">
        <v>2</v>
      </c>
      <c r="BC181" s="33" t="n">
        <v>174</v>
      </c>
      <c r="BD181" s="245" t="n">
        <v>1</v>
      </c>
      <c r="BE181" s="33" t="n">
        <v>0</v>
      </c>
      <c r="BF181" s="33" t="n">
        <v>7</v>
      </c>
      <c r="BG181" s="33" t="n">
        <v>1</v>
      </c>
      <c r="BH181" s="33" t="n">
        <v>188</v>
      </c>
      <c r="BI181" s="33" t="n">
        <v>0.027</v>
      </c>
      <c r="BJ181" s="33" t="n">
        <v>0</v>
      </c>
      <c r="BK181" s="33" t="n">
        <v>0.027</v>
      </c>
      <c r="BL181" s="33" t="n">
        <v>0.032</v>
      </c>
      <c r="BM181" s="33" t="n">
        <v>0.032</v>
      </c>
      <c r="BN181" s="33" t="n">
        <v>0.069</v>
      </c>
      <c r="BO181" s="33" t="n">
        <v>0.09</v>
      </c>
      <c r="BP181" s="33" t="n">
        <v>0.085</v>
      </c>
      <c r="BQ181" s="33" t="n">
        <v>0.074</v>
      </c>
      <c r="BR181" s="33" t="n">
        <v>0.059</v>
      </c>
      <c r="BS181" s="33" t="n">
        <v>0.059</v>
      </c>
      <c r="BT181" s="33" t="n">
        <v>0.138</v>
      </c>
      <c r="BU181" s="33" t="n">
        <v>0.34</v>
      </c>
      <c r="BV181" s="33" t="n">
        <v>0.287</v>
      </c>
      <c r="BW181" s="33" t="n">
        <v>0.426</v>
      </c>
      <c r="BX181" s="33" t="n">
        <v>0.255</v>
      </c>
      <c r="BY181" s="33" t="n">
        <v>0.356</v>
      </c>
      <c r="BZ181" s="33" t="n">
        <v>0.351</v>
      </c>
      <c r="CA181" s="33" t="n">
        <v>0.037</v>
      </c>
      <c r="CB181" s="33" t="n">
        <v>0.032</v>
      </c>
      <c r="CC181" s="33" t="n">
        <v>0.08</v>
      </c>
      <c r="CD181" s="33" t="n">
        <v>0.021</v>
      </c>
      <c r="CE181" s="33" t="n">
        <v>0.043</v>
      </c>
      <c r="CF181" s="33" t="n">
        <v>0.064</v>
      </c>
      <c r="CG181" s="33" t="n">
        <v>0.505</v>
      </c>
      <c r="CH181" s="33" t="n">
        <v>0.596</v>
      </c>
      <c r="CI181" s="33" t="n">
        <v>0.394</v>
      </c>
      <c r="CJ181" s="33" t="n">
        <v>0.633</v>
      </c>
      <c r="CK181" s="33" t="n">
        <v>0.511</v>
      </c>
      <c r="CL181" s="33" t="n">
        <v>0.378</v>
      </c>
      <c r="CM181" s="33" t="n">
        <v>0</v>
      </c>
      <c r="CN181" s="33" t="n">
        <v>0.005</v>
      </c>
      <c r="CO181" s="33" t="n">
        <v>0.005</v>
      </c>
      <c r="CP181" s="33" t="n">
        <v>0.011</v>
      </c>
      <c r="CQ181" s="33" t="n">
        <v>0</v>
      </c>
      <c r="CR181" s="33" t="n">
        <v>0.021</v>
      </c>
      <c r="CS181" s="33" t="n">
        <v>0.005</v>
      </c>
      <c r="CT181" s="33" t="n">
        <v>0.059</v>
      </c>
      <c r="CU181" s="33" t="n">
        <v>0.032</v>
      </c>
      <c r="CV181" s="33" t="n">
        <v>0.011</v>
      </c>
      <c r="CW181" s="33" t="n">
        <v>0.016</v>
      </c>
      <c r="CX181" s="33" t="n">
        <v>0.011</v>
      </c>
      <c r="CY181" s="33" t="n">
        <v>0.011</v>
      </c>
      <c r="CZ181" s="33" t="n">
        <v>0.016</v>
      </c>
      <c r="DA181" s="33" t="n">
        <v>0.016</v>
      </c>
      <c r="DB181" s="33" t="n">
        <v>0.027</v>
      </c>
      <c r="DC181" s="33" t="n">
        <v>0.043</v>
      </c>
      <c r="DD181" s="33" t="n">
        <v>0.021</v>
      </c>
      <c r="DE181" s="33" t="n">
        <v>0.128</v>
      </c>
      <c r="DF181" s="33" t="n">
        <v>0.101</v>
      </c>
      <c r="DG181" s="33" t="n">
        <v>0.181</v>
      </c>
      <c r="DH181" s="33" t="n">
        <v>0.16</v>
      </c>
      <c r="DI181" s="33" t="n">
        <v>0.133</v>
      </c>
      <c r="DJ181" s="33" t="n">
        <v>0.213</v>
      </c>
      <c r="DK181" s="33" t="n">
        <v>0.213</v>
      </c>
      <c r="DL181" s="33" t="n">
        <v>0.207</v>
      </c>
      <c r="DM181" s="33" t="n">
        <v>0.223</v>
      </c>
      <c r="DN181" s="33" t="n">
        <v>0.005</v>
      </c>
      <c r="DO181" s="33" t="n">
        <v>0.016</v>
      </c>
      <c r="DP181" s="33" t="n">
        <v>0.016</v>
      </c>
      <c r="DQ181" s="33" t="n">
        <v>0.016</v>
      </c>
      <c r="DR181" s="33" t="n">
        <v>0.032</v>
      </c>
      <c r="DS181" s="33" t="n">
        <v>0.027</v>
      </c>
      <c r="DT181" s="33" t="n">
        <v>0.011</v>
      </c>
      <c r="DU181" s="33" t="n">
        <v>0</v>
      </c>
      <c r="DV181" s="33" t="n">
        <v>0.011</v>
      </c>
      <c r="DW181" s="33" t="n">
        <v>0.856</v>
      </c>
      <c r="DX181" s="33" t="n">
        <v>0.862</v>
      </c>
      <c r="DY181" s="33" t="n">
        <v>0.787</v>
      </c>
      <c r="DZ181" s="33" t="n">
        <v>0.803</v>
      </c>
      <c r="EA181" s="33" t="n">
        <v>0.819</v>
      </c>
      <c r="EB181" s="33" t="n">
        <v>0.723</v>
      </c>
      <c r="EC181" s="33" t="n">
        <v>0.745</v>
      </c>
      <c r="ED181" s="33" t="n">
        <v>0.691</v>
      </c>
      <c r="EE181" s="33" t="n">
        <v>0.713</v>
      </c>
      <c r="EF181" s="33" t="n">
        <v>0.383</v>
      </c>
      <c r="EG181" s="33" t="n">
        <v>0.011</v>
      </c>
      <c r="EH181" s="33" t="n">
        <v>0.011</v>
      </c>
      <c r="EI181" s="33" t="n">
        <v>0.053</v>
      </c>
      <c r="EJ181" s="33" t="n">
        <v>0.277</v>
      </c>
      <c r="EK181" s="33" t="n">
        <v>0.037</v>
      </c>
      <c r="EL181" s="33" t="n">
        <v>0.016</v>
      </c>
      <c r="EM181" s="33" t="n">
        <v>0.053</v>
      </c>
      <c r="EN181" s="33" t="n">
        <v>0.154</v>
      </c>
      <c r="EO181" s="33" t="n">
        <v>0.33</v>
      </c>
      <c r="EP181" s="33" t="n">
        <v>0.229</v>
      </c>
      <c r="EQ181" s="33" t="n">
        <v>0.255</v>
      </c>
      <c r="ER181" s="33" t="n">
        <v>0.074</v>
      </c>
      <c r="ES181" s="33" t="n">
        <v>0.064</v>
      </c>
      <c r="ET181" s="33" t="n">
        <v>0.138</v>
      </c>
      <c r="EU181" s="33" t="n">
        <v>0.085</v>
      </c>
      <c r="EV181" s="33" t="n">
        <v>0.112</v>
      </c>
      <c r="EW181" s="33" t="n">
        <v>0.559</v>
      </c>
      <c r="EX181" s="33" t="n">
        <v>0.606</v>
      </c>
      <c r="EY181" s="33" t="n">
        <v>0.553</v>
      </c>
      <c r="EZ181" s="33" t="n">
        <v>8.56</v>
      </c>
      <c r="FA181" s="33" t="n">
        <v>0.005</v>
      </c>
      <c r="FB181" s="33" t="n">
        <v>0.005</v>
      </c>
      <c r="FC181" s="33" t="n">
        <v>0.016</v>
      </c>
      <c r="FD181" s="33" t="n">
        <v>0.016</v>
      </c>
      <c r="FE181" s="33" t="n">
        <v>0.032</v>
      </c>
      <c r="FF181" s="33" t="n">
        <v>0.048</v>
      </c>
      <c r="FG181" s="33" t="n">
        <v>0.048</v>
      </c>
      <c r="FH181" s="33" t="n">
        <v>0.165</v>
      </c>
      <c r="FI181" s="33" t="n">
        <v>0.191</v>
      </c>
      <c r="FJ181" s="33" t="n">
        <v>0.388</v>
      </c>
      <c r="FK181" s="33" t="n">
        <v>0.085</v>
      </c>
      <c r="FL181" s="33" t="n">
        <v>0.33</v>
      </c>
      <c r="FM181" s="33" t="n">
        <v>0.441</v>
      </c>
      <c r="FN181" s="33" t="n">
        <v>0.197</v>
      </c>
      <c r="FO181" s="33" t="n">
        <v>0.17</v>
      </c>
      <c r="FP181" s="33" t="n">
        <v>0.133</v>
      </c>
      <c r="FQ181" s="33" t="n">
        <v>0.191</v>
      </c>
      <c r="FR181" s="33" t="n">
        <v>0.112</v>
      </c>
      <c r="FS181" s="33" t="n">
        <v>0.037</v>
      </c>
      <c r="FT181" s="33" t="n">
        <v>0.202</v>
      </c>
      <c r="FU181" s="33" t="n">
        <v>0.138</v>
      </c>
      <c r="FV181" s="33" t="n">
        <v>0.064</v>
      </c>
      <c r="FW181" s="33" t="n">
        <v>0.213</v>
      </c>
      <c r="FX181" s="33" t="n">
        <v>0.25</v>
      </c>
      <c r="FY181" s="33" t="n">
        <v>0.324</v>
      </c>
      <c r="FZ181" s="33" t="n">
        <v>0.197</v>
      </c>
      <c r="GA181" s="33" t="n">
        <v>0.005</v>
      </c>
      <c r="GB181" s="33" t="n">
        <v>0.016</v>
      </c>
      <c r="GC181" s="33" t="n">
        <v>0.011</v>
      </c>
      <c r="GD181" s="33" t="n">
        <v>0.016</v>
      </c>
      <c r="GE181" s="33" t="n">
        <v>0.112</v>
      </c>
      <c r="GF181" s="33" t="n">
        <v>0</v>
      </c>
      <c r="GG181" s="33" t="n">
        <v>0.314</v>
      </c>
      <c r="GH181" s="33" t="n">
        <v>0.255</v>
      </c>
      <c r="GI181" s="33" t="n">
        <v>0.25</v>
      </c>
      <c r="GJ181" s="33" t="n">
        <v>0.266</v>
      </c>
      <c r="GK181" s="33" t="n">
        <v>0.34</v>
      </c>
      <c r="GL181" s="33" t="n">
        <v>0.309</v>
      </c>
      <c r="GM181" s="33" t="n">
        <v>0.612</v>
      </c>
      <c r="GN181" s="33" t="n">
        <v>0.441</v>
      </c>
      <c r="GO181" s="33" t="n">
        <v>0.484</v>
      </c>
      <c r="GP181" s="33" t="n">
        <v>0.441</v>
      </c>
      <c r="GQ181" s="33" t="n">
        <v>0.319</v>
      </c>
      <c r="GR181" s="33" t="n">
        <v>0.537</v>
      </c>
      <c r="GS181" s="33" t="n">
        <v>0.011</v>
      </c>
      <c r="GT181" s="33" t="n">
        <v>0.16</v>
      </c>
      <c r="GU181" s="33" t="n">
        <v>0.133</v>
      </c>
      <c r="GV181" s="33" t="n">
        <v>0.128</v>
      </c>
      <c r="GW181" s="33" t="n">
        <v>0.085</v>
      </c>
      <c r="GX181" s="33" t="n">
        <v>0.064</v>
      </c>
      <c r="GY181" s="33" t="n">
        <v>0.011</v>
      </c>
      <c r="GZ181" s="33" t="n">
        <v>0.032</v>
      </c>
      <c r="HA181" s="33" t="n">
        <v>0.032</v>
      </c>
      <c r="HB181" s="33" t="n">
        <v>0.032</v>
      </c>
      <c r="HC181" s="33" t="n">
        <v>0.032</v>
      </c>
      <c r="HD181" s="33" t="n">
        <v>0.011</v>
      </c>
      <c r="HE181" s="33" t="n">
        <v>0.048</v>
      </c>
      <c r="HF181" s="33" t="n">
        <v>0.096</v>
      </c>
      <c r="HG181" s="33" t="n">
        <v>0.09</v>
      </c>
      <c r="HH181" s="33" t="n">
        <v>0.117</v>
      </c>
      <c r="HI181" s="33" t="n">
        <v>0.112</v>
      </c>
      <c r="HJ181" s="33" t="n">
        <v>0.08</v>
      </c>
    </row>
    <row r="182" customFormat="false" ht="15" hidden="false" customHeight="false" outlineLevel="0" collapsed="false">
      <c r="A182" s="33" t="n">
        <v>609790</v>
      </c>
      <c r="B182" s="242" t="s">
        <v>1785</v>
      </c>
      <c r="C182" s="243" t="s">
        <v>1786</v>
      </c>
      <c r="D182" s="33" t="n">
        <v>2170</v>
      </c>
      <c r="E182" s="33" t="n">
        <v>22151</v>
      </c>
      <c r="F182" s="33" t="s">
        <v>160</v>
      </c>
      <c r="G182" s="33" t="s">
        <v>161</v>
      </c>
      <c r="H182" s="243" t="s">
        <v>46</v>
      </c>
      <c r="I182" s="33" t="s">
        <v>1855</v>
      </c>
      <c r="J182" s="33" t="s">
        <v>1788</v>
      </c>
      <c r="L182" s="33" t="s">
        <v>89</v>
      </c>
      <c r="N182" s="33" t="s">
        <v>1790</v>
      </c>
      <c r="O182" s="33" t="n">
        <v>51372</v>
      </c>
      <c r="P182" s="33" t="s">
        <v>1791</v>
      </c>
      <c r="Q182" s="33" t="s">
        <v>2976</v>
      </c>
      <c r="R182" s="33" t="s">
        <v>2977</v>
      </c>
      <c r="S182" s="33" t="n">
        <v>60620</v>
      </c>
      <c r="T182" s="33" t="n">
        <v>43</v>
      </c>
      <c r="U182" s="33" t="s">
        <v>2978</v>
      </c>
      <c r="V182" s="33" t="s">
        <v>2979</v>
      </c>
      <c r="W182" s="33" t="s">
        <v>2980</v>
      </c>
      <c r="X182" s="33" t="s">
        <v>2981</v>
      </c>
      <c r="Y182" s="33" t="s">
        <v>1958</v>
      </c>
      <c r="Z182" s="33" t="s">
        <v>2515</v>
      </c>
      <c r="AA182" s="33" t="n">
        <v>2012</v>
      </c>
      <c r="AB182" s="33" t="n">
        <v>609790</v>
      </c>
      <c r="AD182" s="33" t="n">
        <v>2170</v>
      </c>
      <c r="AG182" s="33" t="s">
        <v>2982</v>
      </c>
      <c r="AH182" s="33" t="n">
        <v>5</v>
      </c>
      <c r="AI182" s="33" t="s">
        <v>1823</v>
      </c>
      <c r="AJ182" s="33" t="s">
        <v>1801</v>
      </c>
      <c r="AK182" s="33" t="s">
        <v>1802</v>
      </c>
      <c r="AL182" s="33" t="s">
        <v>89</v>
      </c>
      <c r="AM182" s="33" t="s">
        <v>71</v>
      </c>
      <c r="AN182" s="33" t="s">
        <v>89</v>
      </c>
      <c r="AO182" s="33" t="s">
        <v>89</v>
      </c>
      <c r="AP182" s="33" t="s">
        <v>71</v>
      </c>
      <c r="AQ182" s="33" t="s">
        <v>2467</v>
      </c>
      <c r="AR182" s="244" t="s">
        <v>162</v>
      </c>
      <c r="AS182" s="33" t="s">
        <v>67</v>
      </c>
      <c r="AT182" s="33" t="s">
        <v>47</v>
      </c>
      <c r="AU182" s="33" t="s">
        <v>47</v>
      </c>
      <c r="AV182" s="33" t="n">
        <v>38</v>
      </c>
      <c r="AW182" s="33" t="n">
        <v>52</v>
      </c>
      <c r="AX182" s="33" t="n">
        <v>43</v>
      </c>
      <c r="AY182" s="33" t="n">
        <v>146</v>
      </c>
      <c r="AZ182" s="33" t="n">
        <v>0</v>
      </c>
      <c r="BA182" s="33" t="n">
        <v>0</v>
      </c>
      <c r="BB182" s="33" t="n">
        <v>136</v>
      </c>
      <c r="BC182" s="33" t="n">
        <v>1</v>
      </c>
      <c r="BD182" s="245" t="n">
        <v>0</v>
      </c>
      <c r="BE182" s="33" t="n">
        <v>0</v>
      </c>
      <c r="BF182" s="33" t="n">
        <v>3</v>
      </c>
      <c r="BG182" s="33" t="n">
        <v>6</v>
      </c>
      <c r="BH182" s="33" t="n">
        <v>146</v>
      </c>
      <c r="BI182" s="33" t="n">
        <v>0.014</v>
      </c>
      <c r="BJ182" s="33" t="n">
        <v>0.034</v>
      </c>
      <c r="BK182" s="33" t="n">
        <v>0.027</v>
      </c>
      <c r="BL182" s="33" t="n">
        <v>0.041</v>
      </c>
      <c r="BM182" s="33" t="n">
        <v>0.062</v>
      </c>
      <c r="BN182" s="33" t="n">
        <v>0.082</v>
      </c>
      <c r="BO182" s="33" t="n">
        <v>0.11</v>
      </c>
      <c r="BP182" s="33" t="n">
        <v>0.089</v>
      </c>
      <c r="BQ182" s="33" t="n">
        <v>0.116</v>
      </c>
      <c r="BR182" s="33" t="n">
        <v>0.089</v>
      </c>
      <c r="BS182" s="33" t="n">
        <v>0.116</v>
      </c>
      <c r="BT182" s="33" t="n">
        <v>0.158</v>
      </c>
      <c r="BU182" s="33" t="n">
        <v>0.295</v>
      </c>
      <c r="BV182" s="33" t="n">
        <v>0.226</v>
      </c>
      <c r="BW182" s="33" t="n">
        <v>0.288</v>
      </c>
      <c r="BX182" s="33" t="n">
        <v>0.192</v>
      </c>
      <c r="BY182" s="33" t="n">
        <v>0.329</v>
      </c>
      <c r="BZ182" s="33" t="n">
        <v>0.288</v>
      </c>
      <c r="CA182" s="33" t="n">
        <v>0.021</v>
      </c>
      <c r="CB182" s="33" t="n">
        <v>0.027</v>
      </c>
      <c r="CC182" s="33" t="n">
        <v>0.027</v>
      </c>
      <c r="CD182" s="33" t="n">
        <v>0.034</v>
      </c>
      <c r="CE182" s="33" t="n">
        <v>0.055</v>
      </c>
      <c r="CF182" s="33" t="n">
        <v>0.041</v>
      </c>
      <c r="CG182" s="33" t="n">
        <v>0.562</v>
      </c>
      <c r="CH182" s="33" t="n">
        <v>0.623</v>
      </c>
      <c r="CI182" s="33" t="n">
        <v>0.541</v>
      </c>
      <c r="CJ182" s="33" t="n">
        <v>0.644</v>
      </c>
      <c r="CK182" s="33" t="n">
        <v>0.438</v>
      </c>
      <c r="CL182" s="33" t="n">
        <v>0.432</v>
      </c>
      <c r="CM182" s="33" t="n">
        <v>0.014</v>
      </c>
      <c r="CN182" s="33" t="n">
        <v>0.014</v>
      </c>
      <c r="CO182" s="33" t="n">
        <v>0.021</v>
      </c>
      <c r="CP182" s="33" t="n">
        <v>0.014</v>
      </c>
      <c r="CQ182" s="33" t="n">
        <v>0.014</v>
      </c>
      <c r="CR182" s="33" t="n">
        <v>0.027</v>
      </c>
      <c r="CS182" s="33" t="n">
        <v>0.034</v>
      </c>
      <c r="CT182" s="33" t="n">
        <v>0.082</v>
      </c>
      <c r="CU182" s="33" t="n">
        <v>0.034</v>
      </c>
      <c r="CV182" s="33" t="n">
        <v>0.014</v>
      </c>
      <c r="CW182" s="33" t="n">
        <v>0.034</v>
      </c>
      <c r="CX182" s="33" t="n">
        <v>0.021</v>
      </c>
      <c r="CY182" s="33" t="n">
        <v>0.048</v>
      </c>
      <c r="CZ182" s="33" t="n">
        <v>0.034</v>
      </c>
      <c r="DA182" s="33" t="n">
        <v>0.068</v>
      </c>
      <c r="DB182" s="33" t="n">
        <v>0.048</v>
      </c>
      <c r="DC182" s="33" t="n">
        <v>0.075</v>
      </c>
      <c r="DD182" s="33" t="n">
        <v>0.082</v>
      </c>
      <c r="DE182" s="33" t="n">
        <v>0.11</v>
      </c>
      <c r="DF182" s="33" t="n">
        <v>0.137</v>
      </c>
      <c r="DG182" s="33" t="n">
        <v>0.178</v>
      </c>
      <c r="DH182" s="33" t="n">
        <v>0.158</v>
      </c>
      <c r="DI182" s="33" t="n">
        <v>0.164</v>
      </c>
      <c r="DJ182" s="33" t="n">
        <v>0.267</v>
      </c>
      <c r="DK182" s="33" t="n">
        <v>0.226</v>
      </c>
      <c r="DL182" s="33" t="n">
        <v>0.219</v>
      </c>
      <c r="DM182" s="33" t="n">
        <v>0.185</v>
      </c>
      <c r="DN182" s="33" t="n">
        <v>0.021</v>
      </c>
      <c r="DO182" s="33" t="n">
        <v>0.027</v>
      </c>
      <c r="DP182" s="33" t="n">
        <v>0.027</v>
      </c>
      <c r="DQ182" s="33" t="n">
        <v>0.021</v>
      </c>
      <c r="DR182" s="33" t="n">
        <v>0.027</v>
      </c>
      <c r="DS182" s="33" t="n">
        <v>0.027</v>
      </c>
      <c r="DT182" s="33" t="n">
        <v>0.034</v>
      </c>
      <c r="DU182" s="33" t="n">
        <v>0.021</v>
      </c>
      <c r="DV182" s="33" t="n">
        <v>0.062</v>
      </c>
      <c r="DW182" s="33" t="n">
        <v>0.842</v>
      </c>
      <c r="DX182" s="33" t="n">
        <v>0.788</v>
      </c>
      <c r="DY182" s="33" t="n">
        <v>0.753</v>
      </c>
      <c r="DZ182" s="33" t="n">
        <v>0.76</v>
      </c>
      <c r="EA182" s="33" t="n">
        <v>0.76</v>
      </c>
      <c r="EB182" s="33" t="n">
        <v>0.61</v>
      </c>
      <c r="EC182" s="33" t="n">
        <v>0.658</v>
      </c>
      <c r="ED182" s="33" t="n">
        <v>0.603</v>
      </c>
      <c r="EE182" s="33" t="n">
        <v>0.637</v>
      </c>
      <c r="EF182" s="33" t="n">
        <v>0.281</v>
      </c>
      <c r="EG182" s="33" t="n">
        <v>0.034</v>
      </c>
      <c r="EH182" s="33" t="n">
        <v>0.021</v>
      </c>
      <c r="EI182" s="33" t="n">
        <v>0.055</v>
      </c>
      <c r="EJ182" s="33" t="n">
        <v>0.39</v>
      </c>
      <c r="EK182" s="33" t="n">
        <v>0.075</v>
      </c>
      <c r="EL182" s="33" t="n">
        <v>0.048</v>
      </c>
      <c r="EM182" s="33" t="n">
        <v>0.144</v>
      </c>
      <c r="EN182" s="33" t="n">
        <v>0.089</v>
      </c>
      <c r="EO182" s="33" t="n">
        <v>0.37</v>
      </c>
      <c r="EP182" s="33" t="n">
        <v>0.397</v>
      </c>
      <c r="EQ182" s="33" t="n">
        <v>0.295</v>
      </c>
      <c r="ER182" s="33" t="n">
        <v>0.055</v>
      </c>
      <c r="ES182" s="33" t="n">
        <v>0.055</v>
      </c>
      <c r="ET182" s="33" t="n">
        <v>0.075</v>
      </c>
      <c r="EU182" s="33" t="n">
        <v>0.123</v>
      </c>
      <c r="EV182" s="33" t="n">
        <v>0.185</v>
      </c>
      <c r="EW182" s="33" t="n">
        <v>0.466</v>
      </c>
      <c r="EX182" s="33" t="n">
        <v>0.459</v>
      </c>
      <c r="EY182" s="33" t="n">
        <v>0.384</v>
      </c>
      <c r="EZ182" s="33" t="n">
        <v>7.17</v>
      </c>
      <c r="FA182" s="33" t="n">
        <v>0.048</v>
      </c>
      <c r="FB182" s="33" t="n">
        <v>0.014</v>
      </c>
      <c r="FC182" s="33" t="n">
        <v>0.014</v>
      </c>
      <c r="FD182" s="33" t="n">
        <v>0.068</v>
      </c>
      <c r="FE182" s="33" t="n">
        <v>0.096</v>
      </c>
      <c r="FF182" s="33" t="n">
        <v>0.103</v>
      </c>
      <c r="FG182" s="33" t="n">
        <v>0.116</v>
      </c>
      <c r="FH182" s="33" t="n">
        <v>0.171</v>
      </c>
      <c r="FI182" s="33" t="n">
        <v>0.082</v>
      </c>
      <c r="FJ182" s="33" t="n">
        <v>0.247</v>
      </c>
      <c r="FK182" s="33" t="n">
        <v>0.041</v>
      </c>
      <c r="FL182" s="33" t="n">
        <v>0.562</v>
      </c>
      <c r="FM182" s="33" t="n">
        <v>0.568</v>
      </c>
      <c r="FN182" s="33" t="n">
        <v>0.267</v>
      </c>
      <c r="FO182" s="33" t="n">
        <v>0.123</v>
      </c>
      <c r="FP182" s="33" t="n">
        <v>0.11</v>
      </c>
      <c r="FQ182" s="33" t="n">
        <v>0.185</v>
      </c>
      <c r="FR182" s="33" t="n">
        <v>0.089</v>
      </c>
      <c r="FS182" s="33" t="n">
        <v>0.068</v>
      </c>
      <c r="FT182" s="33" t="n">
        <v>0.226</v>
      </c>
      <c r="FU182" s="33" t="n">
        <v>0.034</v>
      </c>
      <c r="FV182" s="33" t="n">
        <v>0.034</v>
      </c>
      <c r="FW182" s="33" t="n">
        <v>0.212</v>
      </c>
      <c r="FX182" s="33" t="n">
        <v>0.192</v>
      </c>
      <c r="FY182" s="33" t="n">
        <v>0.219</v>
      </c>
      <c r="FZ182" s="33" t="n">
        <v>0.11</v>
      </c>
      <c r="GA182" s="33" t="n">
        <v>0.027</v>
      </c>
      <c r="GB182" s="33" t="n">
        <v>0.014</v>
      </c>
      <c r="GC182" s="33" t="n">
        <v>0.034</v>
      </c>
      <c r="GD182" s="33" t="n">
        <v>0.048</v>
      </c>
      <c r="GE182" s="33" t="n">
        <v>0.123</v>
      </c>
      <c r="GF182" s="33" t="n">
        <v>0.041</v>
      </c>
      <c r="GG182" s="33" t="n">
        <v>0.301</v>
      </c>
      <c r="GH182" s="33" t="n">
        <v>0.288</v>
      </c>
      <c r="GI182" s="33" t="n">
        <v>0.315</v>
      </c>
      <c r="GJ182" s="33" t="n">
        <v>0.377</v>
      </c>
      <c r="GK182" s="33" t="n">
        <v>0.397</v>
      </c>
      <c r="GL182" s="33" t="n">
        <v>0.438</v>
      </c>
      <c r="GM182" s="33" t="n">
        <v>0.582</v>
      </c>
      <c r="GN182" s="33" t="n">
        <v>0.486</v>
      </c>
      <c r="GO182" s="33" t="n">
        <v>0.411</v>
      </c>
      <c r="GP182" s="33" t="n">
        <v>0.397</v>
      </c>
      <c r="GQ182" s="33" t="n">
        <v>0.329</v>
      </c>
      <c r="GR182" s="33" t="n">
        <v>0.404</v>
      </c>
      <c r="GS182" s="33" t="n">
        <v>0.034</v>
      </c>
      <c r="GT182" s="33" t="n">
        <v>0.13</v>
      </c>
      <c r="GU182" s="33" t="n">
        <v>0.137</v>
      </c>
      <c r="GV182" s="33" t="n">
        <v>0.089</v>
      </c>
      <c r="GW182" s="33" t="n">
        <v>0.075</v>
      </c>
      <c r="GX182" s="33" t="n">
        <v>0.055</v>
      </c>
      <c r="GY182" s="33" t="n">
        <v>0.007</v>
      </c>
      <c r="GZ182" s="33" t="n">
        <v>0.021</v>
      </c>
      <c r="HA182" s="33" t="n">
        <v>0.041</v>
      </c>
      <c r="HB182" s="33" t="n">
        <v>0.021</v>
      </c>
      <c r="HC182" s="33" t="n">
        <v>0.007</v>
      </c>
      <c r="HD182" s="33" t="n">
        <v>0.007</v>
      </c>
      <c r="HE182" s="33" t="n">
        <v>0.048</v>
      </c>
      <c r="HF182" s="33" t="n">
        <v>0.062</v>
      </c>
      <c r="HG182" s="33" t="n">
        <v>0.062</v>
      </c>
      <c r="HH182" s="33" t="n">
        <v>0.068</v>
      </c>
      <c r="HI182" s="33" t="n">
        <v>0.068</v>
      </c>
      <c r="HJ182" s="33" t="n">
        <v>0.055</v>
      </c>
    </row>
    <row r="183" customFormat="false" ht="15" hidden="false" customHeight="false" outlineLevel="0" collapsed="false">
      <c r="A183" s="33" t="n">
        <v>609791</v>
      </c>
      <c r="B183" s="242" t="s">
        <v>1785</v>
      </c>
      <c r="C183" s="243" t="s">
        <v>1786</v>
      </c>
      <c r="D183" s="33" t="n">
        <v>2180</v>
      </c>
      <c r="E183" s="33" t="n">
        <v>22161</v>
      </c>
      <c r="F183" s="33" t="s">
        <v>163</v>
      </c>
      <c r="G183" s="33" t="s">
        <v>164</v>
      </c>
      <c r="H183" s="243" t="s">
        <v>46</v>
      </c>
      <c r="I183" s="33" t="s">
        <v>1855</v>
      </c>
      <c r="J183" s="33" t="s">
        <v>1788</v>
      </c>
      <c r="L183" s="33" t="s">
        <v>89</v>
      </c>
      <c r="N183" s="33" t="s">
        <v>1790</v>
      </c>
      <c r="O183" s="33" t="n">
        <v>51373</v>
      </c>
      <c r="P183" s="33" t="s">
        <v>1791</v>
      </c>
      <c r="Q183" s="33" t="s">
        <v>2983</v>
      </c>
      <c r="R183" s="33" t="s">
        <v>2984</v>
      </c>
      <c r="S183" s="33" t="n">
        <v>60621</v>
      </c>
      <c r="T183" s="33" t="n">
        <v>45</v>
      </c>
      <c r="U183" s="33" t="s">
        <v>2985</v>
      </c>
      <c r="V183" s="33" t="s">
        <v>2986</v>
      </c>
      <c r="W183" s="33" t="s">
        <v>2987</v>
      </c>
      <c r="X183" s="33" t="s">
        <v>2988</v>
      </c>
      <c r="Y183" s="33" t="s">
        <v>1830</v>
      </c>
      <c r="Z183" s="33" t="s">
        <v>2215</v>
      </c>
      <c r="AA183" s="33" t="n">
        <v>2012</v>
      </c>
      <c r="AB183" s="33" t="n">
        <v>609791</v>
      </c>
      <c r="AD183" s="33" t="n">
        <v>2180</v>
      </c>
      <c r="AG183" s="33" t="s">
        <v>2989</v>
      </c>
      <c r="AH183" s="33" t="n">
        <v>5</v>
      </c>
      <c r="AI183" s="33" t="s">
        <v>1823</v>
      </c>
      <c r="AJ183" s="33" t="s">
        <v>1801</v>
      </c>
      <c r="AK183" s="33" t="s">
        <v>1802</v>
      </c>
      <c r="AL183" s="33" t="s">
        <v>89</v>
      </c>
      <c r="AM183" s="33" t="s">
        <v>71</v>
      </c>
      <c r="AN183" s="33" t="s">
        <v>89</v>
      </c>
      <c r="AO183" s="33" t="s">
        <v>89</v>
      </c>
      <c r="AP183" s="33" t="s">
        <v>71</v>
      </c>
      <c r="AQ183" s="33" t="s">
        <v>2467</v>
      </c>
      <c r="AR183" s="244" t="s">
        <v>54</v>
      </c>
    </row>
    <row r="184" customFormat="false" ht="15" hidden="false" customHeight="false" outlineLevel="0" collapsed="false">
      <c r="A184" s="33" t="n">
        <v>609792</v>
      </c>
      <c r="B184" s="242" t="s">
        <v>1785</v>
      </c>
      <c r="C184" s="243" t="s">
        <v>1786</v>
      </c>
      <c r="D184" s="33" t="n">
        <v>2190</v>
      </c>
      <c r="E184" s="33" t="n">
        <v>22171</v>
      </c>
      <c r="F184" s="33" t="s">
        <v>165</v>
      </c>
      <c r="G184" s="33" t="s">
        <v>166</v>
      </c>
      <c r="H184" s="243" t="s">
        <v>46</v>
      </c>
      <c r="I184" s="33" t="s">
        <v>1855</v>
      </c>
      <c r="J184" s="33" t="s">
        <v>1788</v>
      </c>
      <c r="L184" s="33" t="s">
        <v>75</v>
      </c>
      <c r="N184" s="33" t="s">
        <v>1790</v>
      </c>
      <c r="O184" s="33" t="n">
        <v>51046</v>
      </c>
      <c r="P184" s="33" t="s">
        <v>1791</v>
      </c>
      <c r="Q184" s="33" t="s">
        <v>2990</v>
      </c>
      <c r="R184" s="33" t="s">
        <v>2991</v>
      </c>
      <c r="S184" s="33" t="n">
        <v>60618</v>
      </c>
      <c r="T184" s="33" t="n">
        <v>31</v>
      </c>
      <c r="U184" s="33" t="s">
        <v>2992</v>
      </c>
      <c r="V184" s="33" t="s">
        <v>2993</v>
      </c>
      <c r="W184" s="33" t="s">
        <v>2994</v>
      </c>
      <c r="X184" s="33" t="s">
        <v>2995</v>
      </c>
      <c r="Y184" s="33" t="s">
        <v>1927</v>
      </c>
      <c r="Z184" s="33" t="s">
        <v>2664</v>
      </c>
      <c r="AA184" s="33" t="n">
        <v>2012</v>
      </c>
      <c r="AB184" s="33" t="n">
        <v>609792</v>
      </c>
      <c r="AD184" s="33" t="n">
        <v>2190</v>
      </c>
      <c r="AG184" s="33" t="s">
        <v>2996</v>
      </c>
      <c r="AH184" s="33" t="n">
        <v>1</v>
      </c>
      <c r="AI184" s="33" t="s">
        <v>1800</v>
      </c>
      <c r="AJ184" s="33" t="s">
        <v>1801</v>
      </c>
      <c r="AK184" s="33" t="s">
        <v>1802</v>
      </c>
      <c r="AL184" s="33" t="s">
        <v>75</v>
      </c>
      <c r="AM184" s="33" t="s">
        <v>65</v>
      </c>
      <c r="AN184" s="33" t="s">
        <v>75</v>
      </c>
      <c r="AO184" s="33" t="s">
        <v>75</v>
      </c>
      <c r="AP184" s="33" t="s">
        <v>65</v>
      </c>
      <c r="AQ184" s="33" t="s">
        <v>2426</v>
      </c>
      <c r="AR184" s="244" t="s">
        <v>167</v>
      </c>
      <c r="AS184" s="33" t="s">
        <v>67</v>
      </c>
      <c r="AT184" s="33" t="s">
        <v>47</v>
      </c>
      <c r="AU184" s="33" t="s">
        <v>77</v>
      </c>
      <c r="AV184" s="33" t="n">
        <v>33</v>
      </c>
      <c r="AW184" s="33" t="n">
        <v>53</v>
      </c>
      <c r="AX184" s="33" t="n">
        <v>61</v>
      </c>
      <c r="AY184" s="33" t="n">
        <v>272</v>
      </c>
      <c r="AZ184" s="33" t="n">
        <v>30</v>
      </c>
      <c r="BA184" s="33" t="n">
        <v>16</v>
      </c>
      <c r="BB184" s="33" t="n">
        <v>4</v>
      </c>
      <c r="BC184" s="33" t="n">
        <v>198</v>
      </c>
      <c r="BD184" s="245" t="n">
        <v>0</v>
      </c>
      <c r="BE184" s="33" t="n">
        <v>2</v>
      </c>
      <c r="BF184" s="33" t="n">
        <v>10</v>
      </c>
      <c r="BG184" s="33" t="n">
        <v>12</v>
      </c>
      <c r="BH184" s="33" t="n">
        <v>272</v>
      </c>
      <c r="BI184" s="33" t="n">
        <v>0.018</v>
      </c>
      <c r="BJ184" s="33" t="n">
        <v>0.004</v>
      </c>
      <c r="BK184" s="33" t="n">
        <v>0.018</v>
      </c>
      <c r="BL184" s="33" t="n">
        <v>0</v>
      </c>
      <c r="BM184" s="33" t="n">
        <v>0</v>
      </c>
      <c r="BN184" s="33" t="n">
        <v>0.063</v>
      </c>
      <c r="BO184" s="33" t="n">
        <v>0.099</v>
      </c>
      <c r="BP184" s="33" t="n">
        <v>0.085</v>
      </c>
      <c r="BQ184" s="33" t="n">
        <v>0.074</v>
      </c>
      <c r="BR184" s="33" t="n">
        <v>0.048</v>
      </c>
      <c r="BS184" s="33" t="n">
        <v>0.154</v>
      </c>
      <c r="BT184" s="33" t="n">
        <v>0.221</v>
      </c>
      <c r="BU184" s="33" t="n">
        <v>0.371</v>
      </c>
      <c r="BV184" s="33" t="n">
        <v>0.338</v>
      </c>
      <c r="BW184" s="33" t="n">
        <v>0.438</v>
      </c>
      <c r="BX184" s="33" t="n">
        <v>0.29</v>
      </c>
      <c r="BY184" s="33" t="n">
        <v>0.449</v>
      </c>
      <c r="BZ184" s="33" t="n">
        <v>0.327</v>
      </c>
      <c r="CA184" s="33" t="n">
        <v>0.033</v>
      </c>
      <c r="CB184" s="33" t="n">
        <v>0.022</v>
      </c>
      <c r="CC184" s="33" t="n">
        <v>0.029</v>
      </c>
      <c r="CD184" s="33" t="n">
        <v>0.029</v>
      </c>
      <c r="CE184" s="33" t="n">
        <v>0.04</v>
      </c>
      <c r="CF184" s="33" t="n">
        <v>0.04</v>
      </c>
      <c r="CG184" s="33" t="n">
        <v>0.478</v>
      </c>
      <c r="CH184" s="33" t="n">
        <v>0.551</v>
      </c>
      <c r="CI184" s="33" t="n">
        <v>0.441</v>
      </c>
      <c r="CJ184" s="33" t="n">
        <v>0.632</v>
      </c>
      <c r="CK184" s="33" t="n">
        <v>0.357</v>
      </c>
      <c r="CL184" s="33" t="n">
        <v>0.349</v>
      </c>
      <c r="CM184" s="33" t="n">
        <v>0</v>
      </c>
      <c r="CN184" s="33" t="n">
        <v>0</v>
      </c>
      <c r="CO184" s="33" t="n">
        <v>0</v>
      </c>
      <c r="CP184" s="33" t="n">
        <v>0.007</v>
      </c>
      <c r="CQ184" s="33" t="n">
        <v>0</v>
      </c>
      <c r="CR184" s="33" t="n">
        <v>0.004</v>
      </c>
      <c r="CS184" s="33" t="n">
        <v>0.004</v>
      </c>
      <c r="CT184" s="33" t="n">
        <v>0.074</v>
      </c>
      <c r="CU184" s="33" t="n">
        <v>0.022</v>
      </c>
      <c r="CV184" s="33" t="n">
        <v>0.018</v>
      </c>
      <c r="CW184" s="33" t="n">
        <v>0.015</v>
      </c>
      <c r="CX184" s="33" t="n">
        <v>0.015</v>
      </c>
      <c r="CY184" s="33" t="n">
        <v>0.037</v>
      </c>
      <c r="CZ184" s="33" t="n">
        <v>0.018</v>
      </c>
      <c r="DA184" s="33" t="n">
        <v>0.029</v>
      </c>
      <c r="DB184" s="33" t="n">
        <v>0.055</v>
      </c>
      <c r="DC184" s="33" t="n">
        <v>0.088</v>
      </c>
      <c r="DD184" s="33" t="n">
        <v>0.081</v>
      </c>
      <c r="DE184" s="33" t="n">
        <v>0.162</v>
      </c>
      <c r="DF184" s="33" t="n">
        <v>0.18</v>
      </c>
      <c r="DG184" s="33" t="n">
        <v>0.199</v>
      </c>
      <c r="DH184" s="33" t="n">
        <v>0.21</v>
      </c>
      <c r="DI184" s="33" t="n">
        <v>0.18</v>
      </c>
      <c r="DJ184" s="33" t="n">
        <v>0.246</v>
      </c>
      <c r="DK184" s="33" t="n">
        <v>0.243</v>
      </c>
      <c r="DL184" s="33" t="n">
        <v>0.246</v>
      </c>
      <c r="DM184" s="33" t="n">
        <v>0.235</v>
      </c>
      <c r="DN184" s="33" t="n">
        <v>0.007</v>
      </c>
      <c r="DO184" s="33" t="n">
        <v>0.015</v>
      </c>
      <c r="DP184" s="33" t="n">
        <v>0.022</v>
      </c>
      <c r="DQ184" s="33" t="n">
        <v>0.007</v>
      </c>
      <c r="DR184" s="33" t="n">
        <v>0.015</v>
      </c>
      <c r="DS184" s="33" t="n">
        <v>0.018</v>
      </c>
      <c r="DT184" s="33" t="n">
        <v>0.033</v>
      </c>
      <c r="DU184" s="33" t="n">
        <v>0.026</v>
      </c>
      <c r="DV184" s="33" t="n">
        <v>0.048</v>
      </c>
      <c r="DW184" s="33" t="n">
        <v>0.813</v>
      </c>
      <c r="DX184" s="33" t="n">
        <v>0.79</v>
      </c>
      <c r="DY184" s="33" t="n">
        <v>0.765</v>
      </c>
      <c r="DZ184" s="33" t="n">
        <v>0.739</v>
      </c>
      <c r="EA184" s="33" t="n">
        <v>0.787</v>
      </c>
      <c r="EB184" s="33" t="n">
        <v>0.702</v>
      </c>
      <c r="EC184" s="33" t="n">
        <v>0.665</v>
      </c>
      <c r="ED184" s="33" t="n">
        <v>0.566</v>
      </c>
      <c r="EE184" s="33" t="n">
        <v>0.614</v>
      </c>
      <c r="EF184" s="33" t="n">
        <v>0.412</v>
      </c>
      <c r="EG184" s="33" t="n">
        <v>0.011</v>
      </c>
      <c r="EH184" s="33" t="n">
        <v>0</v>
      </c>
      <c r="EI184" s="33" t="n">
        <v>0.059</v>
      </c>
      <c r="EJ184" s="33" t="n">
        <v>0.246</v>
      </c>
      <c r="EK184" s="33" t="n">
        <v>0.022</v>
      </c>
      <c r="EL184" s="33" t="n">
        <v>0.018</v>
      </c>
      <c r="EM184" s="33" t="n">
        <v>0.077</v>
      </c>
      <c r="EN184" s="33" t="n">
        <v>0.129</v>
      </c>
      <c r="EO184" s="33" t="n">
        <v>0.357</v>
      </c>
      <c r="EP184" s="33" t="n">
        <v>0.265</v>
      </c>
      <c r="EQ184" s="33" t="n">
        <v>0.324</v>
      </c>
      <c r="ER184" s="33" t="n">
        <v>0.103</v>
      </c>
      <c r="ES184" s="33" t="n">
        <v>0.037</v>
      </c>
      <c r="ET184" s="33" t="n">
        <v>0.074</v>
      </c>
      <c r="EU184" s="33" t="n">
        <v>0.099</v>
      </c>
      <c r="EV184" s="33" t="n">
        <v>0.11</v>
      </c>
      <c r="EW184" s="33" t="n">
        <v>0.574</v>
      </c>
      <c r="EX184" s="33" t="n">
        <v>0.643</v>
      </c>
      <c r="EY184" s="33" t="n">
        <v>0.441</v>
      </c>
      <c r="EZ184" s="33" t="n">
        <v>8.88</v>
      </c>
      <c r="FA184" s="33" t="n">
        <v>0.007</v>
      </c>
      <c r="FB184" s="33" t="n">
        <v>0.004</v>
      </c>
      <c r="FC184" s="33" t="n">
        <v>0.007</v>
      </c>
      <c r="FD184" s="33" t="n">
        <v>0.004</v>
      </c>
      <c r="FE184" s="33" t="n">
        <v>0.015</v>
      </c>
      <c r="FF184" s="33" t="n">
        <v>0.022</v>
      </c>
      <c r="FG184" s="33" t="n">
        <v>0.063</v>
      </c>
      <c r="FH184" s="33" t="n">
        <v>0.173</v>
      </c>
      <c r="FI184" s="33" t="n">
        <v>0.188</v>
      </c>
      <c r="FJ184" s="33" t="n">
        <v>0.46</v>
      </c>
      <c r="FK184" s="33" t="n">
        <v>0.059</v>
      </c>
      <c r="FL184" s="33" t="n">
        <v>0.287</v>
      </c>
      <c r="FM184" s="33" t="n">
        <v>0.482</v>
      </c>
      <c r="FN184" s="33" t="n">
        <v>0.202</v>
      </c>
      <c r="FO184" s="33" t="n">
        <v>0.232</v>
      </c>
      <c r="FP184" s="33" t="n">
        <v>0.132</v>
      </c>
      <c r="FQ184" s="33" t="n">
        <v>0.265</v>
      </c>
      <c r="FR184" s="33" t="n">
        <v>0.125</v>
      </c>
      <c r="FS184" s="33" t="n">
        <v>0.059</v>
      </c>
      <c r="FT184" s="33" t="n">
        <v>0.199</v>
      </c>
      <c r="FU184" s="33" t="n">
        <v>0.147</v>
      </c>
      <c r="FV184" s="33" t="n">
        <v>0.063</v>
      </c>
      <c r="FW184" s="33" t="n">
        <v>0.195</v>
      </c>
      <c r="FX184" s="33" t="n">
        <v>0.21</v>
      </c>
      <c r="FY184" s="33" t="n">
        <v>0.265</v>
      </c>
      <c r="FZ184" s="33" t="n">
        <v>0.14</v>
      </c>
      <c r="GA184" s="33" t="n">
        <v>0</v>
      </c>
      <c r="GB184" s="33" t="n">
        <v>0.007</v>
      </c>
      <c r="GC184" s="33" t="n">
        <v>0.004</v>
      </c>
      <c r="GD184" s="33" t="n">
        <v>0.007</v>
      </c>
      <c r="GE184" s="33" t="n">
        <v>0.114</v>
      </c>
      <c r="GF184" s="33" t="n">
        <v>0</v>
      </c>
      <c r="GG184" s="33" t="n">
        <v>0.305</v>
      </c>
      <c r="GH184" s="33" t="n">
        <v>0.268</v>
      </c>
      <c r="GI184" s="33" t="n">
        <v>0.243</v>
      </c>
      <c r="GJ184" s="33" t="n">
        <v>0.309</v>
      </c>
      <c r="GK184" s="33" t="n">
        <v>0.353</v>
      </c>
      <c r="GL184" s="33" t="n">
        <v>0.313</v>
      </c>
      <c r="GM184" s="33" t="n">
        <v>0.632</v>
      </c>
      <c r="GN184" s="33" t="n">
        <v>0.438</v>
      </c>
      <c r="GO184" s="33" t="n">
        <v>0.533</v>
      </c>
      <c r="GP184" s="33" t="n">
        <v>0.5</v>
      </c>
      <c r="GQ184" s="33" t="n">
        <v>0.371</v>
      </c>
      <c r="GR184" s="33" t="n">
        <v>0.61</v>
      </c>
      <c r="GS184" s="33" t="n">
        <v>0.018</v>
      </c>
      <c r="GT184" s="33" t="n">
        <v>0.202</v>
      </c>
      <c r="GU184" s="33" t="n">
        <v>0.143</v>
      </c>
      <c r="GV184" s="33" t="n">
        <v>0.099</v>
      </c>
      <c r="GW184" s="33" t="n">
        <v>0.077</v>
      </c>
      <c r="GX184" s="33" t="n">
        <v>0.022</v>
      </c>
      <c r="GY184" s="33" t="n">
        <v>0.007</v>
      </c>
      <c r="GZ184" s="33" t="n">
        <v>0.022</v>
      </c>
      <c r="HA184" s="33" t="n">
        <v>0.015</v>
      </c>
      <c r="HB184" s="33" t="n">
        <v>0.022</v>
      </c>
      <c r="HC184" s="33" t="n">
        <v>0.026</v>
      </c>
      <c r="HD184" s="33" t="n">
        <v>0.004</v>
      </c>
      <c r="HE184" s="33" t="n">
        <v>0.037</v>
      </c>
      <c r="HF184" s="33" t="n">
        <v>0.063</v>
      </c>
      <c r="HG184" s="33" t="n">
        <v>0.063</v>
      </c>
      <c r="HH184" s="33" t="n">
        <v>0.063</v>
      </c>
      <c r="HI184" s="33" t="n">
        <v>0.059</v>
      </c>
      <c r="HJ184" s="33" t="n">
        <v>0.051</v>
      </c>
    </row>
    <row r="185" customFormat="false" ht="15" hidden="false" customHeight="false" outlineLevel="0" collapsed="false">
      <c r="A185" s="33" t="n">
        <v>609793</v>
      </c>
      <c r="B185" s="242" t="s">
        <v>1785</v>
      </c>
      <c r="C185" s="243" t="s">
        <v>1786</v>
      </c>
      <c r="D185" s="33" t="n">
        <v>2200</v>
      </c>
      <c r="E185" s="33" t="n">
        <v>22181</v>
      </c>
      <c r="F185" s="33" t="s">
        <v>999</v>
      </c>
      <c r="G185" s="33" t="s">
        <v>1000</v>
      </c>
      <c r="H185" s="243" t="s">
        <v>46</v>
      </c>
      <c r="I185" s="33" t="s">
        <v>1855</v>
      </c>
      <c r="J185" s="33" t="s">
        <v>1788</v>
      </c>
      <c r="L185" s="33" t="s">
        <v>89</v>
      </c>
      <c r="N185" s="33" t="s">
        <v>1790</v>
      </c>
      <c r="O185" s="33" t="n">
        <v>51374</v>
      </c>
      <c r="P185" s="33" t="s">
        <v>1791</v>
      </c>
      <c r="Q185" s="33" t="s">
        <v>999</v>
      </c>
      <c r="R185" s="33" t="s">
        <v>2997</v>
      </c>
      <c r="S185" s="33" t="n">
        <v>60621</v>
      </c>
      <c r="T185" s="33" t="n">
        <v>45</v>
      </c>
      <c r="U185" s="33" t="s">
        <v>2998</v>
      </c>
      <c r="V185" s="33" t="s">
        <v>2999</v>
      </c>
      <c r="W185" s="33" t="s">
        <v>3000</v>
      </c>
      <c r="X185" s="33" t="s">
        <v>3001</v>
      </c>
      <c r="Y185" s="33" t="s">
        <v>1830</v>
      </c>
      <c r="Z185" s="33" t="s">
        <v>1909</v>
      </c>
      <c r="AA185" s="33" t="n">
        <v>2012</v>
      </c>
      <c r="AB185" s="33" t="n">
        <v>609793</v>
      </c>
      <c r="AD185" s="33" t="n">
        <v>2200</v>
      </c>
      <c r="AG185" s="33" t="s">
        <v>3002</v>
      </c>
      <c r="AH185" s="33" t="n">
        <v>5</v>
      </c>
      <c r="AI185" s="33" t="s">
        <v>1823</v>
      </c>
      <c r="AJ185" s="33" t="s">
        <v>1801</v>
      </c>
      <c r="AK185" s="33" t="s">
        <v>1802</v>
      </c>
      <c r="AL185" s="33" t="s">
        <v>89</v>
      </c>
      <c r="AM185" s="33" t="s">
        <v>71</v>
      </c>
      <c r="AN185" s="33" t="s">
        <v>89</v>
      </c>
      <c r="AO185" s="33" t="s">
        <v>89</v>
      </c>
      <c r="AP185" s="33" t="s">
        <v>71</v>
      </c>
      <c r="AQ185" s="33" t="s">
        <v>2467</v>
      </c>
      <c r="AR185" s="244" t="s">
        <v>54</v>
      </c>
    </row>
    <row r="186" customFormat="false" ht="15" hidden="false" customHeight="false" outlineLevel="0" collapsed="false">
      <c r="A186" s="33" t="n">
        <v>609794</v>
      </c>
      <c r="B186" s="242" t="s">
        <v>1785</v>
      </c>
      <c r="C186" s="243" t="s">
        <v>1786</v>
      </c>
      <c r="D186" s="33" t="n">
        <v>2220</v>
      </c>
      <c r="E186" s="33" t="n">
        <v>29011</v>
      </c>
      <c r="F186" s="33" t="s">
        <v>521</v>
      </c>
      <c r="G186" s="33" t="s">
        <v>522</v>
      </c>
      <c r="H186" s="243" t="s">
        <v>46</v>
      </c>
      <c r="I186" s="33" t="s">
        <v>1855</v>
      </c>
      <c r="J186" s="33" t="s">
        <v>2438</v>
      </c>
      <c r="L186" s="33" t="s">
        <v>75</v>
      </c>
      <c r="N186" s="33" t="s">
        <v>1790</v>
      </c>
      <c r="O186" s="33" t="n">
        <v>54187</v>
      </c>
      <c r="P186" s="33" t="s">
        <v>1791</v>
      </c>
      <c r="Q186" s="33" t="s">
        <v>3003</v>
      </c>
      <c r="R186" s="33" t="s">
        <v>3004</v>
      </c>
      <c r="S186" s="33" t="n">
        <v>60625</v>
      </c>
      <c r="T186" s="33" t="n">
        <v>31</v>
      </c>
      <c r="U186" s="33" t="s">
        <v>3005</v>
      </c>
      <c r="V186" s="33" t="s">
        <v>3006</v>
      </c>
      <c r="W186" s="33" t="s">
        <v>3007</v>
      </c>
      <c r="X186" s="33" t="s">
        <v>3008</v>
      </c>
      <c r="Y186" s="33" t="s">
        <v>74</v>
      </c>
      <c r="AA186" s="33" t="n">
        <v>2012</v>
      </c>
      <c r="AB186" s="33" t="n">
        <v>609794</v>
      </c>
      <c r="AD186" s="33" t="n">
        <v>2220</v>
      </c>
      <c r="AG186" s="33" t="s">
        <v>3009</v>
      </c>
      <c r="AH186" s="33" t="n">
        <v>1</v>
      </c>
      <c r="AI186" s="33" t="s">
        <v>1823</v>
      </c>
      <c r="AJ186" s="33" t="s">
        <v>1801</v>
      </c>
      <c r="AK186" s="33" t="s">
        <v>1802</v>
      </c>
      <c r="AL186" s="33" t="s">
        <v>75</v>
      </c>
      <c r="AM186" s="33" t="s">
        <v>65</v>
      </c>
      <c r="AN186" s="33" t="s">
        <v>75</v>
      </c>
      <c r="AO186" s="33" t="s">
        <v>75</v>
      </c>
      <c r="AP186" s="33" t="s">
        <v>65</v>
      </c>
      <c r="AQ186" s="33" t="s">
        <v>2426</v>
      </c>
      <c r="AR186" s="244" t="s">
        <v>362</v>
      </c>
      <c r="AS186" s="33" t="s">
        <v>47</v>
      </c>
      <c r="AT186" s="33" t="s">
        <v>137</v>
      </c>
      <c r="AU186" s="33" t="s">
        <v>77</v>
      </c>
      <c r="AV186" s="33" t="n">
        <v>51</v>
      </c>
      <c r="AW186" s="33" t="n">
        <v>11</v>
      </c>
      <c r="AX186" s="33" t="n">
        <v>65</v>
      </c>
      <c r="AY186" s="33" t="n">
        <v>147</v>
      </c>
      <c r="AZ186" s="33" t="n">
        <v>75</v>
      </c>
      <c r="BA186" s="33" t="n">
        <v>25</v>
      </c>
      <c r="BB186" s="33" t="n">
        <v>5</v>
      </c>
      <c r="BC186" s="33" t="n">
        <v>11</v>
      </c>
      <c r="BD186" s="245" t="n">
        <v>2</v>
      </c>
      <c r="BE186" s="33" t="n">
        <v>2</v>
      </c>
      <c r="BF186" s="33" t="n">
        <v>19</v>
      </c>
      <c r="BG186" s="33" t="n">
        <v>8</v>
      </c>
      <c r="BH186" s="33" t="n">
        <v>147</v>
      </c>
      <c r="BI186" s="33" t="n">
        <v>0.034</v>
      </c>
      <c r="BJ186" s="33" t="n">
        <v>0.02</v>
      </c>
      <c r="BK186" s="33" t="n">
        <v>0</v>
      </c>
      <c r="BL186" s="33" t="n">
        <v>0</v>
      </c>
      <c r="BM186" s="33" t="n">
        <v>0.014</v>
      </c>
      <c r="BN186" s="33" t="n">
        <v>0.041</v>
      </c>
      <c r="BO186" s="33" t="n">
        <v>0.15</v>
      </c>
      <c r="BP186" s="33" t="n">
        <v>0.068</v>
      </c>
      <c r="BQ186" s="33" t="n">
        <v>0.034</v>
      </c>
      <c r="BR186" s="33" t="n">
        <v>0</v>
      </c>
      <c r="BS186" s="33" t="n">
        <v>0.061</v>
      </c>
      <c r="BT186" s="33" t="n">
        <v>0.122</v>
      </c>
      <c r="BU186" s="33" t="n">
        <v>0.381</v>
      </c>
      <c r="BV186" s="33" t="n">
        <v>0.306</v>
      </c>
      <c r="BW186" s="33" t="n">
        <v>0.367</v>
      </c>
      <c r="BX186" s="33" t="n">
        <v>0.197</v>
      </c>
      <c r="BY186" s="33" t="n">
        <v>0.388</v>
      </c>
      <c r="BZ186" s="33" t="n">
        <v>0.347</v>
      </c>
      <c r="CA186" s="33" t="n">
        <v>0</v>
      </c>
      <c r="CB186" s="33" t="n">
        <v>0.014</v>
      </c>
      <c r="CC186" s="33" t="n">
        <v>0</v>
      </c>
      <c r="CD186" s="33" t="n">
        <v>0.007</v>
      </c>
      <c r="CE186" s="33" t="n">
        <v>0.014</v>
      </c>
      <c r="CF186" s="33" t="n">
        <v>0.014</v>
      </c>
      <c r="CG186" s="33" t="n">
        <v>0.435</v>
      </c>
      <c r="CH186" s="33" t="n">
        <v>0.592</v>
      </c>
      <c r="CI186" s="33" t="n">
        <v>0.599</v>
      </c>
      <c r="CJ186" s="33" t="n">
        <v>0.796</v>
      </c>
      <c r="CK186" s="33" t="n">
        <v>0.524</v>
      </c>
      <c r="CL186" s="33" t="n">
        <v>0.476</v>
      </c>
      <c r="CM186" s="33" t="n">
        <v>0.007</v>
      </c>
      <c r="CN186" s="33" t="n">
        <v>0.007</v>
      </c>
      <c r="CO186" s="33" t="n">
        <v>0.014</v>
      </c>
      <c r="CP186" s="33" t="n">
        <v>0.007</v>
      </c>
      <c r="CQ186" s="33" t="n">
        <v>0</v>
      </c>
      <c r="CR186" s="33" t="n">
        <v>0.02</v>
      </c>
      <c r="CS186" s="33" t="n">
        <v>0.075</v>
      </c>
      <c r="CT186" s="33" t="n">
        <v>0.211</v>
      </c>
      <c r="CU186" s="33" t="n">
        <v>0.088</v>
      </c>
      <c r="CV186" s="33" t="n">
        <v>0.048</v>
      </c>
      <c r="CW186" s="33" t="n">
        <v>0.054</v>
      </c>
      <c r="CX186" s="33" t="n">
        <v>0.061</v>
      </c>
      <c r="CY186" s="33" t="n">
        <v>0.082</v>
      </c>
      <c r="CZ186" s="33" t="n">
        <v>0.061</v>
      </c>
      <c r="DA186" s="33" t="n">
        <v>0.075</v>
      </c>
      <c r="DB186" s="33" t="n">
        <v>0.19</v>
      </c>
      <c r="DC186" s="33" t="n">
        <v>0.231</v>
      </c>
      <c r="DD186" s="33" t="n">
        <v>0.19</v>
      </c>
      <c r="DE186" s="33" t="n">
        <v>0.245</v>
      </c>
      <c r="DF186" s="33" t="n">
        <v>0.272</v>
      </c>
      <c r="DG186" s="33" t="n">
        <v>0.259</v>
      </c>
      <c r="DH186" s="33" t="n">
        <v>0.238</v>
      </c>
      <c r="DI186" s="33" t="n">
        <v>0.224</v>
      </c>
      <c r="DJ186" s="33" t="n">
        <v>0.306</v>
      </c>
      <c r="DK186" s="33" t="n">
        <v>0.299</v>
      </c>
      <c r="DL186" s="33" t="n">
        <v>0.204</v>
      </c>
      <c r="DM186" s="33" t="n">
        <v>0.279</v>
      </c>
      <c r="DN186" s="33" t="n">
        <v>0.014</v>
      </c>
      <c r="DO186" s="33" t="n">
        <v>0.014</v>
      </c>
      <c r="DP186" s="33" t="n">
        <v>0.014</v>
      </c>
      <c r="DQ186" s="33" t="n">
        <v>0.02</v>
      </c>
      <c r="DR186" s="33" t="n">
        <v>0.027</v>
      </c>
      <c r="DS186" s="33" t="n">
        <v>0.014</v>
      </c>
      <c r="DT186" s="33" t="n">
        <v>0.014</v>
      </c>
      <c r="DU186" s="33" t="n">
        <v>0.014</v>
      </c>
      <c r="DV186" s="33" t="n">
        <v>0.014</v>
      </c>
      <c r="DW186" s="33" t="n">
        <v>0.687</v>
      </c>
      <c r="DX186" s="33" t="n">
        <v>0.653</v>
      </c>
      <c r="DY186" s="33" t="n">
        <v>0.653</v>
      </c>
      <c r="DZ186" s="33" t="n">
        <v>0.653</v>
      </c>
      <c r="EA186" s="33" t="n">
        <v>0.687</v>
      </c>
      <c r="EB186" s="33" t="n">
        <v>0.585</v>
      </c>
      <c r="EC186" s="33" t="n">
        <v>0.422</v>
      </c>
      <c r="ED186" s="33" t="n">
        <v>0.34</v>
      </c>
      <c r="EE186" s="33" t="n">
        <v>0.429</v>
      </c>
      <c r="EF186" s="33" t="n">
        <v>0.558</v>
      </c>
      <c r="EG186" s="33" t="n">
        <v>0.02</v>
      </c>
      <c r="EH186" s="33" t="n">
        <v>0.014</v>
      </c>
      <c r="EI186" s="33" t="n">
        <v>0.102</v>
      </c>
      <c r="EJ186" s="33" t="n">
        <v>0.381</v>
      </c>
      <c r="EK186" s="33" t="n">
        <v>0.048</v>
      </c>
      <c r="EL186" s="33" t="n">
        <v>0.014</v>
      </c>
      <c r="EM186" s="33" t="n">
        <v>0.224</v>
      </c>
      <c r="EN186" s="33" t="n">
        <v>0.02</v>
      </c>
      <c r="EO186" s="33" t="n">
        <v>0.401</v>
      </c>
      <c r="EP186" s="33" t="n">
        <v>0.32</v>
      </c>
      <c r="EQ186" s="33" t="n">
        <v>0.34</v>
      </c>
      <c r="ER186" s="33" t="n">
        <v>0.014</v>
      </c>
      <c r="ES186" s="33" t="n">
        <v>0.014</v>
      </c>
      <c r="ET186" s="33" t="n">
        <v>0.027</v>
      </c>
      <c r="EU186" s="33" t="n">
        <v>0.068</v>
      </c>
      <c r="EV186" s="33" t="n">
        <v>0.027</v>
      </c>
      <c r="EW186" s="33" t="n">
        <v>0.517</v>
      </c>
      <c r="EX186" s="33" t="n">
        <v>0.626</v>
      </c>
      <c r="EY186" s="33" t="n">
        <v>0.265</v>
      </c>
      <c r="EZ186" s="33" t="n">
        <v>8.99</v>
      </c>
      <c r="FA186" s="33" t="n">
        <v>0.007</v>
      </c>
      <c r="FB186" s="33" t="n">
        <v>0</v>
      </c>
      <c r="FC186" s="33" t="n">
        <v>0.007</v>
      </c>
      <c r="FD186" s="33" t="n">
        <v>0.007</v>
      </c>
      <c r="FE186" s="33" t="n">
        <v>0.027</v>
      </c>
      <c r="FF186" s="33" t="n">
        <v>0.041</v>
      </c>
      <c r="FG186" s="33" t="n">
        <v>0.034</v>
      </c>
      <c r="FH186" s="33" t="n">
        <v>0.109</v>
      </c>
      <c r="FI186" s="33" t="n">
        <v>0.224</v>
      </c>
      <c r="FJ186" s="33" t="n">
        <v>0.524</v>
      </c>
      <c r="FK186" s="33" t="n">
        <v>0.02</v>
      </c>
      <c r="FL186" s="33" t="n">
        <v>0.286</v>
      </c>
      <c r="FM186" s="33" t="n">
        <v>0.571</v>
      </c>
      <c r="FN186" s="33" t="n">
        <v>0.102</v>
      </c>
      <c r="FO186" s="33" t="n">
        <v>0.374</v>
      </c>
      <c r="FP186" s="33" t="n">
        <v>0.211</v>
      </c>
      <c r="FQ186" s="33" t="n">
        <v>0.286</v>
      </c>
      <c r="FR186" s="33" t="n">
        <v>0.218</v>
      </c>
      <c r="FS186" s="33" t="n">
        <v>0.116</v>
      </c>
      <c r="FT186" s="33" t="n">
        <v>0.415</v>
      </c>
      <c r="FU186" s="33" t="n">
        <v>0.048</v>
      </c>
      <c r="FV186" s="33" t="n">
        <v>0.014</v>
      </c>
      <c r="FW186" s="33" t="n">
        <v>0.163</v>
      </c>
      <c r="FX186" s="33" t="n">
        <v>0.075</v>
      </c>
      <c r="FY186" s="33" t="n">
        <v>0.088</v>
      </c>
      <c r="FZ186" s="33" t="n">
        <v>0.034</v>
      </c>
      <c r="GA186" s="33" t="n">
        <v>0</v>
      </c>
      <c r="GB186" s="33" t="n">
        <v>0.122</v>
      </c>
      <c r="GC186" s="33" t="n">
        <v>0.02</v>
      </c>
      <c r="GD186" s="33" t="n">
        <v>0</v>
      </c>
      <c r="GE186" s="33" t="n">
        <v>0.143</v>
      </c>
      <c r="GF186" s="33" t="n">
        <v>0</v>
      </c>
      <c r="GG186" s="33" t="n">
        <v>0.143</v>
      </c>
      <c r="GH186" s="33" t="n">
        <v>0.313</v>
      </c>
      <c r="GI186" s="33" t="n">
        <v>0.299</v>
      </c>
      <c r="GJ186" s="33" t="n">
        <v>0.299</v>
      </c>
      <c r="GK186" s="33" t="n">
        <v>0.408</v>
      </c>
      <c r="GL186" s="33" t="n">
        <v>0.109</v>
      </c>
      <c r="GM186" s="33" t="n">
        <v>0.816</v>
      </c>
      <c r="GN186" s="33" t="n">
        <v>0.408</v>
      </c>
      <c r="GO186" s="33" t="n">
        <v>0.565</v>
      </c>
      <c r="GP186" s="33" t="n">
        <v>0.66</v>
      </c>
      <c r="GQ186" s="33" t="n">
        <v>0.286</v>
      </c>
      <c r="GR186" s="33" t="n">
        <v>0.857</v>
      </c>
      <c r="GS186" s="33" t="n">
        <v>0.02</v>
      </c>
      <c r="GT186" s="33" t="n">
        <v>0.122</v>
      </c>
      <c r="GU186" s="33" t="n">
        <v>0.102</v>
      </c>
      <c r="GV186" s="33" t="n">
        <v>0.007</v>
      </c>
      <c r="GW186" s="33" t="n">
        <v>0.095</v>
      </c>
      <c r="GX186" s="33" t="n">
        <v>0.014</v>
      </c>
      <c r="GY186" s="33" t="n">
        <v>0.007</v>
      </c>
      <c r="GZ186" s="33" t="n">
        <v>0.02</v>
      </c>
      <c r="HA186" s="33" t="n">
        <v>0</v>
      </c>
      <c r="HB186" s="33" t="n">
        <v>0.007</v>
      </c>
      <c r="HC186" s="33" t="n">
        <v>0.054</v>
      </c>
      <c r="HD186" s="33" t="n">
        <v>0.007</v>
      </c>
      <c r="HE186" s="33" t="n">
        <v>0.014</v>
      </c>
      <c r="HF186" s="33" t="n">
        <v>0.014</v>
      </c>
      <c r="HG186" s="33" t="n">
        <v>0.014</v>
      </c>
      <c r="HH186" s="33" t="n">
        <v>0.027</v>
      </c>
      <c r="HI186" s="33" t="n">
        <v>0.014</v>
      </c>
      <c r="HJ186" s="33" t="n">
        <v>0.014</v>
      </c>
    </row>
    <row r="187" customFormat="false" ht="15" hidden="false" customHeight="false" outlineLevel="0" collapsed="false">
      <c r="A187" s="33" t="n">
        <v>609795</v>
      </c>
      <c r="B187" s="242" t="s">
        <v>1785</v>
      </c>
      <c r="C187" s="243" t="s">
        <v>1786</v>
      </c>
      <c r="D187" s="33" t="n">
        <v>2230</v>
      </c>
      <c r="E187" s="33" t="n">
        <v>22191</v>
      </c>
      <c r="F187" s="33" t="s">
        <v>381</v>
      </c>
      <c r="G187" s="33" t="s">
        <v>382</v>
      </c>
      <c r="H187" s="243" t="s">
        <v>46</v>
      </c>
      <c r="I187" s="33" t="s">
        <v>1855</v>
      </c>
      <c r="J187" s="33" t="s">
        <v>1788</v>
      </c>
      <c r="L187" s="33" t="s">
        <v>107</v>
      </c>
      <c r="N187" s="33" t="s">
        <v>1790</v>
      </c>
      <c r="O187" s="33" t="n">
        <v>51086</v>
      </c>
      <c r="P187" s="33" t="s">
        <v>1791</v>
      </c>
      <c r="Q187" s="33" t="s">
        <v>3010</v>
      </c>
      <c r="R187" s="33" t="s">
        <v>3011</v>
      </c>
      <c r="S187" s="33" t="n">
        <v>60644</v>
      </c>
      <c r="T187" s="33" t="n">
        <v>36</v>
      </c>
      <c r="U187" s="33" t="s">
        <v>3012</v>
      </c>
      <c r="V187" s="33" t="s">
        <v>3013</v>
      </c>
      <c r="W187" s="33" t="s">
        <v>3014</v>
      </c>
      <c r="X187" s="33" t="s">
        <v>3015</v>
      </c>
      <c r="Y187" s="33" t="s">
        <v>1862</v>
      </c>
      <c r="Z187" s="33" t="s">
        <v>3016</v>
      </c>
      <c r="AA187" s="33" t="n">
        <v>2012</v>
      </c>
      <c r="AB187" s="33" t="n">
        <v>609795</v>
      </c>
      <c r="AD187" s="33" t="n">
        <v>2230</v>
      </c>
      <c r="AG187" s="33" t="s">
        <v>3017</v>
      </c>
      <c r="AH187" s="33" t="n">
        <v>2</v>
      </c>
      <c r="AI187" s="33" t="s">
        <v>1823</v>
      </c>
      <c r="AJ187" s="33" t="s">
        <v>1801</v>
      </c>
      <c r="AK187" s="33" t="s">
        <v>1802</v>
      </c>
      <c r="AL187" s="33" t="s">
        <v>107</v>
      </c>
      <c r="AM187" s="33" t="s">
        <v>108</v>
      </c>
      <c r="AN187" s="33" t="s">
        <v>107</v>
      </c>
      <c r="AO187" s="33" t="s">
        <v>107</v>
      </c>
      <c r="AP187" s="33" t="s">
        <v>108</v>
      </c>
      <c r="AQ187" s="33" t="s">
        <v>2467</v>
      </c>
      <c r="AR187" s="244" t="s">
        <v>109</v>
      </c>
      <c r="AS187" s="33" t="s">
        <v>47</v>
      </c>
      <c r="AT187" s="33" t="s">
        <v>47</v>
      </c>
      <c r="AU187" s="33" t="s">
        <v>47</v>
      </c>
      <c r="AV187" s="33" t="n">
        <v>53</v>
      </c>
      <c r="AW187" s="33" t="n">
        <v>41</v>
      </c>
      <c r="AX187" s="33" t="n">
        <v>59</v>
      </c>
      <c r="AY187" s="33" t="n">
        <v>143</v>
      </c>
      <c r="AZ187" s="33" t="n">
        <v>3</v>
      </c>
      <c r="BA187" s="33" t="n">
        <v>1</v>
      </c>
      <c r="BB187" s="33" t="n">
        <v>79</v>
      </c>
      <c r="BC187" s="33" t="n">
        <v>45</v>
      </c>
      <c r="BD187" s="245" t="n">
        <v>1</v>
      </c>
      <c r="BE187" s="33" t="n">
        <v>0</v>
      </c>
      <c r="BF187" s="33" t="n">
        <v>6</v>
      </c>
      <c r="BG187" s="33" t="n">
        <v>8</v>
      </c>
      <c r="BH187" s="33" t="n">
        <v>143</v>
      </c>
      <c r="BI187" s="33" t="n">
        <v>0.007</v>
      </c>
      <c r="BJ187" s="33" t="n">
        <v>0.007</v>
      </c>
      <c r="BK187" s="33" t="n">
        <v>0.021</v>
      </c>
      <c r="BL187" s="33" t="n">
        <v>0.028</v>
      </c>
      <c r="BM187" s="33" t="n">
        <v>0.021</v>
      </c>
      <c r="BN187" s="33" t="n">
        <v>0.056</v>
      </c>
      <c r="BO187" s="33" t="n">
        <v>0.084</v>
      </c>
      <c r="BP187" s="33" t="n">
        <v>0.035</v>
      </c>
      <c r="BQ187" s="33" t="n">
        <v>0.049</v>
      </c>
      <c r="BR187" s="33" t="n">
        <v>0.07</v>
      </c>
      <c r="BS187" s="33" t="n">
        <v>0.07</v>
      </c>
      <c r="BT187" s="33" t="n">
        <v>0.175</v>
      </c>
      <c r="BU187" s="33" t="n">
        <v>0.266</v>
      </c>
      <c r="BV187" s="33" t="n">
        <v>0.252</v>
      </c>
      <c r="BW187" s="33" t="n">
        <v>0.287</v>
      </c>
      <c r="BX187" s="33" t="n">
        <v>0.217</v>
      </c>
      <c r="BY187" s="33" t="n">
        <v>0.322</v>
      </c>
      <c r="BZ187" s="33" t="n">
        <v>0.252</v>
      </c>
      <c r="CA187" s="33" t="n">
        <v>0.021</v>
      </c>
      <c r="CB187" s="33" t="n">
        <v>0</v>
      </c>
      <c r="CC187" s="33" t="n">
        <v>0.014</v>
      </c>
      <c r="CD187" s="33" t="n">
        <v>0.021</v>
      </c>
      <c r="CE187" s="33" t="n">
        <v>0.014</v>
      </c>
      <c r="CF187" s="33" t="n">
        <v>0.042</v>
      </c>
      <c r="CG187" s="33" t="n">
        <v>0.622</v>
      </c>
      <c r="CH187" s="33" t="n">
        <v>0.706</v>
      </c>
      <c r="CI187" s="33" t="n">
        <v>0.629</v>
      </c>
      <c r="CJ187" s="33" t="n">
        <v>0.664</v>
      </c>
      <c r="CK187" s="33" t="n">
        <v>0.573</v>
      </c>
      <c r="CL187" s="33" t="n">
        <v>0.476</v>
      </c>
      <c r="CM187" s="33" t="n">
        <v>0</v>
      </c>
      <c r="CN187" s="33" t="n">
        <v>0.014</v>
      </c>
      <c r="CO187" s="33" t="n">
        <v>0.007</v>
      </c>
      <c r="CP187" s="33" t="n">
        <v>0.007</v>
      </c>
      <c r="CQ187" s="33" t="n">
        <v>0.007</v>
      </c>
      <c r="CR187" s="33" t="n">
        <v>0.021</v>
      </c>
      <c r="CS187" s="33" t="n">
        <v>0.049</v>
      </c>
      <c r="CT187" s="33" t="n">
        <v>0.077</v>
      </c>
      <c r="CU187" s="33" t="n">
        <v>0.056</v>
      </c>
      <c r="CV187" s="33" t="n">
        <v>0.035</v>
      </c>
      <c r="CW187" s="33" t="n">
        <v>0.028</v>
      </c>
      <c r="CX187" s="33" t="n">
        <v>0.035</v>
      </c>
      <c r="CY187" s="33" t="n">
        <v>0.035</v>
      </c>
      <c r="CZ187" s="33" t="n">
        <v>0.035</v>
      </c>
      <c r="DA187" s="33" t="n">
        <v>0.063</v>
      </c>
      <c r="DB187" s="33" t="n">
        <v>0.063</v>
      </c>
      <c r="DC187" s="33" t="n">
        <v>0.112</v>
      </c>
      <c r="DD187" s="33" t="n">
        <v>0.091</v>
      </c>
      <c r="DE187" s="33" t="n">
        <v>0.147</v>
      </c>
      <c r="DF187" s="33" t="n">
        <v>0.203</v>
      </c>
      <c r="DG187" s="33" t="n">
        <v>0.217</v>
      </c>
      <c r="DH187" s="33" t="n">
        <v>0.224</v>
      </c>
      <c r="DI187" s="33" t="n">
        <v>0.238</v>
      </c>
      <c r="DJ187" s="33" t="n">
        <v>0.259</v>
      </c>
      <c r="DK187" s="33" t="n">
        <v>0.28</v>
      </c>
      <c r="DL187" s="33" t="n">
        <v>0.203</v>
      </c>
      <c r="DM187" s="33" t="n">
        <v>0.231</v>
      </c>
      <c r="DN187" s="33" t="n">
        <v>0</v>
      </c>
      <c r="DO187" s="33" t="n">
        <v>0.007</v>
      </c>
      <c r="DP187" s="33" t="n">
        <v>0</v>
      </c>
      <c r="DQ187" s="33" t="n">
        <v>0.007</v>
      </c>
      <c r="DR187" s="33" t="n">
        <v>0</v>
      </c>
      <c r="DS187" s="33" t="n">
        <v>0.021</v>
      </c>
      <c r="DT187" s="33" t="n">
        <v>0</v>
      </c>
      <c r="DU187" s="33" t="n">
        <v>0.007</v>
      </c>
      <c r="DV187" s="33" t="n">
        <v>0</v>
      </c>
      <c r="DW187" s="33" t="n">
        <v>0.818</v>
      </c>
      <c r="DX187" s="33" t="n">
        <v>0.748</v>
      </c>
      <c r="DY187" s="33" t="n">
        <v>0.741</v>
      </c>
      <c r="DZ187" s="33" t="n">
        <v>0.727</v>
      </c>
      <c r="EA187" s="33" t="n">
        <v>0.72</v>
      </c>
      <c r="EB187" s="33" t="n">
        <v>0.636</v>
      </c>
      <c r="EC187" s="33" t="n">
        <v>0.608</v>
      </c>
      <c r="ED187" s="33" t="n">
        <v>0.601</v>
      </c>
      <c r="EE187" s="33" t="n">
        <v>0.622</v>
      </c>
      <c r="EF187" s="33" t="n">
        <v>0.441</v>
      </c>
      <c r="EG187" s="33" t="n">
        <v>0.021</v>
      </c>
      <c r="EH187" s="33" t="n">
        <v>0.021</v>
      </c>
      <c r="EI187" s="33" t="n">
        <v>0.049</v>
      </c>
      <c r="EJ187" s="33" t="n">
        <v>0.238</v>
      </c>
      <c r="EK187" s="33" t="n">
        <v>0.035</v>
      </c>
      <c r="EL187" s="33" t="n">
        <v>0.021</v>
      </c>
      <c r="EM187" s="33" t="n">
        <v>0.084</v>
      </c>
      <c r="EN187" s="33" t="n">
        <v>0.119</v>
      </c>
      <c r="EO187" s="33" t="n">
        <v>0.287</v>
      </c>
      <c r="EP187" s="33" t="n">
        <v>0.224</v>
      </c>
      <c r="EQ187" s="33" t="n">
        <v>0.266</v>
      </c>
      <c r="ER187" s="33" t="n">
        <v>0.021</v>
      </c>
      <c r="ES187" s="33" t="n">
        <v>0.042</v>
      </c>
      <c r="ET187" s="33" t="n">
        <v>0.063</v>
      </c>
      <c r="EU187" s="33" t="n">
        <v>0.049</v>
      </c>
      <c r="EV187" s="33" t="n">
        <v>0.182</v>
      </c>
      <c r="EW187" s="33" t="n">
        <v>0.615</v>
      </c>
      <c r="EX187" s="33" t="n">
        <v>0.671</v>
      </c>
      <c r="EY187" s="33" t="n">
        <v>0.552</v>
      </c>
      <c r="EZ187" s="33" t="n">
        <v>8.64</v>
      </c>
      <c r="FA187" s="33" t="n">
        <v>0.007</v>
      </c>
      <c r="FB187" s="33" t="n">
        <v>0.028</v>
      </c>
      <c r="FC187" s="33" t="n">
        <v>0</v>
      </c>
      <c r="FD187" s="33" t="n">
        <v>0.014</v>
      </c>
      <c r="FE187" s="33" t="n">
        <v>0.028</v>
      </c>
      <c r="FF187" s="33" t="n">
        <v>0.056</v>
      </c>
      <c r="FG187" s="33" t="n">
        <v>0.056</v>
      </c>
      <c r="FH187" s="33" t="n">
        <v>0.119</v>
      </c>
      <c r="FI187" s="33" t="n">
        <v>0.168</v>
      </c>
      <c r="FJ187" s="33" t="n">
        <v>0.483</v>
      </c>
      <c r="FK187" s="33" t="n">
        <v>0.042</v>
      </c>
      <c r="FL187" s="33" t="n">
        <v>0.538</v>
      </c>
      <c r="FM187" s="33" t="n">
        <v>0.622</v>
      </c>
      <c r="FN187" s="33" t="n">
        <v>0.301</v>
      </c>
      <c r="FO187" s="33" t="n">
        <v>0.175</v>
      </c>
      <c r="FP187" s="33" t="n">
        <v>0.105</v>
      </c>
      <c r="FQ187" s="33" t="n">
        <v>0.196</v>
      </c>
      <c r="FR187" s="33" t="n">
        <v>0.119</v>
      </c>
      <c r="FS187" s="33" t="n">
        <v>0.07</v>
      </c>
      <c r="FT187" s="33" t="n">
        <v>0.259</v>
      </c>
      <c r="FU187" s="33" t="n">
        <v>0.049</v>
      </c>
      <c r="FV187" s="33" t="n">
        <v>0.063</v>
      </c>
      <c r="FW187" s="33" t="n">
        <v>0.189</v>
      </c>
      <c r="FX187" s="33" t="n">
        <v>0.119</v>
      </c>
      <c r="FY187" s="33" t="n">
        <v>0.14</v>
      </c>
      <c r="FZ187" s="33" t="n">
        <v>0.056</v>
      </c>
      <c r="GA187" s="33" t="n">
        <v>0.007</v>
      </c>
      <c r="GB187" s="33" t="n">
        <v>0.007</v>
      </c>
      <c r="GC187" s="33" t="n">
        <v>0.014</v>
      </c>
      <c r="GD187" s="33" t="n">
        <v>0.098</v>
      </c>
      <c r="GE187" s="33" t="n">
        <v>0.112</v>
      </c>
      <c r="GF187" s="33" t="n">
        <v>0.021</v>
      </c>
      <c r="GG187" s="33" t="n">
        <v>0.301</v>
      </c>
      <c r="GH187" s="33" t="n">
        <v>0.245</v>
      </c>
      <c r="GI187" s="33" t="n">
        <v>0.252</v>
      </c>
      <c r="GJ187" s="33" t="n">
        <v>0.322</v>
      </c>
      <c r="GK187" s="33" t="n">
        <v>0.357</v>
      </c>
      <c r="GL187" s="33" t="n">
        <v>0.259</v>
      </c>
      <c r="GM187" s="33" t="n">
        <v>0.559</v>
      </c>
      <c r="GN187" s="33" t="n">
        <v>0.545</v>
      </c>
      <c r="GO187" s="33" t="n">
        <v>0.559</v>
      </c>
      <c r="GP187" s="33" t="n">
        <v>0.469</v>
      </c>
      <c r="GQ187" s="33" t="n">
        <v>0.441</v>
      </c>
      <c r="GR187" s="33" t="n">
        <v>0.65</v>
      </c>
      <c r="GS187" s="33" t="n">
        <v>0.105</v>
      </c>
      <c r="GT187" s="33" t="n">
        <v>0.154</v>
      </c>
      <c r="GU187" s="33" t="n">
        <v>0.133</v>
      </c>
      <c r="GV187" s="33" t="n">
        <v>0.077</v>
      </c>
      <c r="GW187" s="33" t="n">
        <v>0.063</v>
      </c>
      <c r="GX187" s="33" t="n">
        <v>0.042</v>
      </c>
      <c r="GY187" s="33" t="n">
        <v>0.014</v>
      </c>
      <c r="GZ187" s="33" t="n">
        <v>0.021</v>
      </c>
      <c r="HA187" s="33" t="n">
        <v>0.014</v>
      </c>
      <c r="HB187" s="33" t="n">
        <v>0.014</v>
      </c>
      <c r="HC187" s="33" t="n">
        <v>0.014</v>
      </c>
      <c r="HD187" s="33" t="n">
        <v>0.014</v>
      </c>
      <c r="HE187" s="33" t="n">
        <v>0.014</v>
      </c>
      <c r="HF187" s="33" t="n">
        <v>0.028</v>
      </c>
      <c r="HG187" s="33" t="n">
        <v>0.028</v>
      </c>
      <c r="HH187" s="33" t="n">
        <v>0.021</v>
      </c>
      <c r="HI187" s="33" t="n">
        <v>0.014</v>
      </c>
      <c r="HJ187" s="33" t="n">
        <v>0.014</v>
      </c>
    </row>
    <row r="188" customFormat="false" ht="15" hidden="false" customHeight="false" outlineLevel="0" collapsed="false">
      <c r="A188" s="33" t="n">
        <v>609796</v>
      </c>
      <c r="B188" s="242" t="s">
        <v>1785</v>
      </c>
      <c r="C188" s="243" t="s">
        <v>1786</v>
      </c>
      <c r="D188" s="33" t="n">
        <v>2240</v>
      </c>
      <c r="E188" s="33" t="n">
        <v>22201</v>
      </c>
      <c r="F188" s="33" t="s">
        <v>172</v>
      </c>
      <c r="G188" s="33" t="s">
        <v>173</v>
      </c>
      <c r="H188" s="243" t="s">
        <v>46</v>
      </c>
      <c r="I188" s="33" t="s">
        <v>1855</v>
      </c>
      <c r="J188" s="33" t="s">
        <v>2438</v>
      </c>
      <c r="L188" s="33" t="s">
        <v>75</v>
      </c>
      <c r="N188" s="33" t="s">
        <v>1790</v>
      </c>
      <c r="O188" s="33" t="n">
        <v>51002</v>
      </c>
      <c r="P188" s="33" t="s">
        <v>1791</v>
      </c>
      <c r="Q188" s="33" t="s">
        <v>3018</v>
      </c>
      <c r="R188" s="33" t="s">
        <v>3019</v>
      </c>
      <c r="S188" s="33" t="n">
        <v>60630</v>
      </c>
      <c r="T188" s="33" t="n">
        <v>31</v>
      </c>
      <c r="U188" s="33" t="s">
        <v>3020</v>
      </c>
      <c r="V188" s="33" t="s">
        <v>3021</v>
      </c>
      <c r="W188" s="33" t="s">
        <v>3022</v>
      </c>
      <c r="X188" s="33" t="s">
        <v>3023</v>
      </c>
      <c r="Y188" s="33" t="s">
        <v>3024</v>
      </c>
      <c r="Z188" s="33" t="s">
        <v>3025</v>
      </c>
      <c r="AA188" s="33" t="n">
        <v>2012</v>
      </c>
      <c r="AB188" s="33" t="n">
        <v>609796</v>
      </c>
      <c r="AD188" s="33" t="n">
        <v>2240</v>
      </c>
      <c r="AG188" s="33" t="s">
        <v>3026</v>
      </c>
      <c r="AH188" s="33" t="n">
        <v>0</v>
      </c>
      <c r="AI188" s="33" t="s">
        <v>1823</v>
      </c>
      <c r="AJ188" s="33" t="s">
        <v>1801</v>
      </c>
      <c r="AK188" s="33" t="s">
        <v>1802</v>
      </c>
      <c r="AL188" s="33" t="s">
        <v>75</v>
      </c>
      <c r="AM188" s="33" t="s">
        <v>65</v>
      </c>
      <c r="AN188" s="33" t="s">
        <v>75</v>
      </c>
      <c r="AO188" s="33" t="s">
        <v>75</v>
      </c>
      <c r="AP188" s="33" t="s">
        <v>65</v>
      </c>
      <c r="AQ188" s="33" t="s">
        <v>2426</v>
      </c>
      <c r="AR188" s="244" t="s">
        <v>54</v>
      </c>
    </row>
    <row r="189" customFormat="false" ht="15" hidden="false" customHeight="false" outlineLevel="0" collapsed="false">
      <c r="A189" s="33" t="n">
        <v>609797</v>
      </c>
      <c r="B189" s="242" t="s">
        <v>1785</v>
      </c>
      <c r="C189" s="243" t="s">
        <v>1786</v>
      </c>
      <c r="D189" s="33" t="n">
        <v>2250</v>
      </c>
      <c r="E189" s="33" t="n">
        <v>22211</v>
      </c>
      <c r="F189" s="33" t="s">
        <v>176</v>
      </c>
      <c r="G189" s="33" t="s">
        <v>177</v>
      </c>
      <c r="H189" s="243" t="s">
        <v>46</v>
      </c>
      <c r="I189" s="33" t="s">
        <v>1855</v>
      </c>
      <c r="J189" s="33" t="s">
        <v>1788</v>
      </c>
      <c r="L189" s="33" t="s">
        <v>178</v>
      </c>
      <c r="N189" s="33" t="s">
        <v>1790</v>
      </c>
      <c r="O189" s="33" t="n">
        <v>51180</v>
      </c>
      <c r="P189" s="33" t="s">
        <v>1791</v>
      </c>
      <c r="Q189" s="33" t="s">
        <v>3027</v>
      </c>
      <c r="R189" s="33" t="s">
        <v>3028</v>
      </c>
      <c r="S189" s="33" t="n">
        <v>60612</v>
      </c>
      <c r="T189" s="33" t="n">
        <v>34</v>
      </c>
      <c r="U189" s="33" t="s">
        <v>3029</v>
      </c>
      <c r="V189" s="33" t="s">
        <v>3030</v>
      </c>
      <c r="W189" s="33" t="s">
        <v>3031</v>
      </c>
      <c r="X189" s="33" t="s">
        <v>3032</v>
      </c>
      <c r="Y189" s="33" t="s">
        <v>1820</v>
      </c>
      <c r="Z189" s="33" t="s">
        <v>2090</v>
      </c>
      <c r="AA189" s="33" t="n">
        <v>2012</v>
      </c>
      <c r="AB189" s="33" t="n">
        <v>609797</v>
      </c>
      <c r="AD189" s="33" t="n">
        <v>2250</v>
      </c>
      <c r="AG189" s="33" t="s">
        <v>3033</v>
      </c>
      <c r="AH189" s="33" t="n">
        <v>3</v>
      </c>
      <c r="AI189" s="33" t="s">
        <v>1823</v>
      </c>
      <c r="AJ189" s="33" t="s">
        <v>1801</v>
      </c>
      <c r="AK189" s="33" t="s">
        <v>1802</v>
      </c>
      <c r="AL189" s="33" t="s">
        <v>178</v>
      </c>
      <c r="AM189" s="33" t="s">
        <v>108</v>
      </c>
      <c r="AN189" s="33" t="s">
        <v>178</v>
      </c>
      <c r="AO189" s="33" t="s">
        <v>178</v>
      </c>
      <c r="AP189" s="33" t="s">
        <v>108</v>
      </c>
      <c r="AQ189" s="33" t="s">
        <v>2467</v>
      </c>
      <c r="AR189" s="244" t="s">
        <v>109</v>
      </c>
      <c r="AS189" s="33" t="s">
        <v>77</v>
      </c>
      <c r="AT189" s="33" t="s">
        <v>77</v>
      </c>
      <c r="AU189" s="33" t="s">
        <v>77</v>
      </c>
      <c r="AV189" s="33" t="n">
        <v>78</v>
      </c>
      <c r="AW189" s="33" t="n">
        <v>64</v>
      </c>
      <c r="AX189" s="33" t="n">
        <v>75</v>
      </c>
      <c r="AY189" s="33" t="n">
        <v>189</v>
      </c>
      <c r="AZ189" s="33" t="n">
        <v>0</v>
      </c>
      <c r="BA189" s="33" t="n">
        <v>0</v>
      </c>
      <c r="BB189" s="33" t="n">
        <v>180</v>
      </c>
      <c r="BC189" s="33" t="n">
        <v>3</v>
      </c>
      <c r="BD189" s="245" t="n">
        <v>0</v>
      </c>
      <c r="BE189" s="33" t="n">
        <v>0</v>
      </c>
      <c r="BF189" s="33" t="n">
        <v>2</v>
      </c>
      <c r="BG189" s="33" t="n">
        <v>4</v>
      </c>
      <c r="BH189" s="33" t="n">
        <v>189</v>
      </c>
      <c r="BI189" s="33" t="n">
        <v>0</v>
      </c>
      <c r="BJ189" s="33" t="n">
        <v>0.005</v>
      </c>
      <c r="BK189" s="33" t="n">
        <v>0.005</v>
      </c>
      <c r="BL189" s="33" t="n">
        <v>0.005</v>
      </c>
      <c r="BM189" s="33" t="n">
        <v>0.016</v>
      </c>
      <c r="BN189" s="33" t="n">
        <v>0.037</v>
      </c>
      <c r="BO189" s="33" t="n">
        <v>0</v>
      </c>
      <c r="BP189" s="33" t="n">
        <v>0.016</v>
      </c>
      <c r="BQ189" s="33" t="n">
        <v>0.021</v>
      </c>
      <c r="BR189" s="33" t="n">
        <v>0.042</v>
      </c>
      <c r="BS189" s="33" t="n">
        <v>0.063</v>
      </c>
      <c r="BT189" s="33" t="n">
        <v>0.116</v>
      </c>
      <c r="BU189" s="33" t="n">
        <v>0.249</v>
      </c>
      <c r="BV189" s="33" t="n">
        <v>0.201</v>
      </c>
      <c r="BW189" s="33" t="n">
        <v>0.19</v>
      </c>
      <c r="BX189" s="33" t="n">
        <v>0.127</v>
      </c>
      <c r="BY189" s="33" t="n">
        <v>0.196</v>
      </c>
      <c r="BZ189" s="33" t="n">
        <v>0.243</v>
      </c>
      <c r="CA189" s="33" t="n">
        <v>0</v>
      </c>
      <c r="CB189" s="33" t="n">
        <v>0.005</v>
      </c>
      <c r="CC189" s="33" t="n">
        <v>0.005</v>
      </c>
      <c r="CD189" s="33" t="n">
        <v>0.005</v>
      </c>
      <c r="CE189" s="33" t="n">
        <v>0.011</v>
      </c>
      <c r="CF189" s="33" t="n">
        <v>0.005</v>
      </c>
      <c r="CG189" s="33" t="n">
        <v>0.751</v>
      </c>
      <c r="CH189" s="33" t="n">
        <v>0.772</v>
      </c>
      <c r="CI189" s="33" t="n">
        <v>0.778</v>
      </c>
      <c r="CJ189" s="33" t="n">
        <v>0.82</v>
      </c>
      <c r="CK189" s="33" t="n">
        <v>0.714</v>
      </c>
      <c r="CL189" s="33" t="n">
        <v>0.598</v>
      </c>
      <c r="CM189" s="33" t="n">
        <v>0</v>
      </c>
      <c r="CN189" s="33" t="n">
        <v>0</v>
      </c>
      <c r="CO189" s="33" t="n">
        <v>0</v>
      </c>
      <c r="CP189" s="33" t="n">
        <v>0.005</v>
      </c>
      <c r="CQ189" s="33" t="n">
        <v>0</v>
      </c>
      <c r="CR189" s="33" t="n">
        <v>0.016</v>
      </c>
      <c r="CS189" s="33" t="n">
        <v>0.016</v>
      </c>
      <c r="CT189" s="33" t="n">
        <v>0.026</v>
      </c>
      <c r="CU189" s="33" t="n">
        <v>0.037</v>
      </c>
      <c r="CV189" s="33" t="n">
        <v>0.016</v>
      </c>
      <c r="CW189" s="33" t="n">
        <v>0.032</v>
      </c>
      <c r="CX189" s="33" t="n">
        <v>0.037</v>
      </c>
      <c r="CY189" s="33" t="n">
        <v>0.037</v>
      </c>
      <c r="CZ189" s="33" t="n">
        <v>0.042</v>
      </c>
      <c r="DA189" s="33" t="n">
        <v>0.069</v>
      </c>
      <c r="DB189" s="33" t="n">
        <v>0.079</v>
      </c>
      <c r="DC189" s="33" t="n">
        <v>0.053</v>
      </c>
      <c r="DD189" s="33" t="n">
        <v>0.048</v>
      </c>
      <c r="DE189" s="33" t="n">
        <v>0.111</v>
      </c>
      <c r="DF189" s="33" t="n">
        <v>0.143</v>
      </c>
      <c r="DG189" s="33" t="n">
        <v>0.153</v>
      </c>
      <c r="DH189" s="33" t="n">
        <v>0.153</v>
      </c>
      <c r="DI189" s="33" t="n">
        <v>0.159</v>
      </c>
      <c r="DJ189" s="33" t="n">
        <v>0.233</v>
      </c>
      <c r="DK189" s="33" t="n">
        <v>0.127</v>
      </c>
      <c r="DL189" s="33" t="n">
        <v>0.143</v>
      </c>
      <c r="DM189" s="33" t="n">
        <v>0.159</v>
      </c>
      <c r="DN189" s="33" t="n">
        <v>0</v>
      </c>
      <c r="DO189" s="33" t="n">
        <v>0</v>
      </c>
      <c r="DP189" s="33" t="n">
        <v>0</v>
      </c>
      <c r="DQ189" s="33" t="n">
        <v>0</v>
      </c>
      <c r="DR189" s="33" t="n">
        <v>0</v>
      </c>
      <c r="DS189" s="33" t="n">
        <v>0.005</v>
      </c>
      <c r="DT189" s="33" t="n">
        <v>0</v>
      </c>
      <c r="DU189" s="33" t="n">
        <v>0.005</v>
      </c>
      <c r="DV189" s="33" t="n">
        <v>0.016</v>
      </c>
      <c r="DW189" s="33" t="n">
        <v>0.873</v>
      </c>
      <c r="DX189" s="33" t="n">
        <v>0.825</v>
      </c>
      <c r="DY189" s="33" t="n">
        <v>0.81</v>
      </c>
      <c r="DZ189" s="33" t="n">
        <v>0.804</v>
      </c>
      <c r="EA189" s="33" t="n">
        <v>0.799</v>
      </c>
      <c r="EB189" s="33" t="n">
        <v>0.677</v>
      </c>
      <c r="EC189" s="33" t="n">
        <v>0.778</v>
      </c>
      <c r="ED189" s="33" t="n">
        <v>0.772</v>
      </c>
      <c r="EE189" s="33" t="n">
        <v>0.741</v>
      </c>
      <c r="EF189" s="33" t="n">
        <v>0.651</v>
      </c>
      <c r="EG189" s="33" t="n">
        <v>0.016</v>
      </c>
      <c r="EH189" s="33" t="n">
        <v>0.032</v>
      </c>
      <c r="EI189" s="33" t="n">
        <v>0.058</v>
      </c>
      <c r="EJ189" s="33" t="n">
        <v>0.275</v>
      </c>
      <c r="EK189" s="33" t="n">
        <v>0.085</v>
      </c>
      <c r="EL189" s="33" t="n">
        <v>0.026</v>
      </c>
      <c r="EM189" s="33" t="n">
        <v>0.069</v>
      </c>
      <c r="EN189" s="33" t="n">
        <v>0.042</v>
      </c>
      <c r="EO189" s="33" t="n">
        <v>0.19</v>
      </c>
      <c r="EP189" s="33" t="n">
        <v>0.153</v>
      </c>
      <c r="EQ189" s="33" t="n">
        <v>0.206</v>
      </c>
      <c r="ER189" s="33" t="n">
        <v>0.005</v>
      </c>
      <c r="ES189" s="33" t="n">
        <v>0.026</v>
      </c>
      <c r="ET189" s="33" t="n">
        <v>0.058</v>
      </c>
      <c r="EU189" s="33" t="n">
        <v>0.037</v>
      </c>
      <c r="EV189" s="33" t="n">
        <v>0.026</v>
      </c>
      <c r="EW189" s="33" t="n">
        <v>0.683</v>
      </c>
      <c r="EX189" s="33" t="n">
        <v>0.73</v>
      </c>
      <c r="EY189" s="33" t="n">
        <v>0.63</v>
      </c>
      <c r="EZ189" s="33" t="n">
        <v>8.64</v>
      </c>
      <c r="FA189" s="33" t="n">
        <v>0.005</v>
      </c>
      <c r="FB189" s="33" t="n">
        <v>0</v>
      </c>
      <c r="FC189" s="33" t="n">
        <v>0</v>
      </c>
      <c r="FD189" s="33" t="n">
        <v>0</v>
      </c>
      <c r="FE189" s="33" t="n">
        <v>0.069</v>
      </c>
      <c r="FF189" s="33" t="n">
        <v>0.058</v>
      </c>
      <c r="FG189" s="33" t="n">
        <v>0.085</v>
      </c>
      <c r="FH189" s="33" t="n">
        <v>0.164</v>
      </c>
      <c r="FI189" s="33" t="n">
        <v>0.127</v>
      </c>
      <c r="FJ189" s="33" t="n">
        <v>0.471</v>
      </c>
      <c r="FK189" s="33" t="n">
        <v>0.021</v>
      </c>
      <c r="FL189" s="33" t="n">
        <v>0.582</v>
      </c>
      <c r="FM189" s="33" t="n">
        <v>0.593</v>
      </c>
      <c r="FN189" s="33" t="n">
        <v>0.307</v>
      </c>
      <c r="FO189" s="33" t="n">
        <v>0.143</v>
      </c>
      <c r="FP189" s="33" t="n">
        <v>0.143</v>
      </c>
      <c r="FQ189" s="33" t="n">
        <v>0.233</v>
      </c>
      <c r="FR189" s="33" t="n">
        <v>0.09</v>
      </c>
      <c r="FS189" s="33" t="n">
        <v>0.069</v>
      </c>
      <c r="FT189" s="33" t="n">
        <v>0.275</v>
      </c>
      <c r="FU189" s="33" t="n">
        <v>0.101</v>
      </c>
      <c r="FV189" s="33" t="n">
        <v>0.09</v>
      </c>
      <c r="FW189" s="33" t="n">
        <v>0.138</v>
      </c>
      <c r="FX189" s="33" t="n">
        <v>0.085</v>
      </c>
      <c r="FY189" s="33" t="n">
        <v>0.106</v>
      </c>
      <c r="FZ189" s="33" t="n">
        <v>0.048</v>
      </c>
      <c r="GA189" s="33" t="n">
        <v>0</v>
      </c>
      <c r="GB189" s="33" t="n">
        <v>0</v>
      </c>
      <c r="GC189" s="33" t="n">
        <v>0.005</v>
      </c>
      <c r="GD189" s="33" t="n">
        <v>0.005</v>
      </c>
      <c r="GE189" s="33" t="n">
        <v>0.058</v>
      </c>
      <c r="GF189" s="33" t="n">
        <v>0.005</v>
      </c>
      <c r="GG189" s="33" t="n">
        <v>0.312</v>
      </c>
      <c r="GH189" s="33" t="n">
        <v>0.243</v>
      </c>
      <c r="GI189" s="33" t="n">
        <v>0.222</v>
      </c>
      <c r="GJ189" s="33" t="n">
        <v>0.228</v>
      </c>
      <c r="GK189" s="33" t="n">
        <v>0.307</v>
      </c>
      <c r="GL189" s="33" t="n">
        <v>0.233</v>
      </c>
      <c r="GM189" s="33" t="n">
        <v>0.608</v>
      </c>
      <c r="GN189" s="33" t="n">
        <v>0.582</v>
      </c>
      <c r="GO189" s="33" t="n">
        <v>0.624</v>
      </c>
      <c r="GP189" s="33" t="n">
        <v>0.661</v>
      </c>
      <c r="GQ189" s="33" t="n">
        <v>0.534</v>
      </c>
      <c r="GR189" s="33" t="n">
        <v>0.677</v>
      </c>
      <c r="GS189" s="33" t="n">
        <v>0.042</v>
      </c>
      <c r="GT189" s="33" t="n">
        <v>0.111</v>
      </c>
      <c r="GU189" s="33" t="n">
        <v>0.101</v>
      </c>
      <c r="GV189" s="33" t="n">
        <v>0.063</v>
      </c>
      <c r="GW189" s="33" t="n">
        <v>0.069</v>
      </c>
      <c r="GX189" s="33" t="n">
        <v>0.053</v>
      </c>
      <c r="GY189" s="33" t="n">
        <v>0.011</v>
      </c>
      <c r="GZ189" s="33" t="n">
        <v>0.032</v>
      </c>
      <c r="HA189" s="33" t="n">
        <v>0.026</v>
      </c>
      <c r="HB189" s="33" t="n">
        <v>0.021</v>
      </c>
      <c r="HC189" s="33" t="n">
        <v>0.011</v>
      </c>
      <c r="HD189" s="33" t="n">
        <v>0.011</v>
      </c>
      <c r="HE189" s="33" t="n">
        <v>0.026</v>
      </c>
      <c r="HF189" s="33" t="n">
        <v>0.032</v>
      </c>
      <c r="HG189" s="33" t="n">
        <v>0.021</v>
      </c>
      <c r="HH189" s="33" t="n">
        <v>0.021</v>
      </c>
      <c r="HI189" s="33" t="n">
        <v>0.021</v>
      </c>
      <c r="HJ189" s="33" t="n">
        <v>0.021</v>
      </c>
    </row>
    <row r="190" customFormat="false" ht="15" hidden="false" customHeight="false" outlineLevel="0" collapsed="false">
      <c r="A190" s="33" t="n">
        <v>609798</v>
      </c>
      <c r="B190" s="242" t="s">
        <v>1785</v>
      </c>
      <c r="C190" s="243" t="s">
        <v>1786</v>
      </c>
      <c r="D190" s="33" t="n">
        <v>2260</v>
      </c>
      <c r="E190" s="33" t="n">
        <v>22221</v>
      </c>
      <c r="F190" s="33" t="s">
        <v>179</v>
      </c>
      <c r="G190" s="33" t="s">
        <v>180</v>
      </c>
      <c r="H190" s="243" t="s">
        <v>46</v>
      </c>
      <c r="I190" s="33" t="s">
        <v>1855</v>
      </c>
      <c r="J190" s="33" t="s">
        <v>1788</v>
      </c>
      <c r="L190" s="33" t="s">
        <v>75</v>
      </c>
      <c r="N190" s="33" t="s">
        <v>1790</v>
      </c>
      <c r="O190" s="33" t="n">
        <v>51003</v>
      </c>
      <c r="P190" s="33" t="s">
        <v>1791</v>
      </c>
      <c r="Q190" s="33" t="s">
        <v>3034</v>
      </c>
      <c r="R190" s="33" t="s">
        <v>3035</v>
      </c>
      <c r="S190" s="33" t="n">
        <v>60641</v>
      </c>
      <c r="T190" s="33" t="n">
        <v>31</v>
      </c>
      <c r="U190" s="33" t="s">
        <v>3036</v>
      </c>
      <c r="V190" s="33" t="s">
        <v>3037</v>
      </c>
      <c r="W190" s="33" t="s">
        <v>3038</v>
      </c>
      <c r="X190" s="33" t="s">
        <v>3039</v>
      </c>
      <c r="Y190" s="33" t="s">
        <v>1927</v>
      </c>
      <c r="Z190" s="33" t="s">
        <v>2671</v>
      </c>
      <c r="AA190" s="33" t="n">
        <v>2012</v>
      </c>
      <c r="AB190" s="33" t="n">
        <v>609798</v>
      </c>
      <c r="AD190" s="33" t="n">
        <v>2260</v>
      </c>
      <c r="AG190" s="33" t="s">
        <v>3040</v>
      </c>
      <c r="AH190" s="33" t="n">
        <v>1</v>
      </c>
      <c r="AI190" s="33" t="s">
        <v>1823</v>
      </c>
      <c r="AJ190" s="33" t="s">
        <v>1801</v>
      </c>
      <c r="AK190" s="33" t="s">
        <v>1802</v>
      </c>
      <c r="AL190" s="33" t="s">
        <v>75</v>
      </c>
      <c r="AM190" s="33" t="s">
        <v>65</v>
      </c>
      <c r="AN190" s="33" t="s">
        <v>75</v>
      </c>
      <c r="AO190" s="33" t="s">
        <v>75</v>
      </c>
      <c r="AP190" s="33" t="s">
        <v>65</v>
      </c>
      <c r="AQ190" s="33" t="s">
        <v>2426</v>
      </c>
      <c r="AR190" s="244" t="s">
        <v>96</v>
      </c>
      <c r="AS190" s="33" t="s">
        <v>47</v>
      </c>
      <c r="AT190" s="33" t="s">
        <v>77</v>
      </c>
      <c r="AU190" s="33" t="s">
        <v>47</v>
      </c>
      <c r="AV190" s="33" t="n">
        <v>51</v>
      </c>
      <c r="AW190" s="33" t="n">
        <v>66</v>
      </c>
      <c r="AX190" s="33" t="n">
        <v>48</v>
      </c>
      <c r="AY190" s="33" t="n">
        <v>135</v>
      </c>
      <c r="AZ190" s="33" t="n">
        <v>59</v>
      </c>
      <c r="BA190" s="33" t="n">
        <v>11</v>
      </c>
      <c r="BB190" s="33" t="n">
        <v>1</v>
      </c>
      <c r="BC190" s="33" t="n">
        <v>54</v>
      </c>
      <c r="BD190" s="245" t="n">
        <v>0</v>
      </c>
      <c r="BE190" s="33" t="n">
        <v>2</v>
      </c>
      <c r="BF190" s="33" t="n">
        <v>4</v>
      </c>
      <c r="BG190" s="33" t="n">
        <v>4</v>
      </c>
      <c r="BH190" s="33" t="n">
        <v>135</v>
      </c>
      <c r="BI190" s="33" t="n">
        <v>0.03</v>
      </c>
      <c r="BJ190" s="33" t="n">
        <v>0.022</v>
      </c>
      <c r="BK190" s="33" t="n">
        <v>0.022</v>
      </c>
      <c r="BL190" s="33" t="n">
        <v>0</v>
      </c>
      <c r="BM190" s="33" t="n">
        <v>0.015</v>
      </c>
      <c r="BN190" s="33" t="n">
        <v>0.059</v>
      </c>
      <c r="BO190" s="33" t="n">
        <v>0.067</v>
      </c>
      <c r="BP190" s="33" t="n">
        <v>0.067</v>
      </c>
      <c r="BQ190" s="33" t="n">
        <v>0.074</v>
      </c>
      <c r="BR190" s="33" t="n">
        <v>0.022</v>
      </c>
      <c r="BS190" s="33" t="n">
        <v>0.104</v>
      </c>
      <c r="BT190" s="33" t="n">
        <v>0.126</v>
      </c>
      <c r="BU190" s="33" t="n">
        <v>0.385</v>
      </c>
      <c r="BV190" s="33" t="n">
        <v>0.281</v>
      </c>
      <c r="BW190" s="33" t="n">
        <v>0.311</v>
      </c>
      <c r="BX190" s="33" t="n">
        <v>0.193</v>
      </c>
      <c r="BY190" s="33" t="n">
        <v>0.378</v>
      </c>
      <c r="BZ190" s="33" t="n">
        <v>0.319</v>
      </c>
      <c r="CA190" s="33" t="n">
        <v>0.007</v>
      </c>
      <c r="CB190" s="33" t="n">
        <v>0.007</v>
      </c>
      <c r="CC190" s="33" t="n">
        <v>0.044</v>
      </c>
      <c r="CD190" s="33" t="n">
        <v>0.007</v>
      </c>
      <c r="CE190" s="33" t="n">
        <v>0.007</v>
      </c>
      <c r="CF190" s="33" t="n">
        <v>0.037</v>
      </c>
      <c r="CG190" s="33" t="n">
        <v>0.511</v>
      </c>
      <c r="CH190" s="33" t="n">
        <v>0.622</v>
      </c>
      <c r="CI190" s="33" t="n">
        <v>0.548</v>
      </c>
      <c r="CJ190" s="33" t="n">
        <v>0.778</v>
      </c>
      <c r="CK190" s="33" t="n">
        <v>0.496</v>
      </c>
      <c r="CL190" s="33" t="n">
        <v>0.459</v>
      </c>
      <c r="CM190" s="33" t="n">
        <v>0</v>
      </c>
      <c r="CN190" s="33" t="n">
        <v>0</v>
      </c>
      <c r="CO190" s="33" t="n">
        <v>0</v>
      </c>
      <c r="CP190" s="33" t="n">
        <v>0</v>
      </c>
      <c r="CQ190" s="33" t="n">
        <v>0</v>
      </c>
      <c r="CR190" s="33" t="n">
        <v>0</v>
      </c>
      <c r="CS190" s="33" t="n">
        <v>0.022</v>
      </c>
      <c r="CT190" s="33" t="n">
        <v>0.044</v>
      </c>
      <c r="CU190" s="33" t="n">
        <v>0.015</v>
      </c>
      <c r="CV190" s="33" t="n">
        <v>0.007</v>
      </c>
      <c r="CW190" s="33" t="n">
        <v>0.015</v>
      </c>
      <c r="CX190" s="33" t="n">
        <v>0.007</v>
      </c>
      <c r="CY190" s="33" t="n">
        <v>0.015</v>
      </c>
      <c r="CZ190" s="33" t="n">
        <v>0.007</v>
      </c>
      <c r="DA190" s="33" t="n">
        <v>0.03</v>
      </c>
      <c r="DB190" s="33" t="n">
        <v>0.067</v>
      </c>
      <c r="DC190" s="33" t="n">
        <v>0.111</v>
      </c>
      <c r="DD190" s="33" t="n">
        <v>0.052</v>
      </c>
      <c r="DE190" s="33" t="n">
        <v>0.074</v>
      </c>
      <c r="DF190" s="33" t="n">
        <v>0.141</v>
      </c>
      <c r="DG190" s="33" t="n">
        <v>0.178</v>
      </c>
      <c r="DH190" s="33" t="n">
        <v>0.126</v>
      </c>
      <c r="DI190" s="33" t="n">
        <v>0.163</v>
      </c>
      <c r="DJ190" s="33" t="n">
        <v>0.23</v>
      </c>
      <c r="DK190" s="33" t="n">
        <v>0.237</v>
      </c>
      <c r="DL190" s="33" t="n">
        <v>0.185</v>
      </c>
      <c r="DM190" s="33" t="n">
        <v>0.23</v>
      </c>
      <c r="DN190" s="33" t="n">
        <v>0</v>
      </c>
      <c r="DO190" s="33" t="n">
        <v>0.015</v>
      </c>
      <c r="DP190" s="33" t="n">
        <v>0.007</v>
      </c>
      <c r="DQ190" s="33" t="n">
        <v>0</v>
      </c>
      <c r="DR190" s="33" t="n">
        <v>0</v>
      </c>
      <c r="DS190" s="33" t="n">
        <v>0</v>
      </c>
      <c r="DT190" s="33" t="n">
        <v>0.015</v>
      </c>
      <c r="DU190" s="33" t="n">
        <v>0.007</v>
      </c>
      <c r="DV190" s="33" t="n">
        <v>0.015</v>
      </c>
      <c r="DW190" s="33" t="n">
        <v>0.919</v>
      </c>
      <c r="DX190" s="33" t="n">
        <v>0.83</v>
      </c>
      <c r="DY190" s="33" t="n">
        <v>0.807</v>
      </c>
      <c r="DZ190" s="33" t="n">
        <v>0.859</v>
      </c>
      <c r="EA190" s="33" t="n">
        <v>0.83</v>
      </c>
      <c r="EB190" s="33" t="n">
        <v>0.741</v>
      </c>
      <c r="EC190" s="33" t="n">
        <v>0.659</v>
      </c>
      <c r="ED190" s="33" t="n">
        <v>0.652</v>
      </c>
      <c r="EE190" s="33" t="n">
        <v>0.689</v>
      </c>
      <c r="EF190" s="33" t="n">
        <v>0.415</v>
      </c>
      <c r="EG190" s="33" t="n">
        <v>0.007</v>
      </c>
      <c r="EH190" s="33" t="n">
        <v>0.007</v>
      </c>
      <c r="EI190" s="33" t="n">
        <v>0.074</v>
      </c>
      <c r="EJ190" s="33" t="n">
        <v>0.444</v>
      </c>
      <c r="EK190" s="33" t="n">
        <v>0.037</v>
      </c>
      <c r="EL190" s="33" t="n">
        <v>0.03</v>
      </c>
      <c r="EM190" s="33" t="n">
        <v>0.17</v>
      </c>
      <c r="EN190" s="33" t="n">
        <v>0.037</v>
      </c>
      <c r="EO190" s="33" t="n">
        <v>0.319</v>
      </c>
      <c r="EP190" s="33" t="n">
        <v>0.259</v>
      </c>
      <c r="EQ190" s="33" t="n">
        <v>0.363</v>
      </c>
      <c r="ER190" s="33" t="n">
        <v>0.03</v>
      </c>
      <c r="ES190" s="33" t="n">
        <v>0.044</v>
      </c>
      <c r="ET190" s="33" t="n">
        <v>0.059</v>
      </c>
      <c r="EU190" s="33" t="n">
        <v>0.074</v>
      </c>
      <c r="EV190" s="33" t="n">
        <v>0.074</v>
      </c>
      <c r="EW190" s="33" t="n">
        <v>0.593</v>
      </c>
      <c r="EX190" s="33" t="n">
        <v>0.644</v>
      </c>
      <c r="EY190" s="33" t="n">
        <v>0.319</v>
      </c>
      <c r="EZ190" s="33" t="n">
        <v>8.81</v>
      </c>
      <c r="FA190" s="33" t="n">
        <v>0</v>
      </c>
      <c r="FB190" s="33" t="n">
        <v>0</v>
      </c>
      <c r="FC190" s="33" t="n">
        <v>0</v>
      </c>
      <c r="FD190" s="33" t="n">
        <v>0.022</v>
      </c>
      <c r="FE190" s="33" t="n">
        <v>0.022</v>
      </c>
      <c r="FF190" s="33" t="n">
        <v>0.022</v>
      </c>
      <c r="FG190" s="33" t="n">
        <v>0.119</v>
      </c>
      <c r="FH190" s="33" t="n">
        <v>0.148</v>
      </c>
      <c r="FI190" s="33" t="n">
        <v>0.17</v>
      </c>
      <c r="FJ190" s="33" t="n">
        <v>0.467</v>
      </c>
      <c r="FK190" s="33" t="n">
        <v>0.03</v>
      </c>
      <c r="FL190" s="33" t="n">
        <v>0.407</v>
      </c>
      <c r="FM190" s="33" t="n">
        <v>0.6</v>
      </c>
      <c r="FN190" s="33" t="n">
        <v>0.156</v>
      </c>
      <c r="FO190" s="33" t="n">
        <v>0.244</v>
      </c>
      <c r="FP190" s="33" t="n">
        <v>0.148</v>
      </c>
      <c r="FQ190" s="33" t="n">
        <v>0.252</v>
      </c>
      <c r="FR190" s="33" t="n">
        <v>0.104</v>
      </c>
      <c r="FS190" s="33" t="n">
        <v>0.044</v>
      </c>
      <c r="FT190" s="33" t="n">
        <v>0.252</v>
      </c>
      <c r="FU190" s="33" t="n">
        <v>0.126</v>
      </c>
      <c r="FV190" s="33" t="n">
        <v>0.067</v>
      </c>
      <c r="FW190" s="33" t="n">
        <v>0.281</v>
      </c>
      <c r="FX190" s="33" t="n">
        <v>0.119</v>
      </c>
      <c r="FY190" s="33" t="n">
        <v>0.141</v>
      </c>
      <c r="FZ190" s="33" t="n">
        <v>0.059</v>
      </c>
      <c r="GA190" s="33" t="n">
        <v>0.03</v>
      </c>
      <c r="GB190" s="33" t="n">
        <v>0.022</v>
      </c>
      <c r="GC190" s="33" t="n">
        <v>0.015</v>
      </c>
      <c r="GD190" s="33" t="n">
        <v>0.037</v>
      </c>
      <c r="GE190" s="33" t="n">
        <v>0.17</v>
      </c>
      <c r="GF190" s="33" t="n">
        <v>0</v>
      </c>
      <c r="GG190" s="33" t="n">
        <v>0.289</v>
      </c>
      <c r="GH190" s="33" t="n">
        <v>0.333</v>
      </c>
      <c r="GI190" s="33" t="n">
        <v>0.281</v>
      </c>
      <c r="GJ190" s="33" t="n">
        <v>0.393</v>
      </c>
      <c r="GK190" s="33" t="n">
        <v>0.4</v>
      </c>
      <c r="GL190" s="33" t="n">
        <v>0.319</v>
      </c>
      <c r="GM190" s="33" t="n">
        <v>0.659</v>
      </c>
      <c r="GN190" s="33" t="n">
        <v>0.311</v>
      </c>
      <c r="GO190" s="33" t="n">
        <v>0.467</v>
      </c>
      <c r="GP190" s="33" t="n">
        <v>0.37</v>
      </c>
      <c r="GQ190" s="33" t="n">
        <v>0.281</v>
      </c>
      <c r="GR190" s="33" t="n">
        <v>0.637</v>
      </c>
      <c r="GS190" s="33" t="n">
        <v>0.007</v>
      </c>
      <c r="GT190" s="33" t="n">
        <v>0.281</v>
      </c>
      <c r="GU190" s="33" t="n">
        <v>0.2</v>
      </c>
      <c r="GV190" s="33" t="n">
        <v>0.17</v>
      </c>
      <c r="GW190" s="33" t="n">
        <v>0.081</v>
      </c>
      <c r="GX190" s="33" t="n">
        <v>0.015</v>
      </c>
      <c r="GY190" s="33" t="n">
        <v>0.007</v>
      </c>
      <c r="GZ190" s="33" t="n">
        <v>0.007</v>
      </c>
      <c r="HA190" s="33" t="n">
        <v>0.007</v>
      </c>
      <c r="HB190" s="33" t="n">
        <v>0</v>
      </c>
      <c r="HC190" s="33" t="n">
        <v>0.037</v>
      </c>
      <c r="HD190" s="33" t="n">
        <v>0.007</v>
      </c>
      <c r="HE190" s="33" t="n">
        <v>0.007</v>
      </c>
      <c r="HF190" s="33" t="n">
        <v>0.044</v>
      </c>
      <c r="HG190" s="33" t="n">
        <v>0.03</v>
      </c>
      <c r="HH190" s="33" t="n">
        <v>0.03</v>
      </c>
      <c r="HI190" s="33" t="n">
        <v>0.03</v>
      </c>
      <c r="HJ190" s="33" t="n">
        <v>0.022</v>
      </c>
    </row>
    <row r="191" customFormat="false" ht="15" hidden="false" customHeight="false" outlineLevel="0" collapsed="false">
      <c r="A191" s="33" t="n">
        <v>609799</v>
      </c>
      <c r="B191" s="242" t="s">
        <v>1785</v>
      </c>
      <c r="C191" s="243" t="s">
        <v>1786</v>
      </c>
      <c r="D191" s="33" t="n">
        <v>2270</v>
      </c>
      <c r="E191" s="33" t="n">
        <v>22231</v>
      </c>
      <c r="F191" s="33" t="s">
        <v>181</v>
      </c>
      <c r="G191" s="33" t="s">
        <v>182</v>
      </c>
      <c r="H191" s="243" t="s">
        <v>46</v>
      </c>
      <c r="I191" s="33" t="s">
        <v>1855</v>
      </c>
      <c r="J191" s="33" t="s">
        <v>2438</v>
      </c>
      <c r="L191" s="33" t="s">
        <v>64</v>
      </c>
      <c r="N191" s="33" t="s">
        <v>1790</v>
      </c>
      <c r="O191" s="33" t="n">
        <v>51047</v>
      </c>
      <c r="P191" s="33" t="s">
        <v>1791</v>
      </c>
      <c r="Q191" s="33" t="s">
        <v>3041</v>
      </c>
      <c r="R191" s="33" t="s">
        <v>3042</v>
      </c>
      <c r="S191" s="33" t="n">
        <v>60618</v>
      </c>
      <c r="T191" s="33" t="n">
        <v>35</v>
      </c>
      <c r="U191" s="33" t="s">
        <v>3043</v>
      </c>
      <c r="V191" s="33" t="s">
        <v>3044</v>
      </c>
      <c r="W191" s="33" t="s">
        <v>3045</v>
      </c>
      <c r="X191" s="33" t="s">
        <v>3046</v>
      </c>
      <c r="Y191" s="33" t="s">
        <v>2618</v>
      </c>
      <c r="Z191" s="33" t="s">
        <v>2508</v>
      </c>
      <c r="AA191" s="33" t="n">
        <v>2012</v>
      </c>
      <c r="AB191" s="33" t="n">
        <v>609799</v>
      </c>
      <c r="AD191" s="33" t="n">
        <v>2270</v>
      </c>
      <c r="AG191" s="33" t="s">
        <v>3047</v>
      </c>
      <c r="AH191" s="33" t="n">
        <v>1</v>
      </c>
      <c r="AI191" s="33" t="s">
        <v>1823</v>
      </c>
      <c r="AJ191" s="33" t="s">
        <v>1801</v>
      </c>
      <c r="AK191" s="33" t="s">
        <v>1802</v>
      </c>
      <c r="AL191" s="33" t="s">
        <v>64</v>
      </c>
      <c r="AM191" s="33" t="s">
        <v>65</v>
      </c>
      <c r="AN191" s="33" t="s">
        <v>64</v>
      </c>
      <c r="AO191" s="33" t="s">
        <v>64</v>
      </c>
      <c r="AP191" s="33" t="s">
        <v>65</v>
      </c>
      <c r="AQ191" s="33" t="s">
        <v>2426</v>
      </c>
      <c r="AR191" s="244" t="s">
        <v>54</v>
      </c>
    </row>
    <row r="192" customFormat="false" ht="15" hidden="false" customHeight="false" outlineLevel="0" collapsed="false">
      <c r="A192" s="33" t="n">
        <v>609800</v>
      </c>
      <c r="B192" s="242" t="s">
        <v>1785</v>
      </c>
      <c r="C192" s="243" t="s">
        <v>1786</v>
      </c>
      <c r="D192" s="33" t="n">
        <v>2280</v>
      </c>
      <c r="E192" s="33" t="n">
        <v>22241</v>
      </c>
      <c r="F192" s="33" t="s">
        <v>185</v>
      </c>
      <c r="G192" s="33" t="s">
        <v>186</v>
      </c>
      <c r="H192" s="243" t="s">
        <v>46</v>
      </c>
      <c r="I192" s="33" t="s">
        <v>1855</v>
      </c>
      <c r="J192" s="33" t="s">
        <v>1788</v>
      </c>
      <c r="L192" s="33" t="s">
        <v>155</v>
      </c>
      <c r="N192" s="33" t="s">
        <v>1790</v>
      </c>
      <c r="O192" s="33" t="n">
        <v>51424</v>
      </c>
      <c r="P192" s="33" t="s">
        <v>1791</v>
      </c>
      <c r="Q192" s="33" t="s">
        <v>3048</v>
      </c>
      <c r="R192" s="33" t="s">
        <v>3049</v>
      </c>
      <c r="S192" s="33" t="n">
        <v>60628</v>
      </c>
      <c r="T192" s="33" t="n">
        <v>48</v>
      </c>
      <c r="U192" s="33" t="s">
        <v>3050</v>
      </c>
      <c r="V192" s="33" t="s">
        <v>3051</v>
      </c>
      <c r="W192" s="33" t="s">
        <v>3052</v>
      </c>
      <c r="X192" s="33" t="s">
        <v>3053</v>
      </c>
      <c r="Y192" s="33" t="s">
        <v>2537</v>
      </c>
      <c r="Z192" s="33" t="s">
        <v>1934</v>
      </c>
      <c r="AA192" s="33" t="n">
        <v>2012</v>
      </c>
      <c r="AB192" s="33" t="n">
        <v>609800</v>
      </c>
      <c r="AD192" s="33" t="n">
        <v>2280</v>
      </c>
      <c r="AG192" s="33" t="s">
        <v>3054</v>
      </c>
      <c r="AH192" s="33" t="n">
        <v>6</v>
      </c>
      <c r="AI192" s="33" t="s">
        <v>1823</v>
      </c>
      <c r="AJ192" s="33" t="s">
        <v>1801</v>
      </c>
      <c r="AK192" s="33" t="s">
        <v>1802</v>
      </c>
      <c r="AL192" s="33" t="s">
        <v>155</v>
      </c>
      <c r="AM192" s="33" t="s">
        <v>60</v>
      </c>
      <c r="AN192" s="33" t="s">
        <v>155</v>
      </c>
      <c r="AO192" s="33" t="s">
        <v>155</v>
      </c>
      <c r="AP192" s="33" t="s">
        <v>60</v>
      </c>
      <c r="AQ192" s="33" t="s">
        <v>2426</v>
      </c>
      <c r="AR192" s="244" t="s">
        <v>136</v>
      </c>
      <c r="AS192" s="33" t="s">
        <v>47</v>
      </c>
      <c r="AT192" s="33" t="s">
        <v>77</v>
      </c>
      <c r="AU192" s="33" t="s">
        <v>47</v>
      </c>
      <c r="AV192" s="33" t="n">
        <v>53</v>
      </c>
      <c r="AW192" s="33" t="n">
        <v>61</v>
      </c>
      <c r="AX192" s="33" t="n">
        <v>50</v>
      </c>
      <c r="AY192" s="33" t="n">
        <v>132</v>
      </c>
      <c r="AZ192" s="33" t="n">
        <v>0</v>
      </c>
      <c r="BA192" s="33" t="n">
        <v>0</v>
      </c>
      <c r="BB192" s="33" t="n">
        <v>130</v>
      </c>
      <c r="BC192" s="33" t="n">
        <v>0</v>
      </c>
      <c r="BD192" s="245" t="n">
        <v>0</v>
      </c>
      <c r="BE192" s="33" t="n">
        <v>0</v>
      </c>
      <c r="BF192" s="33" t="n">
        <v>2</v>
      </c>
      <c r="BG192" s="33" t="n">
        <v>0</v>
      </c>
      <c r="BH192" s="33" t="n">
        <v>132</v>
      </c>
      <c r="BI192" s="33" t="n">
        <v>0.008</v>
      </c>
      <c r="BJ192" s="33" t="n">
        <v>0.008</v>
      </c>
      <c r="BK192" s="33" t="n">
        <v>0.023</v>
      </c>
      <c r="BL192" s="33" t="n">
        <v>0</v>
      </c>
      <c r="BM192" s="33" t="n">
        <v>0.015</v>
      </c>
      <c r="BN192" s="33" t="n">
        <v>0.061</v>
      </c>
      <c r="BO192" s="33" t="n">
        <v>0.098</v>
      </c>
      <c r="BP192" s="33" t="n">
        <v>0.129</v>
      </c>
      <c r="BQ192" s="33" t="n">
        <v>0.098</v>
      </c>
      <c r="BR192" s="33" t="n">
        <v>0.038</v>
      </c>
      <c r="BS192" s="33" t="n">
        <v>0.098</v>
      </c>
      <c r="BT192" s="33" t="n">
        <v>0.152</v>
      </c>
      <c r="BU192" s="33" t="n">
        <v>0.258</v>
      </c>
      <c r="BV192" s="33" t="n">
        <v>0.189</v>
      </c>
      <c r="BW192" s="33" t="n">
        <v>0.235</v>
      </c>
      <c r="BX192" s="33" t="n">
        <v>0.182</v>
      </c>
      <c r="BY192" s="33" t="n">
        <v>0.258</v>
      </c>
      <c r="BZ192" s="33" t="n">
        <v>0.212</v>
      </c>
      <c r="CA192" s="33" t="n">
        <v>0.008</v>
      </c>
      <c r="CB192" s="33" t="n">
        <v>0.023</v>
      </c>
      <c r="CC192" s="33" t="n">
        <v>0.008</v>
      </c>
      <c r="CD192" s="33" t="n">
        <v>0.008</v>
      </c>
      <c r="CE192" s="33" t="n">
        <v>0.023</v>
      </c>
      <c r="CF192" s="33" t="n">
        <v>0.03</v>
      </c>
      <c r="CG192" s="33" t="n">
        <v>0.629</v>
      </c>
      <c r="CH192" s="33" t="n">
        <v>0.652</v>
      </c>
      <c r="CI192" s="33" t="n">
        <v>0.636</v>
      </c>
      <c r="CJ192" s="33" t="n">
        <v>0.773</v>
      </c>
      <c r="CK192" s="33" t="n">
        <v>0.606</v>
      </c>
      <c r="CL192" s="33" t="n">
        <v>0.545</v>
      </c>
      <c r="CM192" s="33" t="n">
        <v>0.008</v>
      </c>
      <c r="CN192" s="33" t="n">
        <v>0.015</v>
      </c>
      <c r="CO192" s="33" t="n">
        <v>0</v>
      </c>
      <c r="CP192" s="33" t="n">
        <v>0.015</v>
      </c>
      <c r="CQ192" s="33" t="n">
        <v>0.008</v>
      </c>
      <c r="CR192" s="33" t="n">
        <v>0.03</v>
      </c>
      <c r="CS192" s="33" t="n">
        <v>0.053</v>
      </c>
      <c r="CT192" s="33" t="n">
        <v>0.091</v>
      </c>
      <c r="CU192" s="33" t="n">
        <v>0.068</v>
      </c>
      <c r="CV192" s="33" t="n">
        <v>0.023</v>
      </c>
      <c r="CW192" s="33" t="n">
        <v>0.008</v>
      </c>
      <c r="CX192" s="33" t="n">
        <v>0.038</v>
      </c>
      <c r="CY192" s="33" t="n">
        <v>0.023</v>
      </c>
      <c r="CZ192" s="33" t="n">
        <v>0.015</v>
      </c>
      <c r="DA192" s="33" t="n">
        <v>0.053</v>
      </c>
      <c r="DB192" s="33" t="n">
        <v>0.045</v>
      </c>
      <c r="DC192" s="33" t="n">
        <v>0.061</v>
      </c>
      <c r="DD192" s="33" t="n">
        <v>0.045</v>
      </c>
      <c r="DE192" s="33" t="n">
        <v>0.121</v>
      </c>
      <c r="DF192" s="33" t="n">
        <v>0.144</v>
      </c>
      <c r="DG192" s="33" t="n">
        <v>0.129</v>
      </c>
      <c r="DH192" s="33" t="n">
        <v>0.144</v>
      </c>
      <c r="DI192" s="33" t="n">
        <v>0.129</v>
      </c>
      <c r="DJ192" s="33" t="n">
        <v>0.182</v>
      </c>
      <c r="DK192" s="33" t="n">
        <v>0.129</v>
      </c>
      <c r="DL192" s="33" t="n">
        <v>0.091</v>
      </c>
      <c r="DM192" s="33" t="n">
        <v>0.121</v>
      </c>
      <c r="DN192" s="33" t="n">
        <v>0</v>
      </c>
      <c r="DO192" s="33" t="n">
        <v>0.008</v>
      </c>
      <c r="DP192" s="33" t="n">
        <v>0.008</v>
      </c>
      <c r="DQ192" s="33" t="n">
        <v>0.015</v>
      </c>
      <c r="DR192" s="33" t="n">
        <v>0.015</v>
      </c>
      <c r="DS192" s="33" t="n">
        <v>0.008</v>
      </c>
      <c r="DT192" s="33" t="n">
        <v>0</v>
      </c>
      <c r="DU192" s="33" t="n">
        <v>0.023</v>
      </c>
      <c r="DV192" s="33" t="n">
        <v>0.023</v>
      </c>
      <c r="DW192" s="33" t="n">
        <v>0.848</v>
      </c>
      <c r="DX192" s="33" t="n">
        <v>0.826</v>
      </c>
      <c r="DY192" s="33" t="n">
        <v>0.826</v>
      </c>
      <c r="DZ192" s="33" t="n">
        <v>0.803</v>
      </c>
      <c r="EA192" s="33" t="n">
        <v>0.833</v>
      </c>
      <c r="EB192" s="33" t="n">
        <v>0.727</v>
      </c>
      <c r="EC192" s="33" t="n">
        <v>0.773</v>
      </c>
      <c r="ED192" s="33" t="n">
        <v>0.735</v>
      </c>
      <c r="EE192" s="33" t="n">
        <v>0.742</v>
      </c>
      <c r="EF192" s="33" t="n">
        <v>0.333</v>
      </c>
      <c r="EG192" s="33" t="n">
        <v>0.008</v>
      </c>
      <c r="EH192" s="33" t="n">
        <v>0.008</v>
      </c>
      <c r="EI192" s="33" t="n">
        <v>0.045</v>
      </c>
      <c r="EJ192" s="33" t="n">
        <v>0.371</v>
      </c>
      <c r="EK192" s="33" t="n">
        <v>0.053</v>
      </c>
      <c r="EL192" s="33" t="n">
        <v>0.03</v>
      </c>
      <c r="EM192" s="33" t="n">
        <v>0.091</v>
      </c>
      <c r="EN192" s="33" t="n">
        <v>0.091</v>
      </c>
      <c r="EO192" s="33" t="n">
        <v>0.235</v>
      </c>
      <c r="EP192" s="33" t="n">
        <v>0.182</v>
      </c>
      <c r="EQ192" s="33" t="n">
        <v>0.273</v>
      </c>
      <c r="ER192" s="33" t="n">
        <v>0.053</v>
      </c>
      <c r="ES192" s="33" t="n">
        <v>0.038</v>
      </c>
      <c r="ET192" s="33" t="n">
        <v>0.106</v>
      </c>
      <c r="EU192" s="33" t="n">
        <v>0.053</v>
      </c>
      <c r="EV192" s="33" t="n">
        <v>0.152</v>
      </c>
      <c r="EW192" s="33" t="n">
        <v>0.667</v>
      </c>
      <c r="EX192" s="33" t="n">
        <v>0.674</v>
      </c>
      <c r="EY192" s="33" t="n">
        <v>0.538</v>
      </c>
      <c r="EZ192" s="33" t="n">
        <v>7.84</v>
      </c>
      <c r="FA192" s="33" t="n">
        <v>0.038</v>
      </c>
      <c r="FB192" s="33" t="n">
        <v>0</v>
      </c>
      <c r="FC192" s="33" t="n">
        <v>0.023</v>
      </c>
      <c r="FD192" s="33" t="n">
        <v>0.03</v>
      </c>
      <c r="FE192" s="33" t="n">
        <v>0.068</v>
      </c>
      <c r="FF192" s="33" t="n">
        <v>0.121</v>
      </c>
      <c r="FG192" s="33" t="n">
        <v>0.008</v>
      </c>
      <c r="FH192" s="33" t="n">
        <v>0.174</v>
      </c>
      <c r="FI192" s="33" t="n">
        <v>0.121</v>
      </c>
      <c r="FJ192" s="33" t="n">
        <v>0.341</v>
      </c>
      <c r="FK192" s="33" t="n">
        <v>0.076</v>
      </c>
      <c r="FL192" s="33" t="n">
        <v>0.598</v>
      </c>
      <c r="FM192" s="33" t="n">
        <v>0.606</v>
      </c>
      <c r="FN192" s="33" t="n">
        <v>0.212</v>
      </c>
      <c r="FO192" s="33" t="n">
        <v>0.098</v>
      </c>
      <c r="FP192" s="33" t="n">
        <v>0.098</v>
      </c>
      <c r="FQ192" s="33" t="n">
        <v>0.174</v>
      </c>
      <c r="FR192" s="33" t="n">
        <v>0.068</v>
      </c>
      <c r="FS192" s="33" t="n">
        <v>0.045</v>
      </c>
      <c r="FT192" s="33" t="n">
        <v>0.235</v>
      </c>
      <c r="FU192" s="33" t="n">
        <v>0.091</v>
      </c>
      <c r="FV192" s="33" t="n">
        <v>0.091</v>
      </c>
      <c r="FW192" s="33" t="n">
        <v>0.258</v>
      </c>
      <c r="FX192" s="33" t="n">
        <v>0.144</v>
      </c>
      <c r="FY192" s="33" t="n">
        <v>0.159</v>
      </c>
      <c r="FZ192" s="33" t="n">
        <v>0.121</v>
      </c>
      <c r="GA192" s="33" t="n">
        <v>0</v>
      </c>
      <c r="GB192" s="33" t="n">
        <v>0.015</v>
      </c>
      <c r="GC192" s="33" t="n">
        <v>0.008</v>
      </c>
      <c r="GD192" s="33" t="n">
        <v>0.015</v>
      </c>
      <c r="GE192" s="33" t="n">
        <v>0.114</v>
      </c>
      <c r="GF192" s="33" t="n">
        <v>0</v>
      </c>
      <c r="GG192" s="33" t="n">
        <v>0.348</v>
      </c>
      <c r="GH192" s="33" t="n">
        <v>0.311</v>
      </c>
      <c r="GI192" s="33" t="n">
        <v>0.318</v>
      </c>
      <c r="GJ192" s="33" t="n">
        <v>0.341</v>
      </c>
      <c r="GK192" s="33" t="n">
        <v>0.356</v>
      </c>
      <c r="GL192" s="33" t="n">
        <v>0.364</v>
      </c>
      <c r="GM192" s="33" t="n">
        <v>0.523</v>
      </c>
      <c r="GN192" s="33" t="n">
        <v>0.409</v>
      </c>
      <c r="GO192" s="33" t="n">
        <v>0.47</v>
      </c>
      <c r="GP192" s="33" t="n">
        <v>0.417</v>
      </c>
      <c r="GQ192" s="33" t="n">
        <v>0.371</v>
      </c>
      <c r="GR192" s="33" t="n">
        <v>0.5</v>
      </c>
      <c r="GS192" s="33" t="n">
        <v>0.053</v>
      </c>
      <c r="GT192" s="33" t="n">
        <v>0.205</v>
      </c>
      <c r="GU192" s="33" t="n">
        <v>0.136</v>
      </c>
      <c r="GV192" s="33" t="n">
        <v>0.114</v>
      </c>
      <c r="GW192" s="33" t="n">
        <v>0.068</v>
      </c>
      <c r="GX192" s="33" t="n">
        <v>0.053</v>
      </c>
      <c r="GY192" s="33" t="n">
        <v>0.038</v>
      </c>
      <c r="GZ192" s="33" t="n">
        <v>0.023</v>
      </c>
      <c r="HA192" s="33" t="n">
        <v>0.038</v>
      </c>
      <c r="HB192" s="33" t="n">
        <v>0.038</v>
      </c>
      <c r="HC192" s="33" t="n">
        <v>0.061</v>
      </c>
      <c r="HD192" s="33" t="n">
        <v>0.045</v>
      </c>
      <c r="HE192" s="33" t="n">
        <v>0.038</v>
      </c>
      <c r="HF192" s="33" t="n">
        <v>0.038</v>
      </c>
      <c r="HG192" s="33" t="n">
        <v>0.03</v>
      </c>
      <c r="HH192" s="33" t="n">
        <v>0.076</v>
      </c>
      <c r="HI192" s="33" t="n">
        <v>0.03</v>
      </c>
      <c r="HJ192" s="33" t="n">
        <v>0.038</v>
      </c>
    </row>
    <row r="193" customFormat="false" ht="15" hidden="false" customHeight="false" outlineLevel="0" collapsed="false">
      <c r="A193" s="33" t="n">
        <v>609803</v>
      </c>
      <c r="B193" s="242" t="s">
        <v>1785</v>
      </c>
      <c r="C193" s="243" t="s">
        <v>1786</v>
      </c>
      <c r="D193" s="33" t="n">
        <v>2300</v>
      </c>
      <c r="E193" s="33" t="n">
        <v>22261</v>
      </c>
      <c r="F193" s="33" t="s">
        <v>193</v>
      </c>
      <c r="G193" s="33" t="s">
        <v>194</v>
      </c>
      <c r="H193" s="243" t="s">
        <v>46</v>
      </c>
      <c r="I193" s="33" t="s">
        <v>1855</v>
      </c>
      <c r="J193" s="33" t="s">
        <v>2438</v>
      </c>
      <c r="L193" s="33" t="s">
        <v>64</v>
      </c>
      <c r="N193" s="33" t="s">
        <v>1790</v>
      </c>
      <c r="O193" s="33" t="n">
        <v>51048</v>
      </c>
      <c r="P193" s="33" t="s">
        <v>1791</v>
      </c>
      <c r="Q193" s="33" t="s">
        <v>3055</v>
      </c>
      <c r="R193" s="33" t="s">
        <v>3056</v>
      </c>
      <c r="S193" s="33" t="n">
        <v>60613</v>
      </c>
      <c r="T193" s="33" t="n">
        <v>33</v>
      </c>
      <c r="U193" s="33" t="s">
        <v>3057</v>
      </c>
      <c r="V193" s="33" t="s">
        <v>3058</v>
      </c>
      <c r="W193" s="33" t="s">
        <v>3059</v>
      </c>
      <c r="X193" s="33" t="s">
        <v>3060</v>
      </c>
      <c r="Y193" s="33" t="s">
        <v>2611</v>
      </c>
      <c r="Z193" s="33" t="s">
        <v>2897</v>
      </c>
      <c r="AA193" s="33" t="n">
        <v>2012</v>
      </c>
      <c r="AB193" s="33" t="n">
        <v>609803</v>
      </c>
      <c r="AD193" s="33" t="n">
        <v>2300</v>
      </c>
      <c r="AG193" s="33" t="s">
        <v>3061</v>
      </c>
      <c r="AH193" s="33" t="n">
        <v>1</v>
      </c>
      <c r="AI193" s="33" t="s">
        <v>1823</v>
      </c>
      <c r="AJ193" s="33" t="s">
        <v>1801</v>
      </c>
      <c r="AK193" s="33" t="s">
        <v>1802</v>
      </c>
      <c r="AL193" s="33" t="s">
        <v>64</v>
      </c>
      <c r="AM193" s="33" t="s">
        <v>65</v>
      </c>
      <c r="AN193" s="33" t="s">
        <v>64</v>
      </c>
      <c r="AO193" s="33" t="s">
        <v>64</v>
      </c>
      <c r="AP193" s="33" t="s">
        <v>65</v>
      </c>
      <c r="AQ193" s="33" t="s">
        <v>2426</v>
      </c>
      <c r="AR193" s="244" t="s">
        <v>195</v>
      </c>
      <c r="AS193" s="33" t="s">
        <v>47</v>
      </c>
      <c r="AT193" s="33" t="s">
        <v>67</v>
      </c>
      <c r="AU193" s="33" t="s">
        <v>67</v>
      </c>
      <c r="AV193" s="33" t="n">
        <v>45</v>
      </c>
      <c r="AW193" s="33" t="n">
        <v>25</v>
      </c>
      <c r="AX193" s="33" t="n">
        <v>28</v>
      </c>
      <c r="AY193" s="33" t="n">
        <v>306</v>
      </c>
      <c r="AZ193" s="33" t="n">
        <v>169</v>
      </c>
      <c r="BA193" s="33" t="n">
        <v>15</v>
      </c>
      <c r="BB193" s="33" t="n">
        <v>8</v>
      </c>
      <c r="BC193" s="33" t="n">
        <v>62</v>
      </c>
      <c r="BD193" s="245" t="n">
        <v>5</v>
      </c>
      <c r="BE193" s="33" t="n">
        <v>3</v>
      </c>
      <c r="BF193" s="33" t="n">
        <v>28</v>
      </c>
      <c r="BG193" s="33" t="n">
        <v>16</v>
      </c>
      <c r="BH193" s="33" t="n">
        <v>306</v>
      </c>
      <c r="BI193" s="33" t="n">
        <v>0.029</v>
      </c>
      <c r="BJ193" s="33" t="n">
        <v>0.026</v>
      </c>
      <c r="BK193" s="33" t="n">
        <v>0.016</v>
      </c>
      <c r="BL193" s="33" t="n">
        <v>0.01</v>
      </c>
      <c r="BM193" s="33" t="n">
        <v>0.023</v>
      </c>
      <c r="BN193" s="33" t="n">
        <v>0.056</v>
      </c>
      <c r="BO193" s="33" t="n">
        <v>0.137</v>
      </c>
      <c r="BP193" s="33" t="n">
        <v>0.095</v>
      </c>
      <c r="BQ193" s="33" t="n">
        <v>0.029</v>
      </c>
      <c r="BR193" s="33" t="n">
        <v>0.033</v>
      </c>
      <c r="BS193" s="33" t="n">
        <v>0.088</v>
      </c>
      <c r="BT193" s="33" t="n">
        <v>0.134</v>
      </c>
      <c r="BU193" s="33" t="n">
        <v>0.376</v>
      </c>
      <c r="BV193" s="33" t="n">
        <v>0.34</v>
      </c>
      <c r="BW193" s="33" t="n">
        <v>0.301</v>
      </c>
      <c r="BX193" s="33" t="n">
        <v>0.206</v>
      </c>
      <c r="BY193" s="33" t="n">
        <v>0.438</v>
      </c>
      <c r="BZ193" s="33" t="n">
        <v>0.408</v>
      </c>
      <c r="CA193" s="33" t="n">
        <v>0.01</v>
      </c>
      <c r="CB193" s="33" t="n">
        <v>0.02</v>
      </c>
      <c r="CC193" s="33" t="n">
        <v>0.029</v>
      </c>
      <c r="CD193" s="33" t="n">
        <v>0.016</v>
      </c>
      <c r="CE193" s="33" t="n">
        <v>0.02</v>
      </c>
      <c r="CF193" s="33" t="n">
        <v>0.016</v>
      </c>
      <c r="CG193" s="33" t="n">
        <v>0.448</v>
      </c>
      <c r="CH193" s="33" t="n">
        <v>0.52</v>
      </c>
      <c r="CI193" s="33" t="n">
        <v>0.624</v>
      </c>
      <c r="CJ193" s="33" t="n">
        <v>0.735</v>
      </c>
      <c r="CK193" s="33" t="n">
        <v>0.431</v>
      </c>
      <c r="CL193" s="33" t="n">
        <v>0.386</v>
      </c>
      <c r="CM193" s="33" t="n">
        <v>0.003</v>
      </c>
      <c r="CN193" s="33" t="n">
        <v>0.01</v>
      </c>
      <c r="CO193" s="33" t="n">
        <v>0.013</v>
      </c>
      <c r="CP193" s="33" t="n">
        <v>0.013</v>
      </c>
      <c r="CQ193" s="33" t="n">
        <v>0.007</v>
      </c>
      <c r="CR193" s="33" t="n">
        <v>0.016</v>
      </c>
      <c r="CS193" s="33" t="n">
        <v>0.029</v>
      </c>
      <c r="CT193" s="33" t="n">
        <v>0.157</v>
      </c>
      <c r="CU193" s="33" t="n">
        <v>0.072</v>
      </c>
      <c r="CV193" s="33" t="n">
        <v>0.026</v>
      </c>
      <c r="CW193" s="33" t="n">
        <v>0.02</v>
      </c>
      <c r="CX193" s="33" t="n">
        <v>0.036</v>
      </c>
      <c r="CY193" s="33" t="n">
        <v>0.029</v>
      </c>
      <c r="CZ193" s="33" t="n">
        <v>0.042</v>
      </c>
      <c r="DA193" s="33" t="n">
        <v>0.088</v>
      </c>
      <c r="DB193" s="33" t="n">
        <v>0.118</v>
      </c>
      <c r="DC193" s="33" t="n">
        <v>0.163</v>
      </c>
      <c r="DD193" s="33" t="n">
        <v>0.154</v>
      </c>
      <c r="DE193" s="33" t="n">
        <v>0.203</v>
      </c>
      <c r="DF193" s="33" t="n">
        <v>0.261</v>
      </c>
      <c r="DG193" s="33" t="n">
        <v>0.284</v>
      </c>
      <c r="DH193" s="33" t="n">
        <v>0.216</v>
      </c>
      <c r="DI193" s="33" t="n">
        <v>0.258</v>
      </c>
      <c r="DJ193" s="33" t="n">
        <v>0.31</v>
      </c>
      <c r="DK193" s="33" t="n">
        <v>0.324</v>
      </c>
      <c r="DL193" s="33" t="n">
        <v>0.275</v>
      </c>
      <c r="DM193" s="33" t="n">
        <v>0.294</v>
      </c>
      <c r="DN193" s="33" t="n">
        <v>0.013</v>
      </c>
      <c r="DO193" s="33" t="n">
        <v>0.01</v>
      </c>
      <c r="DP193" s="33" t="n">
        <v>0.016</v>
      </c>
      <c r="DQ193" s="33" t="n">
        <v>0.013</v>
      </c>
      <c r="DR193" s="33" t="n">
        <v>0.01</v>
      </c>
      <c r="DS193" s="33" t="n">
        <v>0.02</v>
      </c>
      <c r="DT193" s="33" t="n">
        <v>0.013</v>
      </c>
      <c r="DU193" s="33" t="n">
        <v>0.02</v>
      </c>
      <c r="DV193" s="33" t="n">
        <v>0.026</v>
      </c>
      <c r="DW193" s="33" t="n">
        <v>0.755</v>
      </c>
      <c r="DX193" s="33" t="n">
        <v>0.699</v>
      </c>
      <c r="DY193" s="33" t="n">
        <v>0.65</v>
      </c>
      <c r="DZ193" s="33" t="n">
        <v>0.729</v>
      </c>
      <c r="EA193" s="33" t="n">
        <v>0.683</v>
      </c>
      <c r="EB193" s="33" t="n">
        <v>0.565</v>
      </c>
      <c r="EC193" s="33" t="n">
        <v>0.516</v>
      </c>
      <c r="ED193" s="33" t="n">
        <v>0.386</v>
      </c>
      <c r="EE193" s="33" t="n">
        <v>0.454</v>
      </c>
      <c r="EF193" s="33" t="n">
        <v>0.353</v>
      </c>
      <c r="EG193" s="33" t="n">
        <v>0.003</v>
      </c>
      <c r="EH193" s="33" t="n">
        <v>0</v>
      </c>
      <c r="EI193" s="33" t="n">
        <v>0.098</v>
      </c>
      <c r="EJ193" s="33" t="n">
        <v>0.51</v>
      </c>
      <c r="EK193" s="33" t="n">
        <v>0.007</v>
      </c>
      <c r="EL193" s="33" t="n">
        <v>0.013</v>
      </c>
      <c r="EM193" s="33" t="n">
        <v>0.216</v>
      </c>
      <c r="EN193" s="33" t="n">
        <v>0.042</v>
      </c>
      <c r="EO193" s="33" t="n">
        <v>0.356</v>
      </c>
      <c r="EP193" s="33" t="n">
        <v>0.258</v>
      </c>
      <c r="EQ193" s="33" t="n">
        <v>0.343</v>
      </c>
      <c r="ER193" s="33" t="n">
        <v>0.056</v>
      </c>
      <c r="ES193" s="33" t="n">
        <v>0.029</v>
      </c>
      <c r="ET193" s="33" t="n">
        <v>0.062</v>
      </c>
      <c r="EU193" s="33" t="n">
        <v>0.101</v>
      </c>
      <c r="EV193" s="33" t="n">
        <v>0.039</v>
      </c>
      <c r="EW193" s="33" t="n">
        <v>0.605</v>
      </c>
      <c r="EX193" s="33" t="n">
        <v>0.667</v>
      </c>
      <c r="EY193" s="33" t="n">
        <v>0.242</v>
      </c>
      <c r="EZ193" s="33" t="n">
        <v>8.82</v>
      </c>
      <c r="FA193" s="33" t="n">
        <v>0</v>
      </c>
      <c r="FB193" s="33" t="n">
        <v>0.01</v>
      </c>
      <c r="FC193" s="33" t="n">
        <v>0.003</v>
      </c>
      <c r="FD193" s="33" t="n">
        <v>0.007</v>
      </c>
      <c r="FE193" s="33" t="n">
        <v>0.02</v>
      </c>
      <c r="FF193" s="33" t="n">
        <v>0.023</v>
      </c>
      <c r="FG193" s="33" t="n">
        <v>0.059</v>
      </c>
      <c r="FH193" s="33" t="n">
        <v>0.19</v>
      </c>
      <c r="FI193" s="33" t="n">
        <v>0.248</v>
      </c>
      <c r="FJ193" s="33" t="n">
        <v>0.399</v>
      </c>
      <c r="FK193" s="33" t="n">
        <v>0.042</v>
      </c>
      <c r="FL193" s="33" t="n">
        <v>0.35</v>
      </c>
      <c r="FM193" s="33" t="n">
        <v>0.765</v>
      </c>
      <c r="FN193" s="33" t="n">
        <v>0.157</v>
      </c>
      <c r="FO193" s="33" t="n">
        <v>0.284</v>
      </c>
      <c r="FP193" s="33" t="n">
        <v>0.088</v>
      </c>
      <c r="FQ193" s="33" t="n">
        <v>0.258</v>
      </c>
      <c r="FR193" s="33" t="n">
        <v>0.216</v>
      </c>
      <c r="FS193" s="33" t="n">
        <v>0.039</v>
      </c>
      <c r="FT193" s="33" t="n">
        <v>0.343</v>
      </c>
      <c r="FU193" s="33" t="n">
        <v>0.078</v>
      </c>
      <c r="FV193" s="33" t="n">
        <v>0.023</v>
      </c>
      <c r="FW193" s="33" t="n">
        <v>0.199</v>
      </c>
      <c r="FX193" s="33" t="n">
        <v>0.072</v>
      </c>
      <c r="FY193" s="33" t="n">
        <v>0.085</v>
      </c>
      <c r="FZ193" s="33" t="n">
        <v>0.042</v>
      </c>
      <c r="GA193" s="33" t="n">
        <v>0.01</v>
      </c>
      <c r="GB193" s="33" t="n">
        <v>0.144</v>
      </c>
      <c r="GC193" s="33" t="n">
        <v>0.049</v>
      </c>
      <c r="GD193" s="33" t="n">
        <v>0.052</v>
      </c>
      <c r="GE193" s="33" t="n">
        <v>0.157</v>
      </c>
      <c r="GF193" s="33" t="n">
        <v>0.003</v>
      </c>
      <c r="GG193" s="33" t="n">
        <v>0.428</v>
      </c>
      <c r="GH193" s="33" t="n">
        <v>0.31</v>
      </c>
      <c r="GI193" s="33" t="n">
        <v>0.438</v>
      </c>
      <c r="GJ193" s="33" t="n">
        <v>0.471</v>
      </c>
      <c r="GK193" s="33" t="n">
        <v>0.448</v>
      </c>
      <c r="GL193" s="33" t="n">
        <v>0.356</v>
      </c>
      <c r="GM193" s="33" t="n">
        <v>0.513</v>
      </c>
      <c r="GN193" s="33" t="n">
        <v>0.154</v>
      </c>
      <c r="GO193" s="33" t="n">
        <v>0.301</v>
      </c>
      <c r="GP193" s="33" t="n">
        <v>0.268</v>
      </c>
      <c r="GQ193" s="33" t="n">
        <v>0.176</v>
      </c>
      <c r="GR193" s="33" t="n">
        <v>0.601</v>
      </c>
      <c r="GS193" s="33" t="n">
        <v>0.003</v>
      </c>
      <c r="GT193" s="33" t="n">
        <v>0.258</v>
      </c>
      <c r="GU193" s="33" t="n">
        <v>0.167</v>
      </c>
      <c r="GV193" s="33" t="n">
        <v>0.144</v>
      </c>
      <c r="GW193" s="33" t="n">
        <v>0.085</v>
      </c>
      <c r="GX193" s="33" t="n">
        <v>0.003</v>
      </c>
      <c r="GY193" s="33" t="n">
        <v>0.01</v>
      </c>
      <c r="GZ193" s="33" t="n">
        <v>0.095</v>
      </c>
      <c r="HA193" s="33" t="n">
        <v>0.013</v>
      </c>
      <c r="HB193" s="33" t="n">
        <v>0.02</v>
      </c>
      <c r="HC193" s="33" t="n">
        <v>0.098</v>
      </c>
      <c r="HD193" s="33" t="n">
        <v>0.01</v>
      </c>
      <c r="HE193" s="33" t="n">
        <v>0.036</v>
      </c>
      <c r="HF193" s="33" t="n">
        <v>0.039</v>
      </c>
      <c r="HG193" s="33" t="n">
        <v>0.033</v>
      </c>
      <c r="HH193" s="33" t="n">
        <v>0.046</v>
      </c>
      <c r="HI193" s="33" t="n">
        <v>0.036</v>
      </c>
      <c r="HJ193" s="33" t="n">
        <v>0.026</v>
      </c>
    </row>
    <row r="194" customFormat="false" ht="15" hidden="false" customHeight="false" outlineLevel="0" collapsed="false">
      <c r="A194" s="33" t="n">
        <v>609804</v>
      </c>
      <c r="B194" s="242" t="s">
        <v>1785</v>
      </c>
      <c r="C194" s="243" t="s">
        <v>1786</v>
      </c>
      <c r="D194" s="33" t="n">
        <v>2320</v>
      </c>
      <c r="E194" s="33" t="n">
        <v>22271</v>
      </c>
      <c r="F194" s="33" t="s">
        <v>205</v>
      </c>
      <c r="G194" s="33" t="s">
        <v>206</v>
      </c>
      <c r="H194" s="243" t="s">
        <v>46</v>
      </c>
      <c r="I194" s="33" t="s">
        <v>1855</v>
      </c>
      <c r="J194" s="33" t="s">
        <v>1788</v>
      </c>
      <c r="L194" s="33" t="s">
        <v>64</v>
      </c>
      <c r="N194" s="33" t="s">
        <v>1790</v>
      </c>
      <c r="O194" s="33" t="n">
        <v>51049</v>
      </c>
      <c r="P194" s="33" t="s">
        <v>1791</v>
      </c>
      <c r="Q194" s="33" t="s">
        <v>3062</v>
      </c>
      <c r="R194" s="33" t="s">
        <v>3063</v>
      </c>
      <c r="S194" s="33" t="n">
        <v>60645</v>
      </c>
      <c r="T194" s="33" t="n">
        <v>32</v>
      </c>
      <c r="U194" s="33" t="s">
        <v>3064</v>
      </c>
      <c r="V194" s="33" t="s">
        <v>3065</v>
      </c>
      <c r="W194" s="33" t="s">
        <v>3066</v>
      </c>
      <c r="X194" s="33" t="s">
        <v>3067</v>
      </c>
      <c r="Y194" s="33" t="s">
        <v>1457</v>
      </c>
      <c r="Z194" s="33" t="s">
        <v>2927</v>
      </c>
      <c r="AA194" s="33" t="n">
        <v>2012</v>
      </c>
      <c r="AB194" s="33" t="n">
        <v>609804</v>
      </c>
      <c r="AD194" s="33" t="n">
        <v>2320</v>
      </c>
      <c r="AG194" s="33" t="s">
        <v>3068</v>
      </c>
      <c r="AH194" s="33" t="n">
        <v>1</v>
      </c>
      <c r="AI194" s="33" t="s">
        <v>1800</v>
      </c>
      <c r="AJ194" s="33" t="s">
        <v>1801</v>
      </c>
      <c r="AK194" s="33" t="s">
        <v>1802</v>
      </c>
      <c r="AL194" s="33" t="s">
        <v>64</v>
      </c>
      <c r="AM194" s="33" t="s">
        <v>65</v>
      </c>
      <c r="AN194" s="33" t="s">
        <v>64</v>
      </c>
      <c r="AO194" s="33" t="s">
        <v>64</v>
      </c>
      <c r="AP194" s="33" t="s">
        <v>65</v>
      </c>
      <c r="AQ194" s="33" t="s">
        <v>2426</v>
      </c>
      <c r="AR194" s="244" t="s">
        <v>54</v>
      </c>
    </row>
    <row r="195" customFormat="false" ht="15" hidden="false" customHeight="false" outlineLevel="0" collapsed="false">
      <c r="A195" s="33" t="n">
        <v>609805</v>
      </c>
      <c r="B195" s="242" t="s">
        <v>1785</v>
      </c>
      <c r="C195" s="243" t="s">
        <v>1786</v>
      </c>
      <c r="D195" s="33" t="n">
        <v>2330</v>
      </c>
      <c r="E195" s="33" t="n">
        <v>22281</v>
      </c>
      <c r="F195" s="33" t="s">
        <v>765</v>
      </c>
      <c r="G195" s="33" t="s">
        <v>766</v>
      </c>
      <c r="H195" s="243" t="s">
        <v>46</v>
      </c>
      <c r="I195" s="33" t="s">
        <v>1855</v>
      </c>
      <c r="J195" s="33" t="s">
        <v>1788</v>
      </c>
      <c r="L195" s="33" t="s">
        <v>89</v>
      </c>
      <c r="N195" s="33" t="s">
        <v>1790</v>
      </c>
      <c r="O195" s="33" t="n">
        <v>51375</v>
      </c>
      <c r="P195" s="33" t="s">
        <v>1791</v>
      </c>
      <c r="Q195" s="33" t="s">
        <v>3069</v>
      </c>
      <c r="R195" s="33" t="s">
        <v>3070</v>
      </c>
      <c r="S195" s="33" t="n">
        <v>60620</v>
      </c>
      <c r="T195" s="33" t="n">
        <v>43</v>
      </c>
      <c r="U195" s="33" t="s">
        <v>3071</v>
      </c>
      <c r="V195" s="33" t="s">
        <v>3072</v>
      </c>
      <c r="W195" s="33" t="s">
        <v>3073</v>
      </c>
      <c r="X195" s="33" t="s">
        <v>3074</v>
      </c>
      <c r="Y195" s="33" t="s">
        <v>1958</v>
      </c>
      <c r="Z195" s="33" t="s">
        <v>2515</v>
      </c>
      <c r="AA195" s="33" t="n">
        <v>2012</v>
      </c>
      <c r="AB195" s="33" t="n">
        <v>609805</v>
      </c>
      <c r="AD195" s="33" t="n">
        <v>2330</v>
      </c>
      <c r="AG195" s="33" t="s">
        <v>3075</v>
      </c>
      <c r="AH195" s="33" t="n">
        <v>5</v>
      </c>
      <c r="AI195" s="33" t="s">
        <v>1823</v>
      </c>
      <c r="AJ195" s="33" t="s">
        <v>1801</v>
      </c>
      <c r="AK195" s="33" t="s">
        <v>1802</v>
      </c>
      <c r="AL195" s="33" t="s">
        <v>89</v>
      </c>
      <c r="AM195" s="33" t="s">
        <v>71</v>
      </c>
      <c r="AN195" s="33" t="s">
        <v>89</v>
      </c>
      <c r="AO195" s="33" t="s">
        <v>89</v>
      </c>
      <c r="AP195" s="33" t="s">
        <v>71</v>
      </c>
      <c r="AQ195" s="33" t="s">
        <v>2467</v>
      </c>
      <c r="AR195" s="244" t="s">
        <v>84</v>
      </c>
      <c r="AS195" s="33" t="s">
        <v>47</v>
      </c>
      <c r="AT195" s="33" t="s">
        <v>47</v>
      </c>
      <c r="AU195" s="33" t="s">
        <v>77</v>
      </c>
      <c r="AV195" s="33" t="n">
        <v>49</v>
      </c>
      <c r="AW195" s="33" t="n">
        <v>44</v>
      </c>
      <c r="AX195" s="33" t="n">
        <v>62</v>
      </c>
      <c r="AY195" s="33" t="n">
        <v>103</v>
      </c>
      <c r="AZ195" s="33" t="n">
        <v>0</v>
      </c>
      <c r="BA195" s="33" t="n">
        <v>0</v>
      </c>
      <c r="BB195" s="33" t="n">
        <v>96</v>
      </c>
      <c r="BC195" s="33" t="n">
        <v>0</v>
      </c>
      <c r="BD195" s="245" t="n">
        <v>0</v>
      </c>
      <c r="BE195" s="33" t="n">
        <v>0</v>
      </c>
      <c r="BF195" s="33" t="n">
        <v>4</v>
      </c>
      <c r="BG195" s="33" t="n">
        <v>3</v>
      </c>
      <c r="BH195" s="33" t="n">
        <v>103</v>
      </c>
      <c r="BI195" s="33" t="n">
        <v>0.01</v>
      </c>
      <c r="BJ195" s="33" t="n">
        <v>0.01</v>
      </c>
      <c r="BK195" s="33" t="n">
        <v>0</v>
      </c>
      <c r="BL195" s="33" t="n">
        <v>0.029</v>
      </c>
      <c r="BM195" s="33" t="n">
        <v>0.019</v>
      </c>
      <c r="BN195" s="33" t="n">
        <v>0.049</v>
      </c>
      <c r="BO195" s="33" t="n">
        <v>0.058</v>
      </c>
      <c r="BP195" s="33" t="n">
        <v>0.087</v>
      </c>
      <c r="BQ195" s="33" t="n">
        <v>0.049</v>
      </c>
      <c r="BR195" s="33" t="n">
        <v>0.029</v>
      </c>
      <c r="BS195" s="33" t="n">
        <v>0.097</v>
      </c>
      <c r="BT195" s="33" t="n">
        <v>0.184</v>
      </c>
      <c r="BU195" s="33" t="n">
        <v>0.301</v>
      </c>
      <c r="BV195" s="33" t="n">
        <v>0.272</v>
      </c>
      <c r="BW195" s="33" t="n">
        <v>0.359</v>
      </c>
      <c r="BX195" s="33" t="n">
        <v>0.223</v>
      </c>
      <c r="BY195" s="33" t="n">
        <v>0.359</v>
      </c>
      <c r="BZ195" s="33" t="n">
        <v>0.262</v>
      </c>
      <c r="CA195" s="33" t="n">
        <v>0.049</v>
      </c>
      <c r="CB195" s="33" t="n">
        <v>0.029</v>
      </c>
      <c r="CC195" s="33" t="n">
        <v>0.039</v>
      </c>
      <c r="CD195" s="33" t="n">
        <v>0.039</v>
      </c>
      <c r="CE195" s="33" t="n">
        <v>0.049</v>
      </c>
      <c r="CF195" s="33" t="n">
        <v>0.058</v>
      </c>
      <c r="CG195" s="33" t="n">
        <v>0.583</v>
      </c>
      <c r="CH195" s="33" t="n">
        <v>0.602</v>
      </c>
      <c r="CI195" s="33" t="n">
        <v>0.553</v>
      </c>
      <c r="CJ195" s="33" t="n">
        <v>0.68</v>
      </c>
      <c r="CK195" s="33" t="n">
        <v>0.476</v>
      </c>
      <c r="CL195" s="33" t="n">
        <v>0.447</v>
      </c>
      <c r="CM195" s="33" t="n">
        <v>0.019</v>
      </c>
      <c r="CN195" s="33" t="n">
        <v>0.01</v>
      </c>
      <c r="CO195" s="33" t="n">
        <v>0.019</v>
      </c>
      <c r="CP195" s="33" t="n">
        <v>0.01</v>
      </c>
      <c r="CQ195" s="33" t="n">
        <v>0.029</v>
      </c>
      <c r="CR195" s="33" t="n">
        <v>0.019</v>
      </c>
      <c r="CS195" s="33" t="n">
        <v>0.039</v>
      </c>
      <c r="CT195" s="33" t="n">
        <v>0.058</v>
      </c>
      <c r="CU195" s="33" t="n">
        <v>0.058</v>
      </c>
      <c r="CV195" s="33" t="n">
        <v>0.029</v>
      </c>
      <c r="CW195" s="33" t="n">
        <v>0.029</v>
      </c>
      <c r="CX195" s="33" t="n">
        <v>0.029</v>
      </c>
      <c r="CY195" s="33" t="n">
        <v>0.029</v>
      </c>
      <c r="CZ195" s="33" t="n">
        <v>0.019</v>
      </c>
      <c r="DA195" s="33" t="n">
        <v>0.058</v>
      </c>
      <c r="DB195" s="33" t="n">
        <v>0.049</v>
      </c>
      <c r="DC195" s="33" t="n">
        <v>0.136</v>
      </c>
      <c r="DD195" s="33" t="n">
        <v>0.068</v>
      </c>
      <c r="DE195" s="33" t="n">
        <v>0.107</v>
      </c>
      <c r="DF195" s="33" t="n">
        <v>0.175</v>
      </c>
      <c r="DG195" s="33" t="n">
        <v>0.175</v>
      </c>
      <c r="DH195" s="33" t="n">
        <v>0.146</v>
      </c>
      <c r="DI195" s="33" t="n">
        <v>0.223</v>
      </c>
      <c r="DJ195" s="33" t="n">
        <v>0.311</v>
      </c>
      <c r="DK195" s="33" t="n">
        <v>0.204</v>
      </c>
      <c r="DL195" s="33" t="n">
        <v>0.223</v>
      </c>
      <c r="DM195" s="33" t="n">
        <v>0.262</v>
      </c>
      <c r="DN195" s="33" t="n">
        <v>0.029</v>
      </c>
      <c r="DO195" s="33" t="n">
        <v>0.029</v>
      </c>
      <c r="DP195" s="33" t="n">
        <v>0.049</v>
      </c>
      <c r="DQ195" s="33" t="n">
        <v>0.058</v>
      </c>
      <c r="DR195" s="33" t="n">
        <v>0.039</v>
      </c>
      <c r="DS195" s="33" t="n">
        <v>0.068</v>
      </c>
      <c r="DT195" s="33" t="n">
        <v>0.039</v>
      </c>
      <c r="DU195" s="33" t="n">
        <v>0.058</v>
      </c>
      <c r="DV195" s="33" t="n">
        <v>0.039</v>
      </c>
      <c r="DW195" s="33" t="n">
        <v>0.816</v>
      </c>
      <c r="DX195" s="33" t="n">
        <v>0.757</v>
      </c>
      <c r="DY195" s="33" t="n">
        <v>0.728</v>
      </c>
      <c r="DZ195" s="33" t="n">
        <v>0.757</v>
      </c>
      <c r="EA195" s="33" t="n">
        <v>0.689</v>
      </c>
      <c r="EB195" s="33" t="n">
        <v>0.544</v>
      </c>
      <c r="EC195" s="33" t="n">
        <v>0.67</v>
      </c>
      <c r="ED195" s="33" t="n">
        <v>0.524</v>
      </c>
      <c r="EE195" s="33" t="n">
        <v>0.573</v>
      </c>
      <c r="EF195" s="33" t="n">
        <v>0.282</v>
      </c>
      <c r="EG195" s="33" t="n">
        <v>0.019</v>
      </c>
      <c r="EH195" s="33" t="n">
        <v>0.01</v>
      </c>
      <c r="EI195" s="33" t="n">
        <v>0.049</v>
      </c>
      <c r="EJ195" s="33" t="n">
        <v>0.359</v>
      </c>
      <c r="EK195" s="33" t="n">
        <v>0.097</v>
      </c>
      <c r="EL195" s="33" t="n">
        <v>0.039</v>
      </c>
      <c r="EM195" s="33" t="n">
        <v>0.146</v>
      </c>
      <c r="EN195" s="33" t="n">
        <v>0.146</v>
      </c>
      <c r="EO195" s="33" t="n">
        <v>0.388</v>
      </c>
      <c r="EP195" s="33" t="n">
        <v>0.34</v>
      </c>
      <c r="EQ195" s="33" t="n">
        <v>0.272</v>
      </c>
      <c r="ER195" s="33" t="n">
        <v>0.058</v>
      </c>
      <c r="ES195" s="33" t="n">
        <v>0.058</v>
      </c>
      <c r="ET195" s="33" t="n">
        <v>0.107</v>
      </c>
      <c r="EU195" s="33" t="n">
        <v>0.175</v>
      </c>
      <c r="EV195" s="33" t="n">
        <v>0.155</v>
      </c>
      <c r="EW195" s="33" t="n">
        <v>0.437</v>
      </c>
      <c r="EX195" s="33" t="n">
        <v>0.505</v>
      </c>
      <c r="EY195" s="33" t="n">
        <v>0.359</v>
      </c>
      <c r="EZ195" s="33" t="n">
        <v>7.93</v>
      </c>
      <c r="FA195" s="33" t="n">
        <v>0.01</v>
      </c>
      <c r="FB195" s="33" t="n">
        <v>0.029</v>
      </c>
      <c r="FC195" s="33" t="n">
        <v>0</v>
      </c>
      <c r="FD195" s="33" t="n">
        <v>0</v>
      </c>
      <c r="FE195" s="33" t="n">
        <v>0.087</v>
      </c>
      <c r="FF195" s="33" t="n">
        <v>0.068</v>
      </c>
      <c r="FG195" s="33" t="n">
        <v>0.165</v>
      </c>
      <c r="FH195" s="33" t="n">
        <v>0.146</v>
      </c>
      <c r="FI195" s="33" t="n">
        <v>0.097</v>
      </c>
      <c r="FJ195" s="33" t="n">
        <v>0.32</v>
      </c>
      <c r="FK195" s="33" t="n">
        <v>0.078</v>
      </c>
      <c r="FL195" s="33" t="n">
        <v>0.534</v>
      </c>
      <c r="FM195" s="33" t="n">
        <v>0.592</v>
      </c>
      <c r="FN195" s="33" t="n">
        <v>0.243</v>
      </c>
      <c r="FO195" s="33" t="n">
        <v>0.136</v>
      </c>
      <c r="FP195" s="33" t="n">
        <v>0.097</v>
      </c>
      <c r="FQ195" s="33" t="n">
        <v>0.214</v>
      </c>
      <c r="FR195" s="33" t="n">
        <v>0.117</v>
      </c>
      <c r="FS195" s="33" t="n">
        <v>0.078</v>
      </c>
      <c r="FT195" s="33" t="n">
        <v>0.252</v>
      </c>
      <c r="FU195" s="33" t="n">
        <v>0.049</v>
      </c>
      <c r="FV195" s="33" t="n">
        <v>0.058</v>
      </c>
      <c r="FW195" s="33" t="n">
        <v>0.184</v>
      </c>
      <c r="FX195" s="33" t="n">
        <v>0.165</v>
      </c>
      <c r="FY195" s="33" t="n">
        <v>0.175</v>
      </c>
      <c r="FZ195" s="33" t="n">
        <v>0.107</v>
      </c>
      <c r="GA195" s="33" t="n">
        <v>0</v>
      </c>
      <c r="GB195" s="33" t="n">
        <v>0</v>
      </c>
      <c r="GC195" s="33" t="n">
        <v>0</v>
      </c>
      <c r="GD195" s="33" t="n">
        <v>0</v>
      </c>
      <c r="GE195" s="33" t="n">
        <v>0.087</v>
      </c>
      <c r="GF195" s="33" t="n">
        <v>0</v>
      </c>
      <c r="GG195" s="33" t="n">
        <v>0.252</v>
      </c>
      <c r="GH195" s="33" t="n">
        <v>0.214</v>
      </c>
      <c r="GI195" s="33" t="n">
        <v>0.243</v>
      </c>
      <c r="GJ195" s="33" t="n">
        <v>0.32</v>
      </c>
      <c r="GK195" s="33" t="n">
        <v>0.398</v>
      </c>
      <c r="GL195" s="33" t="n">
        <v>0.233</v>
      </c>
      <c r="GM195" s="33" t="n">
        <v>0.553</v>
      </c>
      <c r="GN195" s="33" t="n">
        <v>0.427</v>
      </c>
      <c r="GO195" s="33" t="n">
        <v>0.437</v>
      </c>
      <c r="GP195" s="33" t="n">
        <v>0.466</v>
      </c>
      <c r="GQ195" s="33" t="n">
        <v>0.282</v>
      </c>
      <c r="GR195" s="33" t="n">
        <v>0.621</v>
      </c>
      <c r="GS195" s="33" t="n">
        <v>0.058</v>
      </c>
      <c r="GT195" s="33" t="n">
        <v>0.223</v>
      </c>
      <c r="GU195" s="33" t="n">
        <v>0.184</v>
      </c>
      <c r="GV195" s="33" t="n">
        <v>0.068</v>
      </c>
      <c r="GW195" s="33" t="n">
        <v>0.117</v>
      </c>
      <c r="GX195" s="33" t="n">
        <v>0.029</v>
      </c>
      <c r="GY195" s="33" t="n">
        <v>0.019</v>
      </c>
      <c r="GZ195" s="33" t="n">
        <v>0.039</v>
      </c>
      <c r="HA195" s="33" t="n">
        <v>0.039</v>
      </c>
      <c r="HB195" s="33" t="n">
        <v>0.029</v>
      </c>
      <c r="HC195" s="33" t="n">
        <v>0.019</v>
      </c>
      <c r="HD195" s="33" t="n">
        <v>0.019</v>
      </c>
      <c r="HE195" s="33" t="n">
        <v>0.117</v>
      </c>
      <c r="HF195" s="33" t="n">
        <v>0.097</v>
      </c>
      <c r="HG195" s="33" t="n">
        <v>0.097</v>
      </c>
      <c r="HH195" s="33" t="n">
        <v>0.117</v>
      </c>
      <c r="HI195" s="33" t="n">
        <v>0.097</v>
      </c>
      <c r="HJ195" s="33" t="n">
        <v>0.097</v>
      </c>
    </row>
    <row r="196" customFormat="false" ht="15" hidden="false" customHeight="false" outlineLevel="0" collapsed="false">
      <c r="A196" s="33" t="n">
        <v>609806</v>
      </c>
      <c r="B196" s="242" t="s">
        <v>1785</v>
      </c>
      <c r="C196" s="243" t="s">
        <v>1786</v>
      </c>
      <c r="D196" s="33" t="n">
        <v>2340</v>
      </c>
      <c r="E196" s="33" t="n">
        <v>22291</v>
      </c>
      <c r="F196" s="33" t="s">
        <v>209</v>
      </c>
      <c r="G196" s="33" t="s">
        <v>210</v>
      </c>
      <c r="H196" s="243" t="s">
        <v>46</v>
      </c>
      <c r="I196" s="33" t="s">
        <v>1855</v>
      </c>
      <c r="J196" s="33" t="s">
        <v>1788</v>
      </c>
      <c r="L196" s="33" t="s">
        <v>2652</v>
      </c>
      <c r="N196" s="33" t="s">
        <v>1790</v>
      </c>
      <c r="O196" s="33" t="n">
        <v>51459</v>
      </c>
      <c r="P196" s="33" t="s">
        <v>1791</v>
      </c>
      <c r="Q196" s="33" t="s">
        <v>3076</v>
      </c>
      <c r="R196" s="33" t="s">
        <v>3077</v>
      </c>
      <c r="S196" s="33" t="n">
        <v>60649</v>
      </c>
      <c r="T196" s="33" t="n">
        <v>46</v>
      </c>
      <c r="U196" s="33" t="s">
        <v>3078</v>
      </c>
      <c r="V196" s="33" t="s">
        <v>3079</v>
      </c>
      <c r="W196" s="33" t="s">
        <v>3080</v>
      </c>
      <c r="X196" s="33" t="s">
        <v>3081</v>
      </c>
      <c r="Y196" s="33" t="s">
        <v>2405</v>
      </c>
      <c r="Z196" s="33" t="s">
        <v>2326</v>
      </c>
      <c r="AA196" s="33" t="n">
        <v>2012</v>
      </c>
      <c r="AB196" s="33" t="n">
        <v>609806</v>
      </c>
      <c r="AD196" s="33" t="n">
        <v>2340</v>
      </c>
      <c r="AG196" s="33" t="s">
        <v>3082</v>
      </c>
      <c r="AH196" s="33" t="n">
        <v>6</v>
      </c>
      <c r="AI196" s="33" t="s">
        <v>1800</v>
      </c>
      <c r="AJ196" s="33" t="s">
        <v>1801</v>
      </c>
      <c r="AK196" s="33" t="s">
        <v>1802</v>
      </c>
      <c r="AL196" s="33" t="s">
        <v>115</v>
      </c>
      <c r="AM196" s="33" t="s">
        <v>53</v>
      </c>
      <c r="AN196" s="33" t="s">
        <v>115</v>
      </c>
      <c r="AO196" s="33" t="s">
        <v>2652</v>
      </c>
      <c r="AP196" s="33" t="s">
        <v>53</v>
      </c>
      <c r="AQ196" s="33" t="s">
        <v>2426</v>
      </c>
      <c r="AR196" s="244" t="s">
        <v>54</v>
      </c>
    </row>
    <row r="197" customFormat="false" ht="15" hidden="false" customHeight="false" outlineLevel="0" collapsed="false">
      <c r="A197" s="33" t="n">
        <v>609807</v>
      </c>
      <c r="B197" s="242" t="s">
        <v>1785</v>
      </c>
      <c r="C197" s="243" t="s">
        <v>1786</v>
      </c>
      <c r="D197" s="33" t="n">
        <v>2350</v>
      </c>
      <c r="E197" s="33" t="n">
        <v>32021</v>
      </c>
      <c r="F197" s="33" t="s">
        <v>660</v>
      </c>
      <c r="G197" s="33" t="s">
        <v>661</v>
      </c>
      <c r="H197" s="243" t="s">
        <v>46</v>
      </c>
      <c r="I197" s="33" t="s">
        <v>1855</v>
      </c>
      <c r="J197" s="33" t="s">
        <v>1788</v>
      </c>
      <c r="L197" s="33" t="s">
        <v>112</v>
      </c>
      <c r="N197" s="33" t="s">
        <v>1790</v>
      </c>
      <c r="O197" s="33" t="n">
        <v>51288</v>
      </c>
      <c r="P197" s="33" t="s">
        <v>1791</v>
      </c>
      <c r="Q197" s="33" t="s">
        <v>3083</v>
      </c>
      <c r="R197" s="33" t="s">
        <v>3084</v>
      </c>
      <c r="S197" s="33" t="n">
        <v>60652</v>
      </c>
      <c r="T197" s="33" t="n">
        <v>44</v>
      </c>
      <c r="U197" s="33" t="s">
        <v>3085</v>
      </c>
      <c r="V197" s="33" t="s">
        <v>3086</v>
      </c>
      <c r="W197" s="33" t="s">
        <v>3087</v>
      </c>
      <c r="X197" s="33" t="s">
        <v>3088</v>
      </c>
      <c r="Y197" s="33" t="s">
        <v>111</v>
      </c>
      <c r="Z197" s="33" t="s">
        <v>2515</v>
      </c>
      <c r="AA197" s="33" t="n">
        <v>2012</v>
      </c>
      <c r="AB197" s="33" t="n">
        <v>609807</v>
      </c>
      <c r="AD197" s="33" t="n">
        <v>2350</v>
      </c>
      <c r="AG197" s="33" t="s">
        <v>3089</v>
      </c>
      <c r="AH197" s="33" t="n">
        <v>5</v>
      </c>
      <c r="AI197" s="33" t="s">
        <v>1823</v>
      </c>
      <c r="AJ197" s="33" t="s">
        <v>1801</v>
      </c>
      <c r="AK197" s="33" t="s">
        <v>1802</v>
      </c>
      <c r="AL197" s="33" t="s">
        <v>112</v>
      </c>
      <c r="AM197" s="33" t="s">
        <v>71</v>
      </c>
      <c r="AN197" s="33" t="s">
        <v>112</v>
      </c>
      <c r="AO197" s="33" t="s">
        <v>112</v>
      </c>
      <c r="AP197" s="33" t="s">
        <v>71</v>
      </c>
      <c r="AQ197" s="33" t="s">
        <v>2467</v>
      </c>
      <c r="AR197" s="244" t="s">
        <v>54</v>
      </c>
    </row>
    <row r="198" customFormat="false" ht="15" hidden="false" customHeight="false" outlineLevel="0" collapsed="false">
      <c r="A198" s="33" t="n">
        <v>609808</v>
      </c>
      <c r="B198" s="242" t="s">
        <v>1785</v>
      </c>
      <c r="C198" s="243" t="s">
        <v>1786</v>
      </c>
      <c r="D198" s="33" t="n">
        <v>2360</v>
      </c>
      <c r="E198" s="33" t="n">
        <v>22301</v>
      </c>
      <c r="F198" s="33" t="s">
        <v>652</v>
      </c>
      <c r="G198" s="33" t="s">
        <v>653</v>
      </c>
      <c r="H198" s="243" t="s">
        <v>46</v>
      </c>
      <c r="I198" s="33" t="s">
        <v>1855</v>
      </c>
      <c r="J198" s="33" t="s">
        <v>1788</v>
      </c>
      <c r="L198" s="33" t="s">
        <v>155</v>
      </c>
      <c r="N198" s="33" t="s">
        <v>1790</v>
      </c>
      <c r="O198" s="33" t="n">
        <v>51496</v>
      </c>
      <c r="P198" s="33" t="s">
        <v>1791</v>
      </c>
      <c r="Q198" s="33" t="s">
        <v>3090</v>
      </c>
      <c r="R198" s="33" t="s">
        <v>3091</v>
      </c>
      <c r="S198" s="33" t="n">
        <v>60628</v>
      </c>
      <c r="T198" s="33" t="n">
        <v>48</v>
      </c>
      <c r="U198" s="33" t="s">
        <v>3092</v>
      </c>
      <c r="V198" s="33" t="s">
        <v>3093</v>
      </c>
      <c r="W198" s="33" t="s">
        <v>3094</v>
      </c>
      <c r="X198" s="33" t="s">
        <v>3095</v>
      </c>
      <c r="Y198" s="33" t="s">
        <v>2537</v>
      </c>
      <c r="Z198" s="33" t="s">
        <v>2538</v>
      </c>
      <c r="AA198" s="33" t="n">
        <v>2012</v>
      </c>
      <c r="AB198" s="33" t="n">
        <v>609808</v>
      </c>
      <c r="AD198" s="33" t="n">
        <v>2360</v>
      </c>
      <c r="AG198" s="33" t="s">
        <v>3096</v>
      </c>
      <c r="AH198" s="33" t="n">
        <v>6</v>
      </c>
      <c r="AI198" s="33" t="s">
        <v>1823</v>
      </c>
      <c r="AJ198" s="33" t="s">
        <v>1801</v>
      </c>
      <c r="AK198" s="33" t="s">
        <v>1802</v>
      </c>
      <c r="AL198" s="33" t="s">
        <v>155</v>
      </c>
      <c r="AM198" s="33" t="s">
        <v>60</v>
      </c>
      <c r="AN198" s="33" t="s">
        <v>155</v>
      </c>
      <c r="AO198" s="33" t="s">
        <v>155</v>
      </c>
      <c r="AP198" s="33" t="s">
        <v>60</v>
      </c>
      <c r="AQ198" s="33" t="s">
        <v>2426</v>
      </c>
      <c r="AR198" s="244" t="s">
        <v>54</v>
      </c>
    </row>
    <row r="199" customFormat="false" ht="15" hidden="false" customHeight="false" outlineLevel="0" collapsed="false">
      <c r="A199" s="33" t="n">
        <v>609809</v>
      </c>
      <c r="B199" s="242" t="s">
        <v>1785</v>
      </c>
      <c r="C199" s="243" t="s">
        <v>1786</v>
      </c>
      <c r="D199" s="33" t="n">
        <v>2370</v>
      </c>
      <c r="E199" s="33" t="n">
        <v>22311</v>
      </c>
      <c r="F199" s="33" t="s">
        <v>213</v>
      </c>
      <c r="G199" s="33" t="s">
        <v>214</v>
      </c>
      <c r="H199" s="243" t="s">
        <v>46</v>
      </c>
      <c r="I199" s="33" t="s">
        <v>1855</v>
      </c>
      <c r="J199" s="33" t="s">
        <v>1788</v>
      </c>
      <c r="L199" s="33" t="s">
        <v>80</v>
      </c>
      <c r="N199" s="33" t="s">
        <v>1790</v>
      </c>
      <c r="O199" s="33" t="n">
        <v>51159</v>
      </c>
      <c r="P199" s="33" t="s">
        <v>1791</v>
      </c>
      <c r="Q199" s="33" t="s">
        <v>3097</v>
      </c>
      <c r="R199" s="33" t="s">
        <v>3098</v>
      </c>
      <c r="S199" s="33" t="n">
        <v>60647</v>
      </c>
      <c r="T199" s="33" t="n">
        <v>31</v>
      </c>
      <c r="U199" s="33" t="s">
        <v>3099</v>
      </c>
      <c r="V199" s="33" t="s">
        <v>3100</v>
      </c>
      <c r="W199" s="33" t="s">
        <v>3101</v>
      </c>
      <c r="X199" s="33" t="s">
        <v>3102</v>
      </c>
      <c r="Y199" s="33" t="s">
        <v>1914</v>
      </c>
      <c r="Z199" s="33" t="s">
        <v>3103</v>
      </c>
      <c r="AA199" s="33" t="n">
        <v>2012</v>
      </c>
      <c r="AB199" s="33" t="n">
        <v>609809</v>
      </c>
      <c r="AD199" s="33" t="n">
        <v>2370</v>
      </c>
      <c r="AG199" s="33" t="s">
        <v>3104</v>
      </c>
      <c r="AH199" s="33" t="n">
        <v>2</v>
      </c>
      <c r="AI199" s="33" t="s">
        <v>1823</v>
      </c>
      <c r="AJ199" s="33" t="s">
        <v>1801</v>
      </c>
      <c r="AK199" s="33" t="s">
        <v>1802</v>
      </c>
      <c r="AL199" s="33" t="s">
        <v>80</v>
      </c>
      <c r="AM199" s="33" t="s">
        <v>65</v>
      </c>
      <c r="AN199" s="33" t="s">
        <v>80</v>
      </c>
      <c r="AO199" s="33" t="s">
        <v>80</v>
      </c>
      <c r="AP199" s="33" t="s">
        <v>65</v>
      </c>
      <c r="AQ199" s="33" t="s">
        <v>2426</v>
      </c>
      <c r="AR199" s="244" t="s">
        <v>54</v>
      </c>
    </row>
    <row r="200" customFormat="false" ht="15" hidden="false" customHeight="false" outlineLevel="0" collapsed="false">
      <c r="A200" s="33" t="n">
        <v>609810</v>
      </c>
      <c r="B200" s="242" t="s">
        <v>1785</v>
      </c>
      <c r="C200" s="243" t="s">
        <v>1786</v>
      </c>
      <c r="D200" s="33" t="n">
        <v>2380</v>
      </c>
      <c r="E200" s="33" t="n">
        <v>22321</v>
      </c>
      <c r="F200" s="33" t="s">
        <v>215</v>
      </c>
      <c r="G200" s="33" t="s">
        <v>216</v>
      </c>
      <c r="H200" s="243" t="s">
        <v>46</v>
      </c>
      <c r="I200" s="33" t="s">
        <v>1855</v>
      </c>
      <c r="J200" s="33" t="s">
        <v>2438</v>
      </c>
      <c r="L200" s="33" t="s">
        <v>75</v>
      </c>
      <c r="N200" s="33" t="s">
        <v>1790</v>
      </c>
      <c r="O200" s="33" t="n">
        <v>51004</v>
      </c>
      <c r="P200" s="33" t="s">
        <v>1791</v>
      </c>
      <c r="Q200" s="33" t="s">
        <v>3105</v>
      </c>
      <c r="R200" s="33" t="s">
        <v>3106</v>
      </c>
      <c r="S200" s="33" t="n">
        <v>60634</v>
      </c>
      <c r="T200" s="33" t="n">
        <v>30</v>
      </c>
      <c r="U200" s="33" t="s">
        <v>3107</v>
      </c>
      <c r="V200" s="33" t="s">
        <v>3108</v>
      </c>
      <c r="W200" s="33" t="s">
        <v>3109</v>
      </c>
      <c r="X200" s="33" t="s">
        <v>3110</v>
      </c>
      <c r="Y200" s="33" t="s">
        <v>3111</v>
      </c>
      <c r="Z200" s="33" t="s">
        <v>2671</v>
      </c>
      <c r="AA200" s="33" t="n">
        <v>2012</v>
      </c>
      <c r="AB200" s="33" t="n">
        <v>609810</v>
      </c>
      <c r="AD200" s="33" t="n">
        <v>2380</v>
      </c>
      <c r="AG200" s="33" t="s">
        <v>3112</v>
      </c>
      <c r="AH200" s="33" t="n">
        <v>0</v>
      </c>
      <c r="AI200" s="33" t="s">
        <v>1823</v>
      </c>
      <c r="AJ200" s="33" t="s">
        <v>1801</v>
      </c>
      <c r="AK200" s="33" t="s">
        <v>1802</v>
      </c>
      <c r="AL200" s="33" t="s">
        <v>75</v>
      </c>
      <c r="AM200" s="33" t="s">
        <v>65</v>
      </c>
      <c r="AN200" s="33" t="s">
        <v>75</v>
      </c>
      <c r="AO200" s="33" t="s">
        <v>75</v>
      </c>
      <c r="AP200" s="33" t="s">
        <v>65</v>
      </c>
      <c r="AQ200" s="33" t="s">
        <v>2426</v>
      </c>
      <c r="AR200" s="244" t="s">
        <v>217</v>
      </c>
      <c r="AS200" s="33" t="s">
        <v>47</v>
      </c>
      <c r="AT200" s="33" t="s">
        <v>47</v>
      </c>
      <c r="AU200" s="33" t="s">
        <v>47</v>
      </c>
      <c r="AV200" s="33" t="n">
        <v>57</v>
      </c>
      <c r="AW200" s="33" t="n">
        <v>56</v>
      </c>
      <c r="AX200" s="33" t="n">
        <v>44</v>
      </c>
      <c r="AY200" s="33" t="n">
        <v>220</v>
      </c>
      <c r="AZ200" s="33" t="n">
        <v>121</v>
      </c>
      <c r="BA200" s="33" t="n">
        <v>7</v>
      </c>
      <c r="BB200" s="33" t="n">
        <v>0</v>
      </c>
      <c r="BC200" s="33" t="n">
        <v>79</v>
      </c>
      <c r="BD200" s="245" t="n">
        <v>0</v>
      </c>
      <c r="BE200" s="33" t="n">
        <v>0</v>
      </c>
      <c r="BF200" s="33" t="n">
        <v>7</v>
      </c>
      <c r="BG200" s="33" t="n">
        <v>6</v>
      </c>
      <c r="BH200" s="33" t="n">
        <v>220</v>
      </c>
      <c r="BI200" s="33" t="n">
        <v>0.009</v>
      </c>
      <c r="BJ200" s="33" t="n">
        <v>0.005</v>
      </c>
      <c r="BK200" s="33" t="n">
        <v>0.005</v>
      </c>
      <c r="BL200" s="33" t="n">
        <v>0.005</v>
      </c>
      <c r="BM200" s="33" t="n">
        <v>0.018</v>
      </c>
      <c r="BN200" s="33" t="n">
        <v>0.041</v>
      </c>
      <c r="BO200" s="33" t="n">
        <v>0.082</v>
      </c>
      <c r="BP200" s="33" t="n">
        <v>0.05</v>
      </c>
      <c r="BQ200" s="33" t="n">
        <v>0.055</v>
      </c>
      <c r="BR200" s="33" t="n">
        <v>0.036</v>
      </c>
      <c r="BS200" s="33" t="n">
        <v>0.077</v>
      </c>
      <c r="BT200" s="33" t="n">
        <v>0.155</v>
      </c>
      <c r="BU200" s="33" t="n">
        <v>0.282</v>
      </c>
      <c r="BV200" s="33" t="n">
        <v>0.25</v>
      </c>
      <c r="BW200" s="33" t="n">
        <v>0.332</v>
      </c>
      <c r="BX200" s="33" t="n">
        <v>0.177</v>
      </c>
      <c r="BY200" s="33" t="n">
        <v>0.332</v>
      </c>
      <c r="BZ200" s="33" t="n">
        <v>0.282</v>
      </c>
      <c r="CA200" s="33" t="n">
        <v>0</v>
      </c>
      <c r="CB200" s="33" t="n">
        <v>0.005</v>
      </c>
      <c r="CC200" s="33" t="n">
        <v>0.023</v>
      </c>
      <c r="CD200" s="33" t="n">
        <v>0.005</v>
      </c>
      <c r="CE200" s="33" t="n">
        <v>0.018</v>
      </c>
      <c r="CF200" s="33" t="n">
        <v>0.027</v>
      </c>
      <c r="CG200" s="33" t="n">
        <v>0.627</v>
      </c>
      <c r="CH200" s="33" t="n">
        <v>0.691</v>
      </c>
      <c r="CI200" s="33" t="n">
        <v>0.586</v>
      </c>
      <c r="CJ200" s="33" t="n">
        <v>0.777</v>
      </c>
      <c r="CK200" s="33" t="n">
        <v>0.555</v>
      </c>
      <c r="CL200" s="33" t="n">
        <v>0.495</v>
      </c>
      <c r="CM200" s="33" t="n">
        <v>0</v>
      </c>
      <c r="CN200" s="33" t="n">
        <v>0</v>
      </c>
      <c r="CO200" s="33" t="n">
        <v>0</v>
      </c>
      <c r="CP200" s="33" t="n">
        <v>0.009</v>
      </c>
      <c r="CQ200" s="33" t="n">
        <v>0</v>
      </c>
      <c r="CR200" s="33" t="n">
        <v>0.005</v>
      </c>
      <c r="CS200" s="33" t="n">
        <v>0.041</v>
      </c>
      <c r="CT200" s="33" t="n">
        <v>0.055</v>
      </c>
      <c r="CU200" s="33" t="n">
        <v>0.023</v>
      </c>
      <c r="CV200" s="33" t="n">
        <v>0.009</v>
      </c>
      <c r="CW200" s="33" t="n">
        <v>0.014</v>
      </c>
      <c r="CX200" s="33" t="n">
        <v>0.023</v>
      </c>
      <c r="CY200" s="33" t="n">
        <v>0.036</v>
      </c>
      <c r="CZ200" s="33" t="n">
        <v>0.032</v>
      </c>
      <c r="DA200" s="33" t="n">
        <v>0.05</v>
      </c>
      <c r="DB200" s="33" t="n">
        <v>0.086</v>
      </c>
      <c r="DC200" s="33" t="n">
        <v>0.086</v>
      </c>
      <c r="DD200" s="33" t="n">
        <v>0.095</v>
      </c>
      <c r="DE200" s="33" t="n">
        <v>0.095</v>
      </c>
      <c r="DF200" s="33" t="n">
        <v>0.15</v>
      </c>
      <c r="DG200" s="33" t="n">
        <v>0.186</v>
      </c>
      <c r="DH200" s="33" t="n">
        <v>0.141</v>
      </c>
      <c r="DI200" s="33" t="n">
        <v>0.159</v>
      </c>
      <c r="DJ200" s="33" t="n">
        <v>0.232</v>
      </c>
      <c r="DK200" s="33" t="n">
        <v>0.173</v>
      </c>
      <c r="DL200" s="33" t="n">
        <v>0.232</v>
      </c>
      <c r="DM200" s="33" t="n">
        <v>0.209</v>
      </c>
      <c r="DN200" s="33" t="n">
        <v>0</v>
      </c>
      <c r="DO200" s="33" t="n">
        <v>0</v>
      </c>
      <c r="DP200" s="33" t="n">
        <v>0.009</v>
      </c>
      <c r="DQ200" s="33" t="n">
        <v>0.005</v>
      </c>
      <c r="DR200" s="33" t="n">
        <v>0.005</v>
      </c>
      <c r="DS200" s="33" t="n">
        <v>0.005</v>
      </c>
      <c r="DT200" s="33" t="n">
        <v>0.009</v>
      </c>
      <c r="DU200" s="33" t="n">
        <v>0.018</v>
      </c>
      <c r="DV200" s="33" t="n">
        <v>0.009</v>
      </c>
      <c r="DW200" s="33" t="n">
        <v>0.895</v>
      </c>
      <c r="DX200" s="33" t="n">
        <v>0.836</v>
      </c>
      <c r="DY200" s="33" t="n">
        <v>0.782</v>
      </c>
      <c r="DZ200" s="33" t="n">
        <v>0.809</v>
      </c>
      <c r="EA200" s="33" t="n">
        <v>0.805</v>
      </c>
      <c r="EB200" s="33" t="n">
        <v>0.709</v>
      </c>
      <c r="EC200" s="33" t="n">
        <v>0.691</v>
      </c>
      <c r="ED200" s="33" t="n">
        <v>0.609</v>
      </c>
      <c r="EE200" s="33" t="n">
        <v>0.664</v>
      </c>
      <c r="EF200" s="33" t="n">
        <v>0.482</v>
      </c>
      <c r="EG200" s="33" t="n">
        <v>0.018</v>
      </c>
      <c r="EH200" s="33" t="n">
        <v>0.009</v>
      </c>
      <c r="EI200" s="33" t="n">
        <v>0.055</v>
      </c>
      <c r="EJ200" s="33" t="n">
        <v>0.305</v>
      </c>
      <c r="EK200" s="33" t="n">
        <v>0.041</v>
      </c>
      <c r="EL200" s="33" t="n">
        <v>0.032</v>
      </c>
      <c r="EM200" s="33" t="n">
        <v>0.145</v>
      </c>
      <c r="EN200" s="33" t="n">
        <v>0.068</v>
      </c>
      <c r="EO200" s="33" t="n">
        <v>0.318</v>
      </c>
      <c r="EP200" s="33" t="n">
        <v>0.223</v>
      </c>
      <c r="EQ200" s="33" t="n">
        <v>0.305</v>
      </c>
      <c r="ER200" s="33" t="n">
        <v>0.055</v>
      </c>
      <c r="ES200" s="33" t="n">
        <v>0.032</v>
      </c>
      <c r="ET200" s="33" t="n">
        <v>0.05</v>
      </c>
      <c r="EU200" s="33" t="n">
        <v>0.114</v>
      </c>
      <c r="EV200" s="33" t="n">
        <v>0.091</v>
      </c>
      <c r="EW200" s="33" t="n">
        <v>0.591</v>
      </c>
      <c r="EX200" s="33" t="n">
        <v>0.686</v>
      </c>
      <c r="EY200" s="33" t="n">
        <v>0.382</v>
      </c>
      <c r="EZ200" s="33" t="n">
        <v>8.89</v>
      </c>
      <c r="FA200" s="33" t="n">
        <v>0.005</v>
      </c>
      <c r="FB200" s="33" t="n">
        <v>0</v>
      </c>
      <c r="FC200" s="33" t="n">
        <v>0.005</v>
      </c>
      <c r="FD200" s="33" t="n">
        <v>0.014</v>
      </c>
      <c r="FE200" s="33" t="n">
        <v>0.023</v>
      </c>
      <c r="FF200" s="33" t="n">
        <v>0.036</v>
      </c>
      <c r="FG200" s="33" t="n">
        <v>0.073</v>
      </c>
      <c r="FH200" s="33" t="n">
        <v>0.155</v>
      </c>
      <c r="FI200" s="33" t="n">
        <v>0.145</v>
      </c>
      <c r="FJ200" s="33" t="n">
        <v>0.523</v>
      </c>
      <c r="FK200" s="33" t="n">
        <v>0.023</v>
      </c>
      <c r="FL200" s="33" t="n">
        <v>0.35</v>
      </c>
      <c r="FM200" s="33" t="n">
        <v>0.595</v>
      </c>
      <c r="FN200" s="33" t="n">
        <v>0.218</v>
      </c>
      <c r="FO200" s="33" t="n">
        <v>0.273</v>
      </c>
      <c r="FP200" s="33" t="n">
        <v>0.132</v>
      </c>
      <c r="FQ200" s="33" t="n">
        <v>0.25</v>
      </c>
      <c r="FR200" s="33" t="n">
        <v>0.141</v>
      </c>
      <c r="FS200" s="33" t="n">
        <v>0.05</v>
      </c>
      <c r="FT200" s="33" t="n">
        <v>0.218</v>
      </c>
      <c r="FU200" s="33" t="n">
        <v>0.118</v>
      </c>
      <c r="FV200" s="33" t="n">
        <v>0.082</v>
      </c>
      <c r="FW200" s="33" t="n">
        <v>0.236</v>
      </c>
      <c r="FX200" s="33" t="n">
        <v>0.118</v>
      </c>
      <c r="FY200" s="33" t="n">
        <v>0.141</v>
      </c>
      <c r="FZ200" s="33" t="n">
        <v>0.077</v>
      </c>
      <c r="GA200" s="33" t="n">
        <v>0.009</v>
      </c>
      <c r="GB200" s="33" t="n">
        <v>0.045</v>
      </c>
      <c r="GC200" s="33" t="n">
        <v>0.032</v>
      </c>
      <c r="GD200" s="33" t="n">
        <v>0.068</v>
      </c>
      <c r="GE200" s="33" t="n">
        <v>0.105</v>
      </c>
      <c r="GF200" s="33" t="n">
        <v>0.005</v>
      </c>
      <c r="GG200" s="33" t="n">
        <v>0.359</v>
      </c>
      <c r="GH200" s="33" t="n">
        <v>0.268</v>
      </c>
      <c r="GI200" s="33" t="n">
        <v>0.305</v>
      </c>
      <c r="GJ200" s="33" t="n">
        <v>0.336</v>
      </c>
      <c r="GK200" s="33" t="n">
        <v>0.391</v>
      </c>
      <c r="GL200" s="33" t="n">
        <v>0.355</v>
      </c>
      <c r="GM200" s="33" t="n">
        <v>0.559</v>
      </c>
      <c r="GN200" s="33" t="n">
        <v>0.391</v>
      </c>
      <c r="GO200" s="33" t="n">
        <v>0.382</v>
      </c>
      <c r="GP200" s="33" t="n">
        <v>0.395</v>
      </c>
      <c r="GQ200" s="33" t="n">
        <v>0.295</v>
      </c>
      <c r="GR200" s="33" t="n">
        <v>0.564</v>
      </c>
      <c r="GS200" s="33" t="n">
        <v>0.045</v>
      </c>
      <c r="GT200" s="33" t="n">
        <v>0.241</v>
      </c>
      <c r="GU200" s="33" t="n">
        <v>0.218</v>
      </c>
      <c r="GV200" s="33" t="n">
        <v>0.127</v>
      </c>
      <c r="GW200" s="33" t="n">
        <v>0.132</v>
      </c>
      <c r="GX200" s="33" t="n">
        <v>0.041</v>
      </c>
      <c r="GY200" s="33" t="n">
        <v>0.014</v>
      </c>
      <c r="GZ200" s="33" t="n">
        <v>0.023</v>
      </c>
      <c r="HA200" s="33" t="n">
        <v>0.027</v>
      </c>
      <c r="HB200" s="33" t="n">
        <v>0.032</v>
      </c>
      <c r="HC200" s="33" t="n">
        <v>0.045</v>
      </c>
      <c r="HD200" s="33" t="n">
        <v>0.009</v>
      </c>
      <c r="HE200" s="33" t="n">
        <v>0.014</v>
      </c>
      <c r="HF200" s="33" t="n">
        <v>0.032</v>
      </c>
      <c r="HG200" s="33" t="n">
        <v>0.036</v>
      </c>
      <c r="HH200" s="33" t="n">
        <v>0.041</v>
      </c>
      <c r="HI200" s="33" t="n">
        <v>0.032</v>
      </c>
      <c r="HJ200" s="33" t="n">
        <v>0.027</v>
      </c>
    </row>
    <row r="201" customFormat="false" ht="15" hidden="false" customHeight="false" outlineLevel="0" collapsed="false">
      <c r="A201" s="33" t="n">
        <v>609811</v>
      </c>
      <c r="B201" s="242" t="s">
        <v>1785</v>
      </c>
      <c r="C201" s="243" t="s">
        <v>1786</v>
      </c>
      <c r="D201" s="33" t="n">
        <v>2390</v>
      </c>
      <c r="E201" s="33" t="n">
        <v>22331</v>
      </c>
      <c r="F201" s="33" t="s">
        <v>218</v>
      </c>
      <c r="G201" s="33" t="s">
        <v>219</v>
      </c>
      <c r="H201" s="243" t="s">
        <v>46</v>
      </c>
      <c r="I201" s="33" t="s">
        <v>1855</v>
      </c>
      <c r="J201" s="33" t="s">
        <v>1788</v>
      </c>
      <c r="L201" s="33" t="s">
        <v>59</v>
      </c>
      <c r="N201" s="33" t="s">
        <v>1790</v>
      </c>
      <c r="O201" s="33" t="n">
        <v>51497</v>
      </c>
      <c r="P201" s="33" t="s">
        <v>1791</v>
      </c>
      <c r="Q201" s="33" t="s">
        <v>3113</v>
      </c>
      <c r="R201" s="33" t="s">
        <v>3114</v>
      </c>
      <c r="S201" s="33" t="n">
        <v>60617</v>
      </c>
      <c r="T201" s="33" t="n">
        <v>47</v>
      </c>
      <c r="U201" s="33" t="s">
        <v>3115</v>
      </c>
      <c r="V201" s="33" t="s">
        <v>3116</v>
      </c>
      <c r="W201" s="33" t="s">
        <v>3117</v>
      </c>
      <c r="X201" s="33" t="s">
        <v>3118</v>
      </c>
      <c r="Y201" s="33" t="s">
        <v>3119</v>
      </c>
      <c r="AA201" s="33" t="n">
        <v>2012</v>
      </c>
      <c r="AB201" s="33" t="n">
        <v>609811</v>
      </c>
      <c r="AD201" s="33" t="n">
        <v>2390</v>
      </c>
      <c r="AG201" s="33" t="s">
        <v>3120</v>
      </c>
      <c r="AH201" s="33" t="n">
        <v>6</v>
      </c>
      <c r="AI201" s="33" t="s">
        <v>1823</v>
      </c>
      <c r="AJ201" s="33" t="s">
        <v>1801</v>
      </c>
      <c r="AK201" s="33" t="s">
        <v>1802</v>
      </c>
      <c r="AL201" s="33" t="s">
        <v>59</v>
      </c>
      <c r="AM201" s="33" t="s">
        <v>60</v>
      </c>
      <c r="AN201" s="33" t="s">
        <v>59</v>
      </c>
      <c r="AO201" s="33" t="s">
        <v>59</v>
      </c>
      <c r="AP201" s="33" t="s">
        <v>60</v>
      </c>
      <c r="AQ201" s="33" t="s">
        <v>2426</v>
      </c>
      <c r="AR201" s="244" t="s">
        <v>96</v>
      </c>
      <c r="AS201" s="33" t="s">
        <v>67</v>
      </c>
      <c r="AT201" s="33" t="s">
        <v>67</v>
      </c>
      <c r="AU201" s="33" t="s">
        <v>67</v>
      </c>
      <c r="AV201" s="33" t="n">
        <v>22</v>
      </c>
      <c r="AW201" s="33" t="n">
        <v>29</v>
      </c>
      <c r="AX201" s="33" t="n">
        <v>34</v>
      </c>
      <c r="AY201" s="33" t="n">
        <v>53</v>
      </c>
      <c r="AZ201" s="33" t="n">
        <v>0</v>
      </c>
      <c r="BA201" s="33" t="n">
        <v>0</v>
      </c>
      <c r="BB201" s="33" t="n">
        <v>37</v>
      </c>
      <c r="BC201" s="33" t="n">
        <v>14</v>
      </c>
      <c r="BD201" s="245" t="n">
        <v>0</v>
      </c>
      <c r="BE201" s="33" t="n">
        <v>0</v>
      </c>
      <c r="BF201" s="33" t="n">
        <v>2</v>
      </c>
      <c r="BG201" s="33" t="n">
        <v>0</v>
      </c>
      <c r="BH201" s="33" t="n">
        <v>53</v>
      </c>
      <c r="BI201" s="33" t="n">
        <v>0.038</v>
      </c>
      <c r="BJ201" s="33" t="n">
        <v>0.038</v>
      </c>
      <c r="BK201" s="33" t="n">
        <v>0.038</v>
      </c>
      <c r="BL201" s="33" t="n">
        <v>0.057</v>
      </c>
      <c r="BM201" s="33" t="n">
        <v>0.094</v>
      </c>
      <c r="BN201" s="33" t="n">
        <v>0.113</v>
      </c>
      <c r="BO201" s="33" t="n">
        <v>0.151</v>
      </c>
      <c r="BP201" s="33" t="n">
        <v>0.057</v>
      </c>
      <c r="BQ201" s="33" t="n">
        <v>0.113</v>
      </c>
      <c r="BR201" s="33" t="n">
        <v>0.038</v>
      </c>
      <c r="BS201" s="33" t="n">
        <v>0.151</v>
      </c>
      <c r="BT201" s="33" t="n">
        <v>0.226</v>
      </c>
      <c r="BU201" s="33" t="n">
        <v>0.321</v>
      </c>
      <c r="BV201" s="33" t="n">
        <v>0.358</v>
      </c>
      <c r="BW201" s="33" t="n">
        <v>0.415</v>
      </c>
      <c r="BX201" s="33" t="n">
        <v>0.34</v>
      </c>
      <c r="BY201" s="33" t="n">
        <v>0.264</v>
      </c>
      <c r="BZ201" s="33" t="n">
        <v>0.264</v>
      </c>
      <c r="CA201" s="33" t="n">
        <v>0.019</v>
      </c>
      <c r="CB201" s="33" t="n">
        <v>0</v>
      </c>
      <c r="CC201" s="33" t="n">
        <v>0.019</v>
      </c>
      <c r="CD201" s="33" t="n">
        <v>0.038</v>
      </c>
      <c r="CE201" s="33" t="n">
        <v>0.038</v>
      </c>
      <c r="CF201" s="33" t="n">
        <v>0</v>
      </c>
      <c r="CG201" s="33" t="n">
        <v>0.472</v>
      </c>
      <c r="CH201" s="33" t="n">
        <v>0.547</v>
      </c>
      <c r="CI201" s="33" t="n">
        <v>0.415</v>
      </c>
      <c r="CJ201" s="33" t="n">
        <v>0.528</v>
      </c>
      <c r="CK201" s="33" t="n">
        <v>0.453</v>
      </c>
      <c r="CL201" s="33" t="n">
        <v>0.396</v>
      </c>
      <c r="CM201" s="33" t="n">
        <v>0</v>
      </c>
      <c r="CN201" s="33" t="n">
        <v>0</v>
      </c>
      <c r="CO201" s="33" t="n">
        <v>0</v>
      </c>
      <c r="CP201" s="33" t="n">
        <v>0</v>
      </c>
      <c r="CQ201" s="33" t="n">
        <v>0</v>
      </c>
      <c r="CR201" s="33" t="n">
        <v>0</v>
      </c>
      <c r="CS201" s="33" t="n">
        <v>0.057</v>
      </c>
      <c r="CT201" s="33" t="n">
        <v>0.075</v>
      </c>
      <c r="CU201" s="33" t="n">
        <v>0.038</v>
      </c>
      <c r="CV201" s="33" t="n">
        <v>0.075</v>
      </c>
      <c r="CW201" s="33" t="n">
        <v>0.075</v>
      </c>
      <c r="CX201" s="33" t="n">
        <v>0.094</v>
      </c>
      <c r="CY201" s="33" t="n">
        <v>0.094</v>
      </c>
      <c r="CZ201" s="33" t="n">
        <v>0.113</v>
      </c>
      <c r="DA201" s="33" t="n">
        <v>0.113</v>
      </c>
      <c r="DB201" s="33" t="n">
        <v>0.019</v>
      </c>
      <c r="DC201" s="33" t="n">
        <v>0.132</v>
      </c>
      <c r="DD201" s="33" t="n">
        <v>0.075</v>
      </c>
      <c r="DE201" s="33" t="n">
        <v>0.17</v>
      </c>
      <c r="DF201" s="33" t="n">
        <v>0.245</v>
      </c>
      <c r="DG201" s="33" t="n">
        <v>0.245</v>
      </c>
      <c r="DH201" s="33" t="n">
        <v>0.189</v>
      </c>
      <c r="DI201" s="33" t="n">
        <v>0.208</v>
      </c>
      <c r="DJ201" s="33" t="n">
        <v>0.264</v>
      </c>
      <c r="DK201" s="33" t="n">
        <v>0.302</v>
      </c>
      <c r="DL201" s="33" t="n">
        <v>0.283</v>
      </c>
      <c r="DM201" s="33" t="n">
        <v>0.302</v>
      </c>
      <c r="DN201" s="33" t="n">
        <v>0</v>
      </c>
      <c r="DO201" s="33" t="n">
        <v>0</v>
      </c>
      <c r="DP201" s="33" t="n">
        <v>0.038</v>
      </c>
      <c r="DQ201" s="33" t="n">
        <v>0.019</v>
      </c>
      <c r="DR201" s="33" t="n">
        <v>0.019</v>
      </c>
      <c r="DS201" s="33" t="n">
        <v>0.019</v>
      </c>
      <c r="DT201" s="33" t="n">
        <v>0.019</v>
      </c>
      <c r="DU201" s="33" t="n">
        <v>0.038</v>
      </c>
      <c r="DV201" s="33" t="n">
        <v>0.019</v>
      </c>
      <c r="DW201" s="33" t="n">
        <v>0.755</v>
      </c>
      <c r="DX201" s="33" t="n">
        <v>0.679</v>
      </c>
      <c r="DY201" s="33" t="n">
        <v>0.623</v>
      </c>
      <c r="DZ201" s="33" t="n">
        <v>0.698</v>
      </c>
      <c r="EA201" s="33" t="n">
        <v>0.66</v>
      </c>
      <c r="EB201" s="33" t="n">
        <v>0.604</v>
      </c>
      <c r="EC201" s="33" t="n">
        <v>0.604</v>
      </c>
      <c r="ED201" s="33" t="n">
        <v>0.472</v>
      </c>
      <c r="EE201" s="33" t="n">
        <v>0.566</v>
      </c>
      <c r="EF201" s="33" t="n">
        <v>0.396</v>
      </c>
      <c r="EG201" s="33" t="n">
        <v>0.132</v>
      </c>
      <c r="EH201" s="33" t="n">
        <v>0.113</v>
      </c>
      <c r="EI201" s="33" t="n">
        <v>0.17</v>
      </c>
      <c r="EJ201" s="33" t="n">
        <v>0.264</v>
      </c>
      <c r="EK201" s="33" t="n">
        <v>0.075</v>
      </c>
      <c r="EL201" s="33" t="n">
        <v>0.113</v>
      </c>
      <c r="EM201" s="33" t="n">
        <v>0.17</v>
      </c>
      <c r="EN201" s="33" t="n">
        <v>0.094</v>
      </c>
      <c r="EO201" s="33" t="n">
        <v>0.377</v>
      </c>
      <c r="EP201" s="33" t="n">
        <v>0.396</v>
      </c>
      <c r="EQ201" s="33" t="n">
        <v>0.264</v>
      </c>
      <c r="ER201" s="33" t="n">
        <v>0.038</v>
      </c>
      <c r="ES201" s="33" t="n">
        <v>0.057</v>
      </c>
      <c r="ET201" s="33" t="n">
        <v>0.057</v>
      </c>
      <c r="EU201" s="33" t="n">
        <v>0.075</v>
      </c>
      <c r="EV201" s="33" t="n">
        <v>0.208</v>
      </c>
      <c r="EW201" s="33" t="n">
        <v>0.358</v>
      </c>
      <c r="EX201" s="33" t="n">
        <v>0.321</v>
      </c>
      <c r="EY201" s="33" t="n">
        <v>0.321</v>
      </c>
      <c r="EZ201" s="33" t="n">
        <v>5.52</v>
      </c>
      <c r="FA201" s="33" t="n">
        <v>0.189</v>
      </c>
      <c r="FB201" s="33" t="n">
        <v>0.075</v>
      </c>
      <c r="FC201" s="33" t="n">
        <v>0.075</v>
      </c>
      <c r="FD201" s="33" t="n">
        <v>0.019</v>
      </c>
      <c r="FE201" s="33" t="n">
        <v>0.151</v>
      </c>
      <c r="FF201" s="33" t="n">
        <v>0.038</v>
      </c>
      <c r="FG201" s="33" t="n">
        <v>0.132</v>
      </c>
      <c r="FH201" s="33" t="n">
        <v>0.038</v>
      </c>
      <c r="FI201" s="33" t="n">
        <v>0.075</v>
      </c>
      <c r="FJ201" s="33" t="n">
        <v>0.189</v>
      </c>
      <c r="FK201" s="33" t="n">
        <v>0.019</v>
      </c>
      <c r="FL201" s="33" t="n">
        <v>0.547</v>
      </c>
      <c r="FM201" s="33" t="n">
        <v>0.679</v>
      </c>
      <c r="FN201" s="33" t="n">
        <v>0.377</v>
      </c>
      <c r="FO201" s="33" t="n">
        <v>0.189</v>
      </c>
      <c r="FP201" s="33" t="n">
        <v>0.113</v>
      </c>
      <c r="FQ201" s="33" t="n">
        <v>0.321</v>
      </c>
      <c r="FR201" s="33" t="n">
        <v>0.038</v>
      </c>
      <c r="FS201" s="33" t="n">
        <v>0</v>
      </c>
      <c r="FT201" s="33" t="n">
        <v>0.132</v>
      </c>
      <c r="FU201" s="33" t="n">
        <v>0.057</v>
      </c>
      <c r="FV201" s="33" t="n">
        <v>0.038</v>
      </c>
      <c r="FW201" s="33" t="n">
        <v>0.132</v>
      </c>
      <c r="FX201" s="33" t="n">
        <v>0.17</v>
      </c>
      <c r="FY201" s="33" t="n">
        <v>0.17</v>
      </c>
      <c r="FZ201" s="33" t="n">
        <v>0.038</v>
      </c>
      <c r="GA201" s="33" t="n">
        <v>0.038</v>
      </c>
      <c r="GB201" s="33" t="n">
        <v>0.038</v>
      </c>
      <c r="GC201" s="33" t="n">
        <v>0.094</v>
      </c>
      <c r="GD201" s="33" t="n">
        <v>0.038</v>
      </c>
      <c r="GE201" s="33" t="n">
        <v>0.189</v>
      </c>
      <c r="GF201" s="33" t="n">
        <v>0.038</v>
      </c>
      <c r="GG201" s="33" t="n">
        <v>0.358</v>
      </c>
      <c r="GH201" s="33" t="n">
        <v>0.264</v>
      </c>
      <c r="GI201" s="33" t="n">
        <v>0.302</v>
      </c>
      <c r="GJ201" s="33" t="n">
        <v>0.434</v>
      </c>
      <c r="GK201" s="33" t="n">
        <v>0.434</v>
      </c>
      <c r="GL201" s="33" t="n">
        <v>0.321</v>
      </c>
      <c r="GM201" s="33" t="n">
        <v>0.453</v>
      </c>
      <c r="GN201" s="33" t="n">
        <v>0.358</v>
      </c>
      <c r="GO201" s="33" t="n">
        <v>0.283</v>
      </c>
      <c r="GP201" s="33" t="n">
        <v>0.34</v>
      </c>
      <c r="GQ201" s="33" t="n">
        <v>0.283</v>
      </c>
      <c r="GR201" s="33" t="n">
        <v>0.547</v>
      </c>
      <c r="GS201" s="33" t="n">
        <v>0.075</v>
      </c>
      <c r="GT201" s="33" t="n">
        <v>0.208</v>
      </c>
      <c r="GU201" s="33" t="n">
        <v>0.245</v>
      </c>
      <c r="GV201" s="33" t="n">
        <v>0.132</v>
      </c>
      <c r="GW201" s="33" t="n">
        <v>0.057</v>
      </c>
      <c r="GX201" s="33" t="n">
        <v>0.057</v>
      </c>
      <c r="GY201" s="33" t="n">
        <v>0.019</v>
      </c>
      <c r="GZ201" s="33" t="n">
        <v>0.075</v>
      </c>
      <c r="HA201" s="33" t="n">
        <v>0.038</v>
      </c>
      <c r="HB201" s="33" t="n">
        <v>0</v>
      </c>
      <c r="HC201" s="33" t="n">
        <v>0</v>
      </c>
      <c r="HD201" s="33" t="n">
        <v>0</v>
      </c>
      <c r="HE201" s="33" t="n">
        <v>0.057</v>
      </c>
      <c r="HF201" s="33" t="n">
        <v>0.057</v>
      </c>
      <c r="HG201" s="33" t="n">
        <v>0.038</v>
      </c>
      <c r="HH201" s="33" t="n">
        <v>0.057</v>
      </c>
      <c r="HI201" s="33" t="n">
        <v>0.038</v>
      </c>
      <c r="HJ201" s="33" t="n">
        <v>0.038</v>
      </c>
    </row>
    <row r="202" customFormat="false" ht="15" hidden="false" customHeight="false" outlineLevel="0" collapsed="false">
      <c r="A202" s="33" t="n">
        <v>609812</v>
      </c>
      <c r="B202" s="242" t="s">
        <v>1785</v>
      </c>
      <c r="C202" s="243" t="s">
        <v>1786</v>
      </c>
      <c r="D202" s="33" t="n">
        <v>2400</v>
      </c>
      <c r="E202" s="33" t="n">
        <v>22351</v>
      </c>
      <c r="F202" s="33" t="s">
        <v>230</v>
      </c>
      <c r="G202" s="33" t="s">
        <v>231</v>
      </c>
      <c r="H202" s="243" t="s">
        <v>46</v>
      </c>
      <c r="I202" s="33" t="s">
        <v>1855</v>
      </c>
      <c r="J202" s="33" t="s">
        <v>1788</v>
      </c>
      <c r="L202" s="33" t="s">
        <v>232</v>
      </c>
      <c r="N202" s="33" t="s">
        <v>1790</v>
      </c>
      <c r="O202" s="33" t="n">
        <v>51181</v>
      </c>
      <c r="P202" s="33" t="s">
        <v>1791</v>
      </c>
      <c r="Q202" s="33" t="s">
        <v>3121</v>
      </c>
      <c r="R202" s="33" t="s">
        <v>3122</v>
      </c>
      <c r="S202" s="33" t="n">
        <v>60612</v>
      </c>
      <c r="T202" s="33" t="n">
        <v>38</v>
      </c>
      <c r="U202" s="33" t="s">
        <v>3123</v>
      </c>
      <c r="V202" s="33" t="s">
        <v>3124</v>
      </c>
      <c r="W202" s="33" t="s">
        <v>3125</v>
      </c>
      <c r="X202" s="33" t="s">
        <v>3126</v>
      </c>
      <c r="Y202" s="33" t="s">
        <v>1989</v>
      </c>
      <c r="Z202" s="33" t="s">
        <v>2090</v>
      </c>
      <c r="AA202" s="33" t="n">
        <v>2012</v>
      </c>
      <c r="AB202" s="33" t="n">
        <v>609812</v>
      </c>
      <c r="AD202" s="33" t="n">
        <v>2400</v>
      </c>
      <c r="AG202" s="33" t="s">
        <v>3127</v>
      </c>
      <c r="AH202" s="33" t="n">
        <v>3</v>
      </c>
      <c r="AI202" s="33" t="s">
        <v>1823</v>
      </c>
      <c r="AJ202" s="33" t="s">
        <v>1801</v>
      </c>
      <c r="AK202" s="33" t="s">
        <v>1802</v>
      </c>
      <c r="AL202" s="33" t="s">
        <v>232</v>
      </c>
      <c r="AM202" s="33" t="s">
        <v>108</v>
      </c>
      <c r="AN202" s="33" t="s">
        <v>232</v>
      </c>
      <c r="AO202" s="33" t="s">
        <v>232</v>
      </c>
      <c r="AP202" s="33" t="s">
        <v>108</v>
      </c>
      <c r="AQ202" s="33" t="s">
        <v>2426</v>
      </c>
      <c r="AR202" s="244" t="s">
        <v>233</v>
      </c>
      <c r="AS202" s="33" t="s">
        <v>77</v>
      </c>
      <c r="AT202" s="33" t="s">
        <v>77</v>
      </c>
      <c r="AU202" s="33" t="s">
        <v>77</v>
      </c>
      <c r="AV202" s="33" t="n">
        <v>63</v>
      </c>
      <c r="AW202" s="33" t="n">
        <v>60</v>
      </c>
      <c r="AX202" s="33" t="n">
        <v>65</v>
      </c>
      <c r="AY202" s="33" t="n">
        <v>51</v>
      </c>
      <c r="AZ202" s="33" t="n">
        <v>0</v>
      </c>
      <c r="BA202" s="33" t="n">
        <v>1</v>
      </c>
      <c r="BB202" s="33" t="n">
        <v>48</v>
      </c>
      <c r="BC202" s="33" t="n">
        <v>2</v>
      </c>
      <c r="BD202" s="245" t="n">
        <v>0</v>
      </c>
      <c r="BE202" s="33" t="n">
        <v>0</v>
      </c>
      <c r="BF202" s="33" t="n">
        <v>0</v>
      </c>
      <c r="BG202" s="33" t="n">
        <v>0</v>
      </c>
      <c r="BH202" s="33" t="n">
        <v>51</v>
      </c>
      <c r="BI202" s="33" t="n">
        <v>0</v>
      </c>
      <c r="BJ202" s="33" t="n">
        <v>0</v>
      </c>
      <c r="BK202" s="33" t="n">
        <v>0</v>
      </c>
      <c r="BL202" s="33" t="n">
        <v>0</v>
      </c>
      <c r="BM202" s="33" t="n">
        <v>0.059</v>
      </c>
      <c r="BN202" s="33" t="n">
        <v>0.078</v>
      </c>
      <c r="BO202" s="33" t="n">
        <v>0.02</v>
      </c>
      <c r="BP202" s="33" t="n">
        <v>0</v>
      </c>
      <c r="BQ202" s="33" t="n">
        <v>0.039</v>
      </c>
      <c r="BR202" s="33" t="n">
        <v>0.039</v>
      </c>
      <c r="BS202" s="33" t="n">
        <v>0.078</v>
      </c>
      <c r="BT202" s="33" t="n">
        <v>0.118</v>
      </c>
      <c r="BU202" s="33" t="n">
        <v>0.275</v>
      </c>
      <c r="BV202" s="33" t="n">
        <v>0.157</v>
      </c>
      <c r="BW202" s="33" t="n">
        <v>0.216</v>
      </c>
      <c r="BX202" s="33" t="n">
        <v>0.196</v>
      </c>
      <c r="BY202" s="33" t="n">
        <v>0.333</v>
      </c>
      <c r="BZ202" s="33" t="n">
        <v>0.353</v>
      </c>
      <c r="CA202" s="33" t="n">
        <v>0</v>
      </c>
      <c r="CB202" s="33" t="n">
        <v>0.02</v>
      </c>
      <c r="CC202" s="33" t="n">
        <v>0</v>
      </c>
      <c r="CD202" s="33" t="n">
        <v>0.02</v>
      </c>
      <c r="CE202" s="33" t="n">
        <v>0.02</v>
      </c>
      <c r="CF202" s="33" t="n">
        <v>0.059</v>
      </c>
      <c r="CG202" s="33" t="n">
        <v>0.706</v>
      </c>
      <c r="CH202" s="33" t="n">
        <v>0.824</v>
      </c>
      <c r="CI202" s="33" t="n">
        <v>0.745</v>
      </c>
      <c r="CJ202" s="33" t="n">
        <v>0.745</v>
      </c>
      <c r="CK202" s="33" t="n">
        <v>0.51</v>
      </c>
      <c r="CL202" s="33" t="n">
        <v>0.392</v>
      </c>
      <c r="CM202" s="33" t="n">
        <v>0</v>
      </c>
      <c r="CN202" s="33" t="n">
        <v>0</v>
      </c>
      <c r="CO202" s="33" t="n">
        <v>0</v>
      </c>
      <c r="CP202" s="33" t="n">
        <v>0</v>
      </c>
      <c r="CQ202" s="33" t="n">
        <v>0</v>
      </c>
      <c r="CR202" s="33" t="n">
        <v>0.039</v>
      </c>
      <c r="CS202" s="33" t="n">
        <v>0</v>
      </c>
      <c r="CT202" s="33" t="n">
        <v>0</v>
      </c>
      <c r="CU202" s="33" t="n">
        <v>0</v>
      </c>
      <c r="CV202" s="33" t="n">
        <v>0.02</v>
      </c>
      <c r="CW202" s="33" t="n">
        <v>0</v>
      </c>
      <c r="CX202" s="33" t="n">
        <v>0</v>
      </c>
      <c r="CY202" s="33" t="n">
        <v>0</v>
      </c>
      <c r="CZ202" s="33" t="n">
        <v>0</v>
      </c>
      <c r="DA202" s="33" t="n">
        <v>0.02</v>
      </c>
      <c r="DB202" s="33" t="n">
        <v>0.059</v>
      </c>
      <c r="DC202" s="33" t="n">
        <v>0.059</v>
      </c>
      <c r="DD202" s="33" t="n">
        <v>0.098</v>
      </c>
      <c r="DE202" s="33" t="n">
        <v>0.118</v>
      </c>
      <c r="DF202" s="33" t="n">
        <v>0.176</v>
      </c>
      <c r="DG202" s="33" t="n">
        <v>0.157</v>
      </c>
      <c r="DH202" s="33" t="n">
        <v>0.176</v>
      </c>
      <c r="DI202" s="33" t="n">
        <v>0.176</v>
      </c>
      <c r="DJ202" s="33" t="n">
        <v>0.392</v>
      </c>
      <c r="DK202" s="33" t="n">
        <v>0.333</v>
      </c>
      <c r="DL202" s="33" t="n">
        <v>0.235</v>
      </c>
      <c r="DM202" s="33" t="n">
        <v>0.255</v>
      </c>
      <c r="DN202" s="33" t="n">
        <v>0.02</v>
      </c>
      <c r="DO202" s="33" t="n">
        <v>0</v>
      </c>
      <c r="DP202" s="33" t="n">
        <v>0</v>
      </c>
      <c r="DQ202" s="33" t="n">
        <v>0</v>
      </c>
      <c r="DR202" s="33" t="n">
        <v>0</v>
      </c>
      <c r="DS202" s="33" t="n">
        <v>0</v>
      </c>
      <c r="DT202" s="33" t="n">
        <v>0</v>
      </c>
      <c r="DU202" s="33" t="n">
        <v>0</v>
      </c>
      <c r="DV202" s="33" t="n">
        <v>0.02</v>
      </c>
      <c r="DW202" s="33" t="n">
        <v>0.843</v>
      </c>
      <c r="DX202" s="33" t="n">
        <v>0.824</v>
      </c>
      <c r="DY202" s="33" t="n">
        <v>0.843</v>
      </c>
      <c r="DZ202" s="33" t="n">
        <v>0.824</v>
      </c>
      <c r="EA202" s="33" t="n">
        <v>0.824</v>
      </c>
      <c r="EB202" s="33" t="n">
        <v>0.549</v>
      </c>
      <c r="EC202" s="33" t="n">
        <v>0.608</v>
      </c>
      <c r="ED202" s="33" t="n">
        <v>0.706</v>
      </c>
      <c r="EE202" s="33" t="n">
        <v>0.627</v>
      </c>
      <c r="EF202" s="33" t="n">
        <v>0.392</v>
      </c>
      <c r="EG202" s="33" t="n">
        <v>0.059</v>
      </c>
      <c r="EH202" s="33" t="n">
        <v>0</v>
      </c>
      <c r="EI202" s="33" t="n">
        <v>0.02</v>
      </c>
      <c r="EJ202" s="33" t="n">
        <v>0.314</v>
      </c>
      <c r="EK202" s="33" t="n">
        <v>0.039</v>
      </c>
      <c r="EL202" s="33" t="n">
        <v>0.039</v>
      </c>
      <c r="EM202" s="33" t="n">
        <v>0.098</v>
      </c>
      <c r="EN202" s="33" t="n">
        <v>0.098</v>
      </c>
      <c r="EO202" s="33" t="n">
        <v>0.255</v>
      </c>
      <c r="EP202" s="33" t="n">
        <v>0.314</v>
      </c>
      <c r="EQ202" s="33" t="n">
        <v>0.275</v>
      </c>
      <c r="ER202" s="33" t="n">
        <v>0.02</v>
      </c>
      <c r="ES202" s="33" t="n">
        <v>0.02</v>
      </c>
      <c r="ET202" s="33" t="n">
        <v>0.059</v>
      </c>
      <c r="EU202" s="33" t="n">
        <v>0.039</v>
      </c>
      <c r="EV202" s="33" t="n">
        <v>0.176</v>
      </c>
      <c r="EW202" s="33" t="n">
        <v>0.627</v>
      </c>
      <c r="EX202" s="33" t="n">
        <v>0.588</v>
      </c>
      <c r="EY202" s="33" t="n">
        <v>0.569</v>
      </c>
      <c r="EZ202" s="33" t="n">
        <v>8.3</v>
      </c>
      <c r="FA202" s="33" t="n">
        <v>0</v>
      </c>
      <c r="FB202" s="33" t="n">
        <v>0.02</v>
      </c>
      <c r="FC202" s="33" t="n">
        <v>0.02</v>
      </c>
      <c r="FD202" s="33" t="n">
        <v>0.02</v>
      </c>
      <c r="FE202" s="33" t="n">
        <v>0.039</v>
      </c>
      <c r="FF202" s="33" t="n">
        <v>0.059</v>
      </c>
      <c r="FG202" s="33" t="n">
        <v>0.157</v>
      </c>
      <c r="FH202" s="33" t="n">
        <v>0.078</v>
      </c>
      <c r="FI202" s="33" t="n">
        <v>0.196</v>
      </c>
      <c r="FJ202" s="33" t="n">
        <v>0.392</v>
      </c>
      <c r="FK202" s="33" t="n">
        <v>0.02</v>
      </c>
      <c r="FL202" s="33" t="n">
        <v>0.549</v>
      </c>
      <c r="FM202" s="33" t="n">
        <v>0.608</v>
      </c>
      <c r="FN202" s="33" t="n">
        <v>0.255</v>
      </c>
      <c r="FO202" s="33" t="n">
        <v>0.157</v>
      </c>
      <c r="FP202" s="33" t="n">
        <v>0.039</v>
      </c>
      <c r="FQ202" s="33" t="n">
        <v>0.196</v>
      </c>
      <c r="FR202" s="33" t="n">
        <v>0.078</v>
      </c>
      <c r="FS202" s="33" t="n">
        <v>0.098</v>
      </c>
      <c r="FT202" s="33" t="n">
        <v>0.353</v>
      </c>
      <c r="FU202" s="33" t="n">
        <v>0.098</v>
      </c>
      <c r="FV202" s="33" t="n">
        <v>0.137</v>
      </c>
      <c r="FW202" s="33" t="n">
        <v>0.176</v>
      </c>
      <c r="FX202" s="33" t="n">
        <v>0.118</v>
      </c>
      <c r="FY202" s="33" t="n">
        <v>0.118</v>
      </c>
      <c r="FZ202" s="33" t="n">
        <v>0.02</v>
      </c>
      <c r="GA202" s="33" t="n">
        <v>0.02</v>
      </c>
      <c r="GB202" s="33" t="n">
        <v>0.02</v>
      </c>
      <c r="GC202" s="33" t="n">
        <v>0</v>
      </c>
      <c r="GD202" s="33" t="n">
        <v>0</v>
      </c>
      <c r="GE202" s="33" t="n">
        <v>0.196</v>
      </c>
      <c r="GF202" s="33" t="n">
        <v>0</v>
      </c>
      <c r="GG202" s="33" t="n">
        <v>0.255</v>
      </c>
      <c r="GH202" s="33" t="n">
        <v>0.196</v>
      </c>
      <c r="GI202" s="33" t="n">
        <v>0.137</v>
      </c>
      <c r="GJ202" s="33" t="n">
        <v>0.235</v>
      </c>
      <c r="GK202" s="33" t="n">
        <v>0.333</v>
      </c>
      <c r="GL202" s="33" t="n">
        <v>0.333</v>
      </c>
      <c r="GM202" s="33" t="n">
        <v>0.627</v>
      </c>
      <c r="GN202" s="33" t="n">
        <v>0.647</v>
      </c>
      <c r="GO202" s="33" t="n">
        <v>0.627</v>
      </c>
      <c r="GP202" s="33" t="n">
        <v>0.627</v>
      </c>
      <c r="GQ202" s="33" t="n">
        <v>0.392</v>
      </c>
      <c r="GR202" s="33" t="n">
        <v>0.647</v>
      </c>
      <c r="GS202" s="33" t="n">
        <v>0.078</v>
      </c>
      <c r="GT202" s="33" t="n">
        <v>0.098</v>
      </c>
      <c r="GU202" s="33" t="n">
        <v>0.216</v>
      </c>
      <c r="GV202" s="33" t="n">
        <v>0.098</v>
      </c>
      <c r="GW202" s="33" t="n">
        <v>0.039</v>
      </c>
      <c r="GX202" s="33" t="n">
        <v>0</v>
      </c>
      <c r="GY202" s="33" t="n">
        <v>0</v>
      </c>
      <c r="GZ202" s="33" t="n">
        <v>0</v>
      </c>
      <c r="HA202" s="33" t="n">
        <v>0</v>
      </c>
      <c r="HB202" s="33" t="n">
        <v>0</v>
      </c>
      <c r="HC202" s="33" t="n">
        <v>0</v>
      </c>
      <c r="HD202" s="33" t="n">
        <v>0</v>
      </c>
      <c r="HE202" s="33" t="n">
        <v>0.02</v>
      </c>
      <c r="HF202" s="33" t="n">
        <v>0.039</v>
      </c>
      <c r="HG202" s="33" t="n">
        <v>0.02</v>
      </c>
      <c r="HH202" s="33" t="n">
        <v>0.039</v>
      </c>
      <c r="HI202" s="33" t="n">
        <v>0.039</v>
      </c>
      <c r="HJ202" s="33" t="n">
        <v>0.02</v>
      </c>
    </row>
    <row r="203" customFormat="false" ht="15" hidden="false" customHeight="false" outlineLevel="0" collapsed="false">
      <c r="A203" s="33" t="n">
        <v>609813</v>
      </c>
      <c r="B203" s="242" t="s">
        <v>1785</v>
      </c>
      <c r="C203" s="243" t="s">
        <v>1786</v>
      </c>
      <c r="D203" s="33" t="n">
        <v>2410</v>
      </c>
      <c r="E203" s="33" t="n">
        <v>22361</v>
      </c>
      <c r="F203" s="33" t="s">
        <v>234</v>
      </c>
      <c r="G203" s="33" t="s">
        <v>235</v>
      </c>
      <c r="H203" s="243" t="s">
        <v>46</v>
      </c>
      <c r="I203" s="33" t="s">
        <v>1855</v>
      </c>
      <c r="J203" s="33" t="s">
        <v>1788</v>
      </c>
      <c r="L203" s="33" t="s">
        <v>115</v>
      </c>
      <c r="N203" s="33" t="s">
        <v>1790</v>
      </c>
      <c r="O203" s="33" t="n">
        <v>51376</v>
      </c>
      <c r="P203" s="33" t="s">
        <v>1791</v>
      </c>
      <c r="Q203" s="33" t="s">
        <v>3128</v>
      </c>
      <c r="R203" s="33" t="s">
        <v>3129</v>
      </c>
      <c r="S203" s="33" t="n">
        <v>60637</v>
      </c>
      <c r="T203" s="33" t="n">
        <v>42</v>
      </c>
      <c r="U203" s="33" t="s">
        <v>3130</v>
      </c>
      <c r="V203" s="33" t="s">
        <v>3131</v>
      </c>
      <c r="W203" s="33" t="s">
        <v>3132</v>
      </c>
      <c r="X203" s="33" t="s">
        <v>3133</v>
      </c>
      <c r="Y203" s="33" t="s">
        <v>2097</v>
      </c>
      <c r="Z203" s="33" t="s">
        <v>1940</v>
      </c>
      <c r="AA203" s="33" t="n">
        <v>2012</v>
      </c>
      <c r="AB203" s="33" t="n">
        <v>609813</v>
      </c>
      <c r="AD203" s="33" t="n">
        <v>2410</v>
      </c>
      <c r="AG203" s="33" t="s">
        <v>3134</v>
      </c>
      <c r="AH203" s="33" t="n">
        <v>5</v>
      </c>
      <c r="AI203" s="33" t="s">
        <v>1823</v>
      </c>
      <c r="AJ203" s="33" t="s">
        <v>1801</v>
      </c>
      <c r="AK203" s="33" t="s">
        <v>1802</v>
      </c>
      <c r="AL203" s="33" t="s">
        <v>115</v>
      </c>
      <c r="AM203" s="33" t="s">
        <v>53</v>
      </c>
      <c r="AN203" s="33" t="s">
        <v>115</v>
      </c>
      <c r="AO203" s="33" t="s">
        <v>115</v>
      </c>
      <c r="AP203" s="33" t="s">
        <v>53</v>
      </c>
      <c r="AQ203" s="33" t="s">
        <v>2467</v>
      </c>
      <c r="AR203" s="244" t="s">
        <v>84</v>
      </c>
      <c r="AS203" s="33" t="s">
        <v>67</v>
      </c>
      <c r="AT203" s="33" t="s">
        <v>47</v>
      </c>
      <c r="AU203" s="33" t="s">
        <v>47</v>
      </c>
      <c r="AV203" s="33" t="n">
        <v>37</v>
      </c>
      <c r="AW203" s="33" t="n">
        <v>47</v>
      </c>
      <c r="AX203" s="33" t="n">
        <v>59</v>
      </c>
      <c r="AY203" s="33" t="n">
        <v>53</v>
      </c>
      <c r="AZ203" s="33" t="n">
        <v>0</v>
      </c>
      <c r="BA203" s="33" t="n">
        <v>0</v>
      </c>
      <c r="BB203" s="33" t="n">
        <v>51</v>
      </c>
      <c r="BC203" s="33" t="n">
        <v>0</v>
      </c>
      <c r="BD203" s="245" t="n">
        <v>0</v>
      </c>
      <c r="BE203" s="33" t="n">
        <v>0</v>
      </c>
      <c r="BF203" s="33" t="n">
        <v>1</v>
      </c>
      <c r="BG203" s="33" t="n">
        <v>1</v>
      </c>
      <c r="BH203" s="33" t="n">
        <v>53</v>
      </c>
      <c r="BI203" s="33" t="n">
        <v>0.038</v>
      </c>
      <c r="BJ203" s="33" t="n">
        <v>0.075</v>
      </c>
      <c r="BK203" s="33" t="n">
        <v>0.019</v>
      </c>
      <c r="BL203" s="33" t="n">
        <v>0.038</v>
      </c>
      <c r="BM203" s="33" t="n">
        <v>0.094</v>
      </c>
      <c r="BN203" s="33" t="n">
        <v>0.132</v>
      </c>
      <c r="BO203" s="33" t="n">
        <v>0.057</v>
      </c>
      <c r="BP203" s="33" t="n">
        <v>0.057</v>
      </c>
      <c r="BQ203" s="33" t="n">
        <v>0.057</v>
      </c>
      <c r="BR203" s="33" t="n">
        <v>0.113</v>
      </c>
      <c r="BS203" s="33" t="n">
        <v>0.075</v>
      </c>
      <c r="BT203" s="33" t="n">
        <v>0.17</v>
      </c>
      <c r="BU203" s="33" t="n">
        <v>0.34</v>
      </c>
      <c r="BV203" s="33" t="n">
        <v>0.226</v>
      </c>
      <c r="BW203" s="33" t="n">
        <v>0.264</v>
      </c>
      <c r="BX203" s="33" t="n">
        <v>0.17</v>
      </c>
      <c r="BY203" s="33" t="n">
        <v>0.321</v>
      </c>
      <c r="BZ203" s="33" t="n">
        <v>0.283</v>
      </c>
      <c r="CA203" s="33" t="n">
        <v>0</v>
      </c>
      <c r="CB203" s="33" t="n">
        <v>0</v>
      </c>
      <c r="CC203" s="33" t="n">
        <v>0</v>
      </c>
      <c r="CD203" s="33" t="n">
        <v>0.038</v>
      </c>
      <c r="CE203" s="33" t="n">
        <v>0.038</v>
      </c>
      <c r="CF203" s="33" t="n">
        <v>0.019</v>
      </c>
      <c r="CG203" s="33" t="n">
        <v>0.566</v>
      </c>
      <c r="CH203" s="33" t="n">
        <v>0.642</v>
      </c>
      <c r="CI203" s="33" t="n">
        <v>0.66</v>
      </c>
      <c r="CJ203" s="33" t="n">
        <v>0.642</v>
      </c>
      <c r="CK203" s="33" t="n">
        <v>0.472</v>
      </c>
      <c r="CL203" s="33" t="n">
        <v>0.396</v>
      </c>
      <c r="CM203" s="33" t="n">
        <v>0.019</v>
      </c>
      <c r="CN203" s="33" t="n">
        <v>0.019</v>
      </c>
      <c r="CO203" s="33" t="n">
        <v>0.038</v>
      </c>
      <c r="CP203" s="33" t="n">
        <v>0.019</v>
      </c>
      <c r="CQ203" s="33" t="n">
        <v>0.019</v>
      </c>
      <c r="CR203" s="33" t="n">
        <v>0.019</v>
      </c>
      <c r="CS203" s="33" t="n">
        <v>0.019</v>
      </c>
      <c r="CT203" s="33" t="n">
        <v>0.075</v>
      </c>
      <c r="CU203" s="33" t="n">
        <v>0.019</v>
      </c>
      <c r="CV203" s="33" t="n">
        <v>0.057</v>
      </c>
      <c r="CW203" s="33" t="n">
        <v>0.057</v>
      </c>
      <c r="CX203" s="33" t="n">
        <v>0.075</v>
      </c>
      <c r="CY203" s="33" t="n">
        <v>0.038</v>
      </c>
      <c r="CZ203" s="33" t="n">
        <v>0.057</v>
      </c>
      <c r="DA203" s="33" t="n">
        <v>0.151</v>
      </c>
      <c r="DB203" s="33" t="n">
        <v>0.057</v>
      </c>
      <c r="DC203" s="33" t="n">
        <v>0.038</v>
      </c>
      <c r="DD203" s="33" t="n">
        <v>0.057</v>
      </c>
      <c r="DE203" s="33" t="n">
        <v>0.113</v>
      </c>
      <c r="DF203" s="33" t="n">
        <v>0.132</v>
      </c>
      <c r="DG203" s="33" t="n">
        <v>0.151</v>
      </c>
      <c r="DH203" s="33" t="n">
        <v>0.17</v>
      </c>
      <c r="DI203" s="33" t="n">
        <v>0.17</v>
      </c>
      <c r="DJ203" s="33" t="n">
        <v>0.226</v>
      </c>
      <c r="DK203" s="33" t="n">
        <v>0.245</v>
      </c>
      <c r="DL203" s="33" t="n">
        <v>0.264</v>
      </c>
      <c r="DM203" s="33" t="n">
        <v>0.226</v>
      </c>
      <c r="DN203" s="33" t="n">
        <v>0.019</v>
      </c>
      <c r="DO203" s="33" t="n">
        <v>0.019</v>
      </c>
      <c r="DP203" s="33" t="n">
        <v>0</v>
      </c>
      <c r="DQ203" s="33" t="n">
        <v>0.019</v>
      </c>
      <c r="DR203" s="33" t="n">
        <v>0</v>
      </c>
      <c r="DS203" s="33" t="n">
        <v>0.038</v>
      </c>
      <c r="DT203" s="33" t="n">
        <v>0</v>
      </c>
      <c r="DU203" s="33" t="n">
        <v>0</v>
      </c>
      <c r="DV203" s="33" t="n">
        <v>0.057</v>
      </c>
      <c r="DW203" s="33" t="n">
        <v>0.792</v>
      </c>
      <c r="DX203" s="33" t="n">
        <v>0.774</v>
      </c>
      <c r="DY203" s="33" t="n">
        <v>0.736</v>
      </c>
      <c r="DZ203" s="33" t="n">
        <v>0.755</v>
      </c>
      <c r="EA203" s="33" t="n">
        <v>0.755</v>
      </c>
      <c r="EB203" s="33" t="n">
        <v>0.566</v>
      </c>
      <c r="EC203" s="33" t="n">
        <v>0.679</v>
      </c>
      <c r="ED203" s="33" t="n">
        <v>0.623</v>
      </c>
      <c r="EE203" s="33" t="n">
        <v>0.642</v>
      </c>
      <c r="EF203" s="33" t="n">
        <v>0.472</v>
      </c>
      <c r="EG203" s="33" t="n">
        <v>0.038</v>
      </c>
      <c r="EH203" s="33" t="n">
        <v>0</v>
      </c>
      <c r="EI203" s="33" t="n">
        <v>0.075</v>
      </c>
      <c r="EJ203" s="33" t="n">
        <v>0.226</v>
      </c>
      <c r="EK203" s="33" t="n">
        <v>0.132</v>
      </c>
      <c r="EL203" s="33" t="n">
        <v>0.132</v>
      </c>
      <c r="EM203" s="33" t="n">
        <v>0.189</v>
      </c>
      <c r="EN203" s="33" t="n">
        <v>0.113</v>
      </c>
      <c r="EO203" s="33" t="n">
        <v>0.226</v>
      </c>
      <c r="EP203" s="33" t="n">
        <v>0.208</v>
      </c>
      <c r="EQ203" s="33" t="n">
        <v>0.189</v>
      </c>
      <c r="ER203" s="33" t="n">
        <v>0.019</v>
      </c>
      <c r="ES203" s="33" t="n">
        <v>0</v>
      </c>
      <c r="ET203" s="33" t="n">
        <v>0.038</v>
      </c>
      <c r="EU203" s="33" t="n">
        <v>0.075</v>
      </c>
      <c r="EV203" s="33" t="n">
        <v>0.17</v>
      </c>
      <c r="EW203" s="33" t="n">
        <v>0.604</v>
      </c>
      <c r="EX203" s="33" t="n">
        <v>0.623</v>
      </c>
      <c r="EY203" s="33" t="n">
        <v>0.472</v>
      </c>
      <c r="EZ203" s="33" t="n">
        <v>7.66</v>
      </c>
      <c r="FA203" s="33" t="n">
        <v>0.038</v>
      </c>
      <c r="FB203" s="33" t="n">
        <v>0.038</v>
      </c>
      <c r="FC203" s="33" t="n">
        <v>0.019</v>
      </c>
      <c r="FD203" s="33" t="n">
        <v>0.038</v>
      </c>
      <c r="FE203" s="33" t="n">
        <v>0.075</v>
      </c>
      <c r="FF203" s="33" t="n">
        <v>0.094</v>
      </c>
      <c r="FG203" s="33" t="n">
        <v>0.094</v>
      </c>
      <c r="FH203" s="33" t="n">
        <v>0.075</v>
      </c>
      <c r="FI203" s="33" t="n">
        <v>0.151</v>
      </c>
      <c r="FJ203" s="33" t="n">
        <v>0.377</v>
      </c>
      <c r="FK203" s="33" t="n">
        <v>0</v>
      </c>
      <c r="FL203" s="33" t="n">
        <v>0.509</v>
      </c>
      <c r="FM203" s="33" t="n">
        <v>0.585</v>
      </c>
      <c r="FN203" s="33" t="n">
        <v>0.245</v>
      </c>
      <c r="FO203" s="33" t="n">
        <v>0.189</v>
      </c>
      <c r="FP203" s="33" t="n">
        <v>0.151</v>
      </c>
      <c r="FQ203" s="33" t="n">
        <v>0.226</v>
      </c>
      <c r="FR203" s="33" t="n">
        <v>0.094</v>
      </c>
      <c r="FS203" s="33" t="n">
        <v>0.094</v>
      </c>
      <c r="FT203" s="33" t="n">
        <v>0.264</v>
      </c>
      <c r="FU203" s="33" t="n">
        <v>0.208</v>
      </c>
      <c r="FV203" s="33" t="n">
        <v>0.17</v>
      </c>
      <c r="FW203" s="33" t="n">
        <v>0.264</v>
      </c>
      <c r="FX203" s="33" t="n">
        <v>0</v>
      </c>
      <c r="FY203" s="33" t="n">
        <v>0</v>
      </c>
      <c r="FZ203" s="33" t="n">
        <v>0</v>
      </c>
      <c r="GA203" s="33" t="n">
        <v>0</v>
      </c>
      <c r="GB203" s="33" t="n">
        <v>0.038</v>
      </c>
      <c r="GC203" s="33" t="n">
        <v>0.057</v>
      </c>
      <c r="GD203" s="33" t="n">
        <v>0.057</v>
      </c>
      <c r="GE203" s="33" t="n">
        <v>0.019</v>
      </c>
      <c r="GF203" s="33" t="n">
        <v>0.019</v>
      </c>
      <c r="GG203" s="33" t="n">
        <v>0.358</v>
      </c>
      <c r="GH203" s="33" t="n">
        <v>0.226</v>
      </c>
      <c r="GI203" s="33" t="n">
        <v>0.302</v>
      </c>
      <c r="GJ203" s="33" t="n">
        <v>0.34</v>
      </c>
      <c r="GK203" s="33" t="n">
        <v>0.34</v>
      </c>
      <c r="GL203" s="33" t="n">
        <v>0.283</v>
      </c>
      <c r="GM203" s="33" t="n">
        <v>0.566</v>
      </c>
      <c r="GN203" s="33" t="n">
        <v>0.472</v>
      </c>
      <c r="GO203" s="33" t="n">
        <v>0.472</v>
      </c>
      <c r="GP203" s="33" t="n">
        <v>0.472</v>
      </c>
      <c r="GQ203" s="33" t="n">
        <v>0.528</v>
      </c>
      <c r="GR203" s="33" t="n">
        <v>0.604</v>
      </c>
      <c r="GS203" s="33" t="n">
        <v>0.038</v>
      </c>
      <c r="GT203" s="33" t="n">
        <v>0.189</v>
      </c>
      <c r="GU203" s="33" t="n">
        <v>0.094</v>
      </c>
      <c r="GV203" s="33" t="n">
        <v>0.075</v>
      </c>
      <c r="GW203" s="33" t="n">
        <v>0.038</v>
      </c>
      <c r="GX203" s="33" t="n">
        <v>0.038</v>
      </c>
      <c r="GY203" s="33" t="n">
        <v>0.038</v>
      </c>
      <c r="GZ203" s="33" t="n">
        <v>0.038</v>
      </c>
      <c r="HA203" s="33" t="n">
        <v>0.038</v>
      </c>
      <c r="HB203" s="33" t="n">
        <v>0.057</v>
      </c>
      <c r="HC203" s="33" t="n">
        <v>0.057</v>
      </c>
      <c r="HD203" s="33" t="n">
        <v>0.057</v>
      </c>
      <c r="HE203" s="33" t="n">
        <v>0</v>
      </c>
      <c r="HF203" s="33" t="n">
        <v>0.038</v>
      </c>
      <c r="HG203" s="33" t="n">
        <v>0.038</v>
      </c>
      <c r="HH203" s="33" t="n">
        <v>0</v>
      </c>
      <c r="HI203" s="33" t="n">
        <v>0.019</v>
      </c>
      <c r="HJ203" s="33" t="n">
        <v>0</v>
      </c>
    </row>
    <row r="204" customFormat="false" ht="15" hidden="false" customHeight="false" outlineLevel="0" collapsed="false">
      <c r="A204" s="33" t="n">
        <v>609815</v>
      </c>
      <c r="B204" s="242" t="s">
        <v>1785</v>
      </c>
      <c r="C204" s="243" t="s">
        <v>1786</v>
      </c>
      <c r="D204" s="33" t="n">
        <v>2430</v>
      </c>
      <c r="E204" s="33" t="n">
        <v>22371</v>
      </c>
      <c r="F204" s="33" t="s">
        <v>207</v>
      </c>
      <c r="G204" s="33" t="s">
        <v>208</v>
      </c>
      <c r="H204" s="243" t="s">
        <v>46</v>
      </c>
      <c r="I204" s="33" t="s">
        <v>1855</v>
      </c>
      <c r="J204" s="33" t="s">
        <v>1788</v>
      </c>
      <c r="L204" s="33" t="s">
        <v>115</v>
      </c>
      <c r="N204" s="33" t="s">
        <v>1790</v>
      </c>
      <c r="O204" s="33" t="n">
        <v>51460</v>
      </c>
      <c r="P204" s="33" t="s">
        <v>1791</v>
      </c>
      <c r="Q204" s="33" t="s">
        <v>3135</v>
      </c>
      <c r="R204" s="33" t="s">
        <v>3136</v>
      </c>
      <c r="S204" s="33" t="n">
        <v>60649</v>
      </c>
      <c r="T204" s="33" t="n">
        <v>46</v>
      </c>
      <c r="U204" s="33" t="s">
        <v>3137</v>
      </c>
      <c r="V204" s="33" t="s">
        <v>3138</v>
      </c>
      <c r="W204" s="33" t="s">
        <v>3139</v>
      </c>
      <c r="X204" s="33" t="s">
        <v>3140</v>
      </c>
      <c r="Y204" s="33" t="s">
        <v>2405</v>
      </c>
      <c r="Z204" s="33" t="s">
        <v>2586</v>
      </c>
      <c r="AA204" s="33" t="n">
        <v>2012</v>
      </c>
      <c r="AB204" s="33" t="n">
        <v>609815</v>
      </c>
      <c r="AD204" s="33" t="n">
        <v>2430</v>
      </c>
      <c r="AG204" s="33" t="s">
        <v>3141</v>
      </c>
      <c r="AH204" s="33" t="n">
        <v>6</v>
      </c>
      <c r="AI204" s="33" t="s">
        <v>1823</v>
      </c>
      <c r="AJ204" s="33" t="s">
        <v>1801</v>
      </c>
      <c r="AK204" s="33" t="s">
        <v>1802</v>
      </c>
      <c r="AL204" s="33" t="s">
        <v>115</v>
      </c>
      <c r="AM204" s="33" t="s">
        <v>53</v>
      </c>
      <c r="AN204" s="33" t="s">
        <v>115</v>
      </c>
      <c r="AO204" s="33" t="s">
        <v>115</v>
      </c>
      <c r="AP204" s="33" t="s">
        <v>53</v>
      </c>
      <c r="AQ204" s="33" t="s">
        <v>2426</v>
      </c>
      <c r="AR204" s="244" t="s">
        <v>130</v>
      </c>
      <c r="AS204" s="33" t="s">
        <v>67</v>
      </c>
      <c r="AT204" s="33" t="s">
        <v>47</v>
      </c>
      <c r="AU204" s="33" t="s">
        <v>47</v>
      </c>
      <c r="AV204" s="33" t="n">
        <v>29</v>
      </c>
      <c r="AW204" s="33" t="n">
        <v>46</v>
      </c>
      <c r="AX204" s="33" t="n">
        <v>42</v>
      </c>
      <c r="AY204" s="33" t="n">
        <v>184</v>
      </c>
      <c r="AZ204" s="33" t="n">
        <v>1</v>
      </c>
      <c r="BA204" s="33" t="n">
        <v>0</v>
      </c>
      <c r="BB204" s="33" t="n">
        <v>173</v>
      </c>
      <c r="BC204" s="33" t="n">
        <v>1</v>
      </c>
      <c r="BD204" s="245" t="n">
        <v>0</v>
      </c>
      <c r="BE204" s="33" t="n">
        <v>0</v>
      </c>
      <c r="BF204" s="33" t="n">
        <v>4</v>
      </c>
      <c r="BG204" s="33" t="n">
        <v>5</v>
      </c>
      <c r="BH204" s="33" t="n">
        <v>184</v>
      </c>
      <c r="BI204" s="33" t="n">
        <v>0.027</v>
      </c>
      <c r="BJ204" s="33" t="n">
        <v>0.005</v>
      </c>
      <c r="BK204" s="33" t="n">
        <v>0.011</v>
      </c>
      <c r="BL204" s="33" t="n">
        <v>0.027</v>
      </c>
      <c r="BM204" s="33" t="n">
        <v>0.027</v>
      </c>
      <c r="BN204" s="33" t="n">
        <v>0.114</v>
      </c>
      <c r="BO204" s="33" t="n">
        <v>0.082</v>
      </c>
      <c r="BP204" s="33" t="n">
        <v>0.082</v>
      </c>
      <c r="BQ204" s="33" t="n">
        <v>0.103</v>
      </c>
      <c r="BR204" s="33" t="n">
        <v>0.098</v>
      </c>
      <c r="BS204" s="33" t="n">
        <v>0.163</v>
      </c>
      <c r="BT204" s="33" t="n">
        <v>0.196</v>
      </c>
      <c r="BU204" s="33" t="n">
        <v>0.386</v>
      </c>
      <c r="BV204" s="33" t="n">
        <v>0.38</v>
      </c>
      <c r="BW204" s="33" t="n">
        <v>0.391</v>
      </c>
      <c r="BX204" s="33" t="n">
        <v>0.31</v>
      </c>
      <c r="BY204" s="33" t="n">
        <v>0.326</v>
      </c>
      <c r="BZ204" s="33" t="n">
        <v>0.283</v>
      </c>
      <c r="CA204" s="33" t="n">
        <v>0.011</v>
      </c>
      <c r="CB204" s="33" t="n">
        <v>0.016</v>
      </c>
      <c r="CC204" s="33" t="n">
        <v>0.043</v>
      </c>
      <c r="CD204" s="33" t="n">
        <v>0.011</v>
      </c>
      <c r="CE204" s="33" t="n">
        <v>0.016</v>
      </c>
      <c r="CF204" s="33" t="n">
        <v>0.033</v>
      </c>
      <c r="CG204" s="33" t="n">
        <v>0.495</v>
      </c>
      <c r="CH204" s="33" t="n">
        <v>0.516</v>
      </c>
      <c r="CI204" s="33" t="n">
        <v>0.451</v>
      </c>
      <c r="CJ204" s="33" t="n">
        <v>0.554</v>
      </c>
      <c r="CK204" s="33" t="n">
        <v>0.467</v>
      </c>
      <c r="CL204" s="33" t="n">
        <v>0.375</v>
      </c>
      <c r="CM204" s="33" t="n">
        <v>0.016</v>
      </c>
      <c r="CN204" s="33" t="n">
        <v>0.011</v>
      </c>
      <c r="CO204" s="33" t="n">
        <v>0.011</v>
      </c>
      <c r="CP204" s="33" t="n">
        <v>0.016</v>
      </c>
      <c r="CQ204" s="33" t="n">
        <v>0.011</v>
      </c>
      <c r="CR204" s="33" t="n">
        <v>0.016</v>
      </c>
      <c r="CS204" s="33" t="n">
        <v>0.027</v>
      </c>
      <c r="CT204" s="33" t="n">
        <v>0.076</v>
      </c>
      <c r="CU204" s="33" t="n">
        <v>0.038</v>
      </c>
      <c r="CV204" s="33" t="n">
        <v>0.033</v>
      </c>
      <c r="CW204" s="33" t="n">
        <v>0.027</v>
      </c>
      <c r="CX204" s="33" t="n">
        <v>0.027</v>
      </c>
      <c r="CY204" s="33" t="n">
        <v>0.038</v>
      </c>
      <c r="CZ204" s="33" t="n">
        <v>0.022</v>
      </c>
      <c r="DA204" s="33" t="n">
        <v>0.06</v>
      </c>
      <c r="DB204" s="33" t="n">
        <v>0.071</v>
      </c>
      <c r="DC204" s="33" t="n">
        <v>0.082</v>
      </c>
      <c r="DD204" s="33" t="n">
        <v>0.076</v>
      </c>
      <c r="DE204" s="33" t="n">
        <v>0.168</v>
      </c>
      <c r="DF204" s="33" t="n">
        <v>0.19</v>
      </c>
      <c r="DG204" s="33" t="n">
        <v>0.19</v>
      </c>
      <c r="DH204" s="33" t="n">
        <v>0.19</v>
      </c>
      <c r="DI204" s="33" t="n">
        <v>0.185</v>
      </c>
      <c r="DJ204" s="33" t="n">
        <v>0.332</v>
      </c>
      <c r="DK204" s="33" t="n">
        <v>0.239</v>
      </c>
      <c r="DL204" s="33" t="n">
        <v>0.212</v>
      </c>
      <c r="DM204" s="33" t="n">
        <v>0.239</v>
      </c>
      <c r="DN204" s="33" t="n">
        <v>0.016</v>
      </c>
      <c r="DO204" s="33" t="n">
        <v>0.005</v>
      </c>
      <c r="DP204" s="33" t="n">
        <v>0.016</v>
      </c>
      <c r="DQ204" s="33" t="n">
        <v>0.005</v>
      </c>
      <c r="DR204" s="33" t="n">
        <v>0.005</v>
      </c>
      <c r="DS204" s="33" t="n">
        <v>0.011</v>
      </c>
      <c r="DT204" s="33" t="n">
        <v>0.005</v>
      </c>
      <c r="DU204" s="33" t="n">
        <v>0.005</v>
      </c>
      <c r="DV204" s="33" t="n">
        <v>0.038</v>
      </c>
      <c r="DW204" s="33" t="n">
        <v>0.766</v>
      </c>
      <c r="DX204" s="33" t="n">
        <v>0.766</v>
      </c>
      <c r="DY204" s="33" t="n">
        <v>0.755</v>
      </c>
      <c r="DZ204" s="33" t="n">
        <v>0.75</v>
      </c>
      <c r="EA204" s="33" t="n">
        <v>0.777</v>
      </c>
      <c r="EB204" s="33" t="n">
        <v>0.582</v>
      </c>
      <c r="EC204" s="33" t="n">
        <v>0.658</v>
      </c>
      <c r="ED204" s="33" t="n">
        <v>0.625</v>
      </c>
      <c r="EE204" s="33" t="n">
        <v>0.609</v>
      </c>
      <c r="EF204" s="33" t="n">
        <v>0.429</v>
      </c>
      <c r="EG204" s="33" t="n">
        <v>0.027</v>
      </c>
      <c r="EH204" s="33" t="n">
        <v>0.022</v>
      </c>
      <c r="EI204" s="33" t="n">
        <v>0.054</v>
      </c>
      <c r="EJ204" s="33" t="n">
        <v>0.288</v>
      </c>
      <c r="EK204" s="33" t="n">
        <v>0.098</v>
      </c>
      <c r="EL204" s="33" t="n">
        <v>0.071</v>
      </c>
      <c r="EM204" s="33" t="n">
        <v>0.174</v>
      </c>
      <c r="EN204" s="33" t="n">
        <v>0.076</v>
      </c>
      <c r="EO204" s="33" t="n">
        <v>0.348</v>
      </c>
      <c r="EP204" s="33" t="n">
        <v>0.353</v>
      </c>
      <c r="EQ204" s="33" t="n">
        <v>0.332</v>
      </c>
      <c r="ER204" s="33" t="n">
        <v>0.043</v>
      </c>
      <c r="ES204" s="33" t="n">
        <v>0.033</v>
      </c>
      <c r="ET204" s="33" t="n">
        <v>0.065</v>
      </c>
      <c r="EU204" s="33" t="n">
        <v>0.098</v>
      </c>
      <c r="EV204" s="33" t="n">
        <v>0.163</v>
      </c>
      <c r="EW204" s="33" t="n">
        <v>0.495</v>
      </c>
      <c r="EX204" s="33" t="n">
        <v>0.489</v>
      </c>
      <c r="EY204" s="33" t="n">
        <v>0.342</v>
      </c>
      <c r="EZ204" s="33" t="n">
        <v>7.15</v>
      </c>
      <c r="FA204" s="33" t="n">
        <v>0.038</v>
      </c>
      <c r="FB204" s="33" t="n">
        <v>0.027</v>
      </c>
      <c r="FC204" s="33" t="n">
        <v>0.027</v>
      </c>
      <c r="FD204" s="33" t="n">
        <v>0.071</v>
      </c>
      <c r="FE204" s="33" t="n">
        <v>0.098</v>
      </c>
      <c r="FF204" s="33" t="n">
        <v>0.082</v>
      </c>
      <c r="FG204" s="33" t="n">
        <v>0.114</v>
      </c>
      <c r="FH204" s="33" t="n">
        <v>0.12</v>
      </c>
      <c r="FI204" s="33" t="n">
        <v>0.152</v>
      </c>
      <c r="FJ204" s="33" t="n">
        <v>0.228</v>
      </c>
      <c r="FK204" s="33" t="n">
        <v>0.043</v>
      </c>
      <c r="FL204" s="33" t="n">
        <v>0.549</v>
      </c>
      <c r="FM204" s="33" t="n">
        <v>0.663</v>
      </c>
      <c r="FN204" s="33" t="n">
        <v>0.37</v>
      </c>
      <c r="FO204" s="33" t="n">
        <v>0.196</v>
      </c>
      <c r="FP204" s="33" t="n">
        <v>0.109</v>
      </c>
      <c r="FQ204" s="33" t="n">
        <v>0.174</v>
      </c>
      <c r="FR204" s="33" t="n">
        <v>0.06</v>
      </c>
      <c r="FS204" s="33" t="n">
        <v>0.065</v>
      </c>
      <c r="FT204" s="33" t="n">
        <v>0.223</v>
      </c>
      <c r="FU204" s="33" t="n">
        <v>0.065</v>
      </c>
      <c r="FV204" s="33" t="n">
        <v>0.043</v>
      </c>
      <c r="FW204" s="33" t="n">
        <v>0.163</v>
      </c>
      <c r="FX204" s="33" t="n">
        <v>0.13</v>
      </c>
      <c r="FY204" s="33" t="n">
        <v>0.12</v>
      </c>
      <c r="FZ204" s="33" t="n">
        <v>0.071</v>
      </c>
      <c r="GA204" s="33" t="n">
        <v>0</v>
      </c>
      <c r="GB204" s="33" t="n">
        <v>0.011</v>
      </c>
      <c r="GC204" s="33" t="n">
        <v>0.022</v>
      </c>
      <c r="GD204" s="33" t="n">
        <v>0.027</v>
      </c>
      <c r="GE204" s="33" t="n">
        <v>0.065</v>
      </c>
      <c r="GF204" s="33" t="n">
        <v>0.005</v>
      </c>
      <c r="GG204" s="33" t="n">
        <v>0.424</v>
      </c>
      <c r="GH204" s="33" t="n">
        <v>0.337</v>
      </c>
      <c r="GI204" s="33" t="n">
        <v>0.359</v>
      </c>
      <c r="GJ204" s="33" t="n">
        <v>0.391</v>
      </c>
      <c r="GK204" s="33" t="n">
        <v>0.462</v>
      </c>
      <c r="GL204" s="33" t="n">
        <v>0.457</v>
      </c>
      <c r="GM204" s="33" t="n">
        <v>0.489</v>
      </c>
      <c r="GN204" s="33" t="n">
        <v>0.391</v>
      </c>
      <c r="GO204" s="33" t="n">
        <v>0.348</v>
      </c>
      <c r="GP204" s="33" t="n">
        <v>0.386</v>
      </c>
      <c r="GQ204" s="33" t="n">
        <v>0.31</v>
      </c>
      <c r="GR204" s="33" t="n">
        <v>0.451</v>
      </c>
      <c r="GS204" s="33" t="n">
        <v>0.049</v>
      </c>
      <c r="GT204" s="33" t="n">
        <v>0.179</v>
      </c>
      <c r="GU204" s="33" t="n">
        <v>0.19</v>
      </c>
      <c r="GV204" s="33" t="n">
        <v>0.13</v>
      </c>
      <c r="GW204" s="33" t="n">
        <v>0.098</v>
      </c>
      <c r="GX204" s="33" t="n">
        <v>0.049</v>
      </c>
      <c r="GY204" s="33" t="n">
        <v>0.011</v>
      </c>
      <c r="GZ204" s="33" t="n">
        <v>0.027</v>
      </c>
      <c r="HA204" s="33" t="n">
        <v>0.038</v>
      </c>
      <c r="HB204" s="33" t="n">
        <v>0.011</v>
      </c>
      <c r="HC204" s="33" t="n">
        <v>0.022</v>
      </c>
      <c r="HD204" s="33" t="n">
        <v>0.005</v>
      </c>
      <c r="HE204" s="33" t="n">
        <v>0.027</v>
      </c>
      <c r="HF204" s="33" t="n">
        <v>0.054</v>
      </c>
      <c r="HG204" s="33" t="n">
        <v>0.043</v>
      </c>
      <c r="HH204" s="33" t="n">
        <v>0.054</v>
      </c>
      <c r="HI204" s="33" t="n">
        <v>0.043</v>
      </c>
      <c r="HJ204" s="33" t="n">
        <v>0.033</v>
      </c>
    </row>
    <row r="205" customFormat="false" ht="15" hidden="false" customHeight="false" outlineLevel="0" collapsed="false">
      <c r="A205" s="33" t="n">
        <v>609817</v>
      </c>
      <c r="B205" s="242" t="s">
        <v>1785</v>
      </c>
      <c r="C205" s="243" t="s">
        <v>1786</v>
      </c>
      <c r="D205" s="33" t="n">
        <v>2440</v>
      </c>
      <c r="E205" s="33" t="n">
        <v>22391</v>
      </c>
      <c r="F205" s="33" t="s">
        <v>241</v>
      </c>
      <c r="G205" s="33" t="s">
        <v>242</v>
      </c>
      <c r="H205" s="243" t="s">
        <v>46</v>
      </c>
      <c r="I205" s="33" t="s">
        <v>1855</v>
      </c>
      <c r="J205" s="33" t="s">
        <v>2438</v>
      </c>
      <c r="L205" s="33" t="s">
        <v>64</v>
      </c>
      <c r="N205" s="33" t="s">
        <v>1790</v>
      </c>
      <c r="O205" s="33" t="n">
        <v>51050</v>
      </c>
      <c r="P205" s="33" t="s">
        <v>1791</v>
      </c>
      <c r="Q205" s="33" t="s">
        <v>3142</v>
      </c>
      <c r="R205" s="33" t="s">
        <v>3143</v>
      </c>
      <c r="S205" s="33" t="n">
        <v>60625</v>
      </c>
      <c r="T205" s="33" t="n">
        <v>31</v>
      </c>
      <c r="U205" s="33" t="s">
        <v>3144</v>
      </c>
      <c r="V205" s="33" t="s">
        <v>3145</v>
      </c>
      <c r="W205" s="33" t="s">
        <v>3146</v>
      </c>
      <c r="X205" s="33" t="s">
        <v>3147</v>
      </c>
      <c r="Y205" s="33" t="s">
        <v>2507</v>
      </c>
      <c r="Z205" s="33" t="s">
        <v>2636</v>
      </c>
      <c r="AA205" s="33" t="n">
        <v>2012</v>
      </c>
      <c r="AB205" s="33" t="n">
        <v>609817</v>
      </c>
      <c r="AD205" s="33" t="n">
        <v>2440</v>
      </c>
      <c r="AG205" s="33" t="s">
        <v>3148</v>
      </c>
      <c r="AH205" s="33" t="n">
        <v>0</v>
      </c>
      <c r="AI205" s="33" t="s">
        <v>1823</v>
      </c>
      <c r="AJ205" s="33" t="s">
        <v>1801</v>
      </c>
      <c r="AK205" s="33" t="s">
        <v>1802</v>
      </c>
      <c r="AL205" s="33" t="s">
        <v>64</v>
      </c>
      <c r="AM205" s="33" t="s">
        <v>65</v>
      </c>
      <c r="AN205" s="33" t="s">
        <v>64</v>
      </c>
      <c r="AO205" s="33" t="s">
        <v>64</v>
      </c>
      <c r="AP205" s="33" t="s">
        <v>65</v>
      </c>
      <c r="AQ205" s="33" t="s">
        <v>2426</v>
      </c>
      <c r="AR205" s="244" t="s">
        <v>243</v>
      </c>
      <c r="AS205" s="33" t="s">
        <v>67</v>
      </c>
      <c r="AT205" s="33" t="s">
        <v>47</v>
      </c>
      <c r="AU205" s="33" t="s">
        <v>47</v>
      </c>
      <c r="AV205" s="33" t="n">
        <v>32</v>
      </c>
      <c r="AW205" s="33" t="n">
        <v>49</v>
      </c>
      <c r="AX205" s="33" t="n">
        <v>49</v>
      </c>
      <c r="AY205" s="33" t="n">
        <v>283</v>
      </c>
      <c r="AZ205" s="33" t="n">
        <v>81</v>
      </c>
      <c r="BA205" s="33" t="n">
        <v>49</v>
      </c>
      <c r="BB205" s="33" t="n">
        <v>8</v>
      </c>
      <c r="BC205" s="33" t="n">
        <v>119</v>
      </c>
      <c r="BD205" s="245" t="n">
        <v>1</v>
      </c>
      <c r="BE205" s="33" t="n">
        <v>2</v>
      </c>
      <c r="BF205" s="33" t="n">
        <v>14</v>
      </c>
      <c r="BG205" s="33" t="n">
        <v>9</v>
      </c>
      <c r="BH205" s="33" t="n">
        <v>283</v>
      </c>
      <c r="BI205" s="33" t="n">
        <v>0.018</v>
      </c>
      <c r="BJ205" s="33" t="n">
        <v>0.021</v>
      </c>
      <c r="BK205" s="33" t="n">
        <v>0.032</v>
      </c>
      <c r="BL205" s="33" t="n">
        <v>0.014</v>
      </c>
      <c r="BM205" s="33" t="n">
        <v>0.018</v>
      </c>
      <c r="BN205" s="33" t="n">
        <v>0.046</v>
      </c>
      <c r="BO205" s="33" t="n">
        <v>0.113</v>
      </c>
      <c r="BP205" s="33" t="n">
        <v>0.095</v>
      </c>
      <c r="BQ205" s="33" t="n">
        <v>0.092</v>
      </c>
      <c r="BR205" s="33" t="n">
        <v>0.064</v>
      </c>
      <c r="BS205" s="33" t="n">
        <v>0.106</v>
      </c>
      <c r="BT205" s="33" t="n">
        <v>0.173</v>
      </c>
      <c r="BU205" s="33" t="n">
        <v>0.399</v>
      </c>
      <c r="BV205" s="33" t="n">
        <v>0.357</v>
      </c>
      <c r="BW205" s="33" t="n">
        <v>0.435</v>
      </c>
      <c r="BX205" s="33" t="n">
        <v>0.314</v>
      </c>
      <c r="BY205" s="33" t="n">
        <v>0.396</v>
      </c>
      <c r="BZ205" s="33" t="n">
        <v>0.353</v>
      </c>
      <c r="CA205" s="33" t="n">
        <v>0.025</v>
      </c>
      <c r="CB205" s="33" t="n">
        <v>0.014</v>
      </c>
      <c r="CC205" s="33" t="n">
        <v>0.025</v>
      </c>
      <c r="CD205" s="33" t="n">
        <v>0.025</v>
      </c>
      <c r="CE205" s="33" t="n">
        <v>0.021</v>
      </c>
      <c r="CF205" s="33" t="n">
        <v>0.071</v>
      </c>
      <c r="CG205" s="33" t="n">
        <v>0.445</v>
      </c>
      <c r="CH205" s="33" t="n">
        <v>0.512</v>
      </c>
      <c r="CI205" s="33" t="n">
        <v>0.417</v>
      </c>
      <c r="CJ205" s="33" t="n">
        <v>0.583</v>
      </c>
      <c r="CK205" s="33" t="n">
        <v>0.459</v>
      </c>
      <c r="CL205" s="33" t="n">
        <v>0.357</v>
      </c>
      <c r="CM205" s="33" t="n">
        <v>0.004</v>
      </c>
      <c r="CN205" s="33" t="n">
        <v>0.004</v>
      </c>
      <c r="CO205" s="33" t="n">
        <v>0.007</v>
      </c>
      <c r="CP205" s="33" t="n">
        <v>0.018</v>
      </c>
      <c r="CQ205" s="33" t="n">
        <v>0.004</v>
      </c>
      <c r="CR205" s="33" t="n">
        <v>0.014</v>
      </c>
      <c r="CS205" s="33" t="n">
        <v>0.028</v>
      </c>
      <c r="CT205" s="33" t="n">
        <v>0.071</v>
      </c>
      <c r="CU205" s="33" t="n">
        <v>0.039</v>
      </c>
      <c r="CV205" s="33" t="n">
        <v>0.039</v>
      </c>
      <c r="CW205" s="33" t="n">
        <v>0.028</v>
      </c>
      <c r="CX205" s="33" t="n">
        <v>0.042</v>
      </c>
      <c r="CY205" s="33" t="n">
        <v>0.035</v>
      </c>
      <c r="CZ205" s="33" t="n">
        <v>0.039</v>
      </c>
      <c r="DA205" s="33" t="n">
        <v>0.039</v>
      </c>
      <c r="DB205" s="33" t="n">
        <v>0.057</v>
      </c>
      <c r="DC205" s="33" t="n">
        <v>0.085</v>
      </c>
      <c r="DD205" s="33" t="n">
        <v>0.06</v>
      </c>
      <c r="DE205" s="33" t="n">
        <v>0.141</v>
      </c>
      <c r="DF205" s="33" t="n">
        <v>0.163</v>
      </c>
      <c r="DG205" s="33" t="n">
        <v>0.177</v>
      </c>
      <c r="DH205" s="33" t="n">
        <v>0.184</v>
      </c>
      <c r="DI205" s="33" t="n">
        <v>0.184</v>
      </c>
      <c r="DJ205" s="33" t="n">
        <v>0.251</v>
      </c>
      <c r="DK205" s="33" t="n">
        <v>0.247</v>
      </c>
      <c r="DL205" s="33" t="n">
        <v>0.201</v>
      </c>
      <c r="DM205" s="33" t="n">
        <v>0.208</v>
      </c>
      <c r="DN205" s="33" t="n">
        <v>0.018</v>
      </c>
      <c r="DO205" s="33" t="n">
        <v>0.028</v>
      </c>
      <c r="DP205" s="33" t="n">
        <v>0.018</v>
      </c>
      <c r="DQ205" s="33" t="n">
        <v>0.032</v>
      </c>
      <c r="DR205" s="33" t="n">
        <v>0.014</v>
      </c>
      <c r="DS205" s="33" t="n">
        <v>0.021</v>
      </c>
      <c r="DT205" s="33" t="n">
        <v>0.021</v>
      </c>
      <c r="DU205" s="33" t="n">
        <v>0.032</v>
      </c>
      <c r="DV205" s="33" t="n">
        <v>0.021</v>
      </c>
      <c r="DW205" s="33" t="n">
        <v>0.799</v>
      </c>
      <c r="DX205" s="33" t="n">
        <v>0.777</v>
      </c>
      <c r="DY205" s="33" t="n">
        <v>0.756</v>
      </c>
      <c r="DZ205" s="33" t="n">
        <v>0.731</v>
      </c>
      <c r="EA205" s="33" t="n">
        <v>0.76</v>
      </c>
      <c r="EB205" s="33" t="n">
        <v>0.675</v>
      </c>
      <c r="EC205" s="33" t="n">
        <v>0.647</v>
      </c>
      <c r="ED205" s="33" t="n">
        <v>0.611</v>
      </c>
      <c r="EE205" s="33" t="n">
        <v>0.671</v>
      </c>
      <c r="EF205" s="33" t="n">
        <v>0.413</v>
      </c>
      <c r="EG205" s="33" t="n">
        <v>0.018</v>
      </c>
      <c r="EH205" s="33" t="n">
        <v>0.011</v>
      </c>
      <c r="EI205" s="33" t="n">
        <v>0.039</v>
      </c>
      <c r="EJ205" s="33" t="n">
        <v>0.247</v>
      </c>
      <c r="EK205" s="33" t="n">
        <v>0.046</v>
      </c>
      <c r="EL205" s="33" t="n">
        <v>0.025</v>
      </c>
      <c r="EM205" s="33" t="n">
        <v>0.067</v>
      </c>
      <c r="EN205" s="33" t="n">
        <v>0.134</v>
      </c>
      <c r="EO205" s="33" t="n">
        <v>0.311</v>
      </c>
      <c r="EP205" s="33" t="n">
        <v>0.325</v>
      </c>
      <c r="EQ205" s="33" t="n">
        <v>0.332</v>
      </c>
      <c r="ER205" s="33" t="n">
        <v>0.106</v>
      </c>
      <c r="ES205" s="33" t="n">
        <v>0.102</v>
      </c>
      <c r="ET205" s="33" t="n">
        <v>0.11</v>
      </c>
      <c r="EU205" s="33" t="n">
        <v>0.17</v>
      </c>
      <c r="EV205" s="33" t="n">
        <v>0.099</v>
      </c>
      <c r="EW205" s="33" t="n">
        <v>0.523</v>
      </c>
      <c r="EX205" s="33" t="n">
        <v>0.53</v>
      </c>
      <c r="EY205" s="33" t="n">
        <v>0.392</v>
      </c>
      <c r="EZ205" s="33" t="n">
        <v>8.11</v>
      </c>
      <c r="FA205" s="33" t="n">
        <v>0.011</v>
      </c>
      <c r="FB205" s="33" t="n">
        <v>0.004</v>
      </c>
      <c r="FC205" s="33" t="n">
        <v>0.021</v>
      </c>
      <c r="FD205" s="33" t="n">
        <v>0.021</v>
      </c>
      <c r="FE205" s="33" t="n">
        <v>0.074</v>
      </c>
      <c r="FF205" s="33" t="n">
        <v>0.028</v>
      </c>
      <c r="FG205" s="33" t="n">
        <v>0.095</v>
      </c>
      <c r="FH205" s="33" t="n">
        <v>0.166</v>
      </c>
      <c r="FI205" s="33" t="n">
        <v>0.184</v>
      </c>
      <c r="FJ205" s="33" t="n">
        <v>0.29</v>
      </c>
      <c r="FK205" s="33" t="n">
        <v>0.106</v>
      </c>
      <c r="FL205" s="33" t="n">
        <v>0.307</v>
      </c>
      <c r="FM205" s="33" t="n">
        <v>0.435</v>
      </c>
      <c r="FN205" s="33" t="n">
        <v>0.258</v>
      </c>
      <c r="FO205" s="33" t="n">
        <v>0.155</v>
      </c>
      <c r="FP205" s="33" t="n">
        <v>0.145</v>
      </c>
      <c r="FQ205" s="33" t="n">
        <v>0.191</v>
      </c>
      <c r="FR205" s="33" t="n">
        <v>0.148</v>
      </c>
      <c r="FS205" s="33" t="n">
        <v>0.06</v>
      </c>
      <c r="FT205" s="33" t="n">
        <v>0.173</v>
      </c>
      <c r="FU205" s="33" t="n">
        <v>0.18</v>
      </c>
      <c r="FV205" s="33" t="n">
        <v>0.12</v>
      </c>
      <c r="FW205" s="33" t="n">
        <v>0.212</v>
      </c>
      <c r="FX205" s="33" t="n">
        <v>0.208</v>
      </c>
      <c r="FY205" s="33" t="n">
        <v>0.24</v>
      </c>
      <c r="FZ205" s="33" t="n">
        <v>0.166</v>
      </c>
      <c r="GA205" s="33" t="n">
        <v>0.004</v>
      </c>
      <c r="GB205" s="33" t="n">
        <v>0.004</v>
      </c>
      <c r="GC205" s="33" t="n">
        <v>0.014</v>
      </c>
      <c r="GD205" s="33" t="n">
        <v>0.046</v>
      </c>
      <c r="GE205" s="33" t="n">
        <v>0.071</v>
      </c>
      <c r="GF205" s="33" t="n">
        <v>0.014</v>
      </c>
      <c r="GG205" s="33" t="n">
        <v>0.297</v>
      </c>
      <c r="GH205" s="33" t="n">
        <v>0.325</v>
      </c>
      <c r="GI205" s="33" t="n">
        <v>0.297</v>
      </c>
      <c r="GJ205" s="33" t="n">
        <v>0.325</v>
      </c>
      <c r="GK205" s="33" t="n">
        <v>0.438</v>
      </c>
      <c r="GL205" s="33" t="n">
        <v>0.389</v>
      </c>
      <c r="GM205" s="33" t="n">
        <v>0.534</v>
      </c>
      <c r="GN205" s="33" t="n">
        <v>0.438</v>
      </c>
      <c r="GO205" s="33" t="n">
        <v>0.502</v>
      </c>
      <c r="GP205" s="33" t="n">
        <v>0.364</v>
      </c>
      <c r="GQ205" s="33" t="n">
        <v>0.311</v>
      </c>
      <c r="GR205" s="33" t="n">
        <v>0.456</v>
      </c>
      <c r="GS205" s="33" t="n">
        <v>0.042</v>
      </c>
      <c r="GT205" s="33" t="n">
        <v>0.106</v>
      </c>
      <c r="GU205" s="33" t="n">
        <v>0.074</v>
      </c>
      <c r="GV205" s="33" t="n">
        <v>0.11</v>
      </c>
      <c r="GW205" s="33" t="n">
        <v>0.053</v>
      </c>
      <c r="GX205" s="33" t="n">
        <v>0.025</v>
      </c>
      <c r="GY205" s="33" t="n">
        <v>0.021</v>
      </c>
      <c r="GZ205" s="33" t="n">
        <v>0.018</v>
      </c>
      <c r="HA205" s="33" t="n">
        <v>0.018</v>
      </c>
      <c r="HB205" s="33" t="n">
        <v>0.042</v>
      </c>
      <c r="HC205" s="33" t="n">
        <v>0.028</v>
      </c>
      <c r="HD205" s="33" t="n">
        <v>0.018</v>
      </c>
      <c r="HE205" s="33" t="n">
        <v>0.102</v>
      </c>
      <c r="HF205" s="33" t="n">
        <v>0.11</v>
      </c>
      <c r="HG205" s="33" t="n">
        <v>0.095</v>
      </c>
      <c r="HH205" s="33" t="n">
        <v>0.113</v>
      </c>
      <c r="HI205" s="33" t="n">
        <v>0.099</v>
      </c>
      <c r="HJ205" s="33" t="n">
        <v>0.099</v>
      </c>
    </row>
    <row r="206" customFormat="false" ht="15" hidden="false" customHeight="false" outlineLevel="0" collapsed="false">
      <c r="A206" s="33" t="n">
        <v>609818</v>
      </c>
      <c r="B206" s="242" t="s">
        <v>1785</v>
      </c>
      <c r="C206" s="243" t="s">
        <v>1786</v>
      </c>
      <c r="D206" s="33" t="n">
        <v>2450</v>
      </c>
      <c r="E206" s="33" t="n">
        <v>22401</v>
      </c>
      <c r="F206" s="33" t="s">
        <v>244</v>
      </c>
      <c r="G206" s="33" t="s">
        <v>245</v>
      </c>
      <c r="H206" s="243" t="s">
        <v>46</v>
      </c>
      <c r="I206" s="33" t="s">
        <v>1855</v>
      </c>
      <c r="J206" s="33" t="s">
        <v>1788</v>
      </c>
      <c r="L206" s="33" t="s">
        <v>80</v>
      </c>
      <c r="N206" s="33" t="s">
        <v>1790</v>
      </c>
      <c r="O206" s="33" t="n">
        <v>51087</v>
      </c>
      <c r="P206" s="33" t="s">
        <v>1791</v>
      </c>
      <c r="Q206" s="33" t="s">
        <v>3149</v>
      </c>
      <c r="R206" s="33" t="s">
        <v>3150</v>
      </c>
      <c r="S206" s="33" t="n">
        <v>60639</v>
      </c>
      <c r="T206" s="33" t="n">
        <v>29</v>
      </c>
      <c r="U206" s="33" t="s">
        <v>3151</v>
      </c>
      <c r="V206" s="33" t="s">
        <v>3152</v>
      </c>
      <c r="W206" s="33" t="s">
        <v>3153</v>
      </c>
      <c r="X206" s="33" t="s">
        <v>3154</v>
      </c>
      <c r="Y206" s="33" t="s">
        <v>1946</v>
      </c>
      <c r="Z206" s="33" t="s">
        <v>3016</v>
      </c>
      <c r="AA206" s="33" t="n">
        <v>2012</v>
      </c>
      <c r="AB206" s="33" t="n">
        <v>609818</v>
      </c>
      <c r="AD206" s="33" t="n">
        <v>2450</v>
      </c>
      <c r="AG206" s="33" t="s">
        <v>3155</v>
      </c>
      <c r="AH206" s="33" t="n">
        <v>2</v>
      </c>
      <c r="AI206" s="33" t="s">
        <v>1823</v>
      </c>
      <c r="AJ206" s="33" t="s">
        <v>1801</v>
      </c>
      <c r="AK206" s="33" t="s">
        <v>1802</v>
      </c>
      <c r="AL206" s="33" t="s">
        <v>80</v>
      </c>
      <c r="AM206" s="33" t="s">
        <v>65</v>
      </c>
      <c r="AN206" s="33" t="s">
        <v>80</v>
      </c>
      <c r="AO206" s="33" t="s">
        <v>80</v>
      </c>
      <c r="AP206" s="33" t="s">
        <v>65</v>
      </c>
      <c r="AQ206" s="33" t="s">
        <v>2426</v>
      </c>
      <c r="AR206" s="244" t="s">
        <v>246</v>
      </c>
      <c r="AS206" s="33" t="s">
        <v>67</v>
      </c>
      <c r="AT206" s="33" t="s">
        <v>77</v>
      </c>
      <c r="AU206" s="33" t="s">
        <v>47</v>
      </c>
      <c r="AV206" s="33" t="n">
        <v>31</v>
      </c>
      <c r="AW206" s="33" t="n">
        <v>64</v>
      </c>
      <c r="AX206" s="33" t="n">
        <v>50</v>
      </c>
      <c r="AY206" s="33" t="n">
        <v>286</v>
      </c>
      <c r="AZ206" s="33" t="n">
        <v>5</v>
      </c>
      <c r="BA206" s="33" t="n">
        <v>3</v>
      </c>
      <c r="BB206" s="33" t="n">
        <v>9</v>
      </c>
      <c r="BC206" s="33" t="n">
        <v>260</v>
      </c>
      <c r="BD206" s="245" t="n">
        <v>1</v>
      </c>
      <c r="BE206" s="33" t="n">
        <v>0</v>
      </c>
      <c r="BF206" s="33" t="n">
        <v>2</v>
      </c>
      <c r="BG206" s="33" t="n">
        <v>6</v>
      </c>
      <c r="BH206" s="33" t="n">
        <v>286</v>
      </c>
      <c r="BI206" s="33" t="n">
        <v>0.035</v>
      </c>
      <c r="BJ206" s="33" t="n">
        <v>0.017</v>
      </c>
      <c r="BK206" s="33" t="n">
        <v>0.042</v>
      </c>
      <c r="BL206" s="33" t="n">
        <v>0.003</v>
      </c>
      <c r="BM206" s="33" t="n">
        <v>0.021</v>
      </c>
      <c r="BN206" s="33" t="n">
        <v>0.059</v>
      </c>
      <c r="BO206" s="33" t="n">
        <v>0.14</v>
      </c>
      <c r="BP206" s="33" t="n">
        <v>0.091</v>
      </c>
      <c r="BQ206" s="33" t="n">
        <v>0.094</v>
      </c>
      <c r="BR206" s="33" t="n">
        <v>0.031</v>
      </c>
      <c r="BS206" s="33" t="n">
        <v>0.101</v>
      </c>
      <c r="BT206" s="33" t="n">
        <v>0.157</v>
      </c>
      <c r="BU206" s="33" t="n">
        <v>0.423</v>
      </c>
      <c r="BV206" s="33" t="n">
        <v>0.409</v>
      </c>
      <c r="BW206" s="33" t="n">
        <v>0.469</v>
      </c>
      <c r="BX206" s="33" t="n">
        <v>0.276</v>
      </c>
      <c r="BY206" s="33" t="n">
        <v>0.43</v>
      </c>
      <c r="BZ206" s="33" t="n">
        <v>0.392</v>
      </c>
      <c r="CA206" s="33" t="n">
        <v>0.017</v>
      </c>
      <c r="CB206" s="33" t="n">
        <v>0.014</v>
      </c>
      <c r="CC206" s="33" t="n">
        <v>0.045</v>
      </c>
      <c r="CD206" s="33" t="n">
        <v>0.021</v>
      </c>
      <c r="CE206" s="33" t="n">
        <v>0.042</v>
      </c>
      <c r="CF206" s="33" t="n">
        <v>0.049</v>
      </c>
      <c r="CG206" s="33" t="n">
        <v>0.385</v>
      </c>
      <c r="CH206" s="33" t="n">
        <v>0.469</v>
      </c>
      <c r="CI206" s="33" t="n">
        <v>0.35</v>
      </c>
      <c r="CJ206" s="33" t="n">
        <v>0.668</v>
      </c>
      <c r="CK206" s="33" t="n">
        <v>0.406</v>
      </c>
      <c r="CL206" s="33" t="n">
        <v>0.343</v>
      </c>
      <c r="CM206" s="33" t="n">
        <v>0.003</v>
      </c>
      <c r="CN206" s="33" t="n">
        <v>0</v>
      </c>
      <c r="CO206" s="33" t="n">
        <v>0</v>
      </c>
      <c r="CP206" s="33" t="n">
        <v>0.003</v>
      </c>
      <c r="CQ206" s="33" t="n">
        <v>0</v>
      </c>
      <c r="CR206" s="33" t="n">
        <v>0</v>
      </c>
      <c r="CS206" s="33" t="n">
        <v>0.014</v>
      </c>
      <c r="CT206" s="33" t="n">
        <v>0.035</v>
      </c>
      <c r="CU206" s="33" t="n">
        <v>0.021</v>
      </c>
      <c r="CV206" s="33" t="n">
        <v>0</v>
      </c>
      <c r="CW206" s="33" t="n">
        <v>0.014</v>
      </c>
      <c r="CX206" s="33" t="n">
        <v>0.01</v>
      </c>
      <c r="CY206" s="33" t="n">
        <v>0.028</v>
      </c>
      <c r="CZ206" s="33" t="n">
        <v>0.007</v>
      </c>
      <c r="DA206" s="33" t="n">
        <v>0.017</v>
      </c>
      <c r="DB206" s="33" t="n">
        <v>0.035</v>
      </c>
      <c r="DC206" s="33" t="n">
        <v>0.07</v>
      </c>
      <c r="DD206" s="33" t="n">
        <v>0.024</v>
      </c>
      <c r="DE206" s="33" t="n">
        <v>0.143</v>
      </c>
      <c r="DF206" s="33" t="n">
        <v>0.171</v>
      </c>
      <c r="DG206" s="33" t="n">
        <v>0.171</v>
      </c>
      <c r="DH206" s="33" t="n">
        <v>0.178</v>
      </c>
      <c r="DI206" s="33" t="n">
        <v>0.171</v>
      </c>
      <c r="DJ206" s="33" t="n">
        <v>0.199</v>
      </c>
      <c r="DK206" s="33" t="n">
        <v>0.241</v>
      </c>
      <c r="DL206" s="33" t="n">
        <v>0.252</v>
      </c>
      <c r="DM206" s="33" t="n">
        <v>0.224</v>
      </c>
      <c r="DN206" s="33" t="n">
        <v>0.017</v>
      </c>
      <c r="DO206" s="33" t="n">
        <v>0.01</v>
      </c>
      <c r="DP206" s="33" t="n">
        <v>0.024</v>
      </c>
      <c r="DQ206" s="33" t="n">
        <v>0.01</v>
      </c>
      <c r="DR206" s="33" t="n">
        <v>0.024</v>
      </c>
      <c r="DS206" s="33" t="n">
        <v>0.021</v>
      </c>
      <c r="DT206" s="33" t="n">
        <v>0.031</v>
      </c>
      <c r="DU206" s="33" t="n">
        <v>0.017</v>
      </c>
      <c r="DV206" s="33" t="n">
        <v>0.031</v>
      </c>
      <c r="DW206" s="33" t="n">
        <v>0.836</v>
      </c>
      <c r="DX206" s="33" t="n">
        <v>0.804</v>
      </c>
      <c r="DY206" s="33" t="n">
        <v>0.794</v>
      </c>
      <c r="DZ206" s="33" t="n">
        <v>0.78</v>
      </c>
      <c r="EA206" s="33" t="n">
        <v>0.797</v>
      </c>
      <c r="EB206" s="33" t="n">
        <v>0.762</v>
      </c>
      <c r="EC206" s="33" t="n">
        <v>0.678</v>
      </c>
      <c r="ED206" s="33" t="n">
        <v>0.626</v>
      </c>
      <c r="EE206" s="33" t="n">
        <v>0.699</v>
      </c>
      <c r="EF206" s="33" t="n">
        <v>0.388</v>
      </c>
      <c r="EG206" s="33" t="n">
        <v>0.01</v>
      </c>
      <c r="EH206" s="33" t="n">
        <v>0</v>
      </c>
      <c r="EI206" s="33" t="n">
        <v>0.021</v>
      </c>
      <c r="EJ206" s="33" t="n">
        <v>0.22</v>
      </c>
      <c r="EK206" s="33" t="n">
        <v>0.028</v>
      </c>
      <c r="EL206" s="33" t="n">
        <v>0.035</v>
      </c>
      <c r="EM206" s="33" t="n">
        <v>0.084</v>
      </c>
      <c r="EN206" s="33" t="n">
        <v>0.178</v>
      </c>
      <c r="EO206" s="33" t="n">
        <v>0.367</v>
      </c>
      <c r="EP206" s="33" t="n">
        <v>0.318</v>
      </c>
      <c r="EQ206" s="33" t="n">
        <v>0.381</v>
      </c>
      <c r="ER206" s="33" t="n">
        <v>0.094</v>
      </c>
      <c r="ES206" s="33" t="n">
        <v>0.038</v>
      </c>
      <c r="ET206" s="33" t="n">
        <v>0.077</v>
      </c>
      <c r="EU206" s="33" t="n">
        <v>0.066</v>
      </c>
      <c r="EV206" s="33" t="n">
        <v>0.119</v>
      </c>
      <c r="EW206" s="33" t="n">
        <v>0.556</v>
      </c>
      <c r="EX206" s="33" t="n">
        <v>0.57</v>
      </c>
      <c r="EY206" s="33" t="n">
        <v>0.448</v>
      </c>
      <c r="EZ206" s="33" t="n">
        <v>8.5</v>
      </c>
      <c r="FA206" s="33" t="n">
        <v>0.007</v>
      </c>
      <c r="FB206" s="33" t="n">
        <v>0</v>
      </c>
      <c r="FC206" s="33" t="n">
        <v>0.003</v>
      </c>
      <c r="FD206" s="33" t="n">
        <v>0.017</v>
      </c>
      <c r="FE206" s="33" t="n">
        <v>0.042</v>
      </c>
      <c r="FF206" s="33" t="n">
        <v>0.052</v>
      </c>
      <c r="FG206" s="33" t="n">
        <v>0.119</v>
      </c>
      <c r="FH206" s="33" t="n">
        <v>0.157</v>
      </c>
      <c r="FI206" s="33" t="n">
        <v>0.157</v>
      </c>
      <c r="FJ206" s="33" t="n">
        <v>0.402</v>
      </c>
      <c r="FK206" s="33" t="n">
        <v>0.042</v>
      </c>
      <c r="FL206" s="33" t="n">
        <v>0.322</v>
      </c>
      <c r="FM206" s="33" t="n">
        <v>0.444</v>
      </c>
      <c r="FN206" s="33" t="n">
        <v>0.255</v>
      </c>
      <c r="FO206" s="33" t="n">
        <v>0.22</v>
      </c>
      <c r="FP206" s="33" t="n">
        <v>0.143</v>
      </c>
      <c r="FQ206" s="33" t="n">
        <v>0.203</v>
      </c>
      <c r="FR206" s="33" t="n">
        <v>0.112</v>
      </c>
      <c r="FS206" s="33" t="n">
        <v>0.07</v>
      </c>
      <c r="FT206" s="33" t="n">
        <v>0.161</v>
      </c>
      <c r="FU206" s="33" t="n">
        <v>0.15</v>
      </c>
      <c r="FV206" s="33" t="n">
        <v>0.073</v>
      </c>
      <c r="FW206" s="33" t="n">
        <v>0.182</v>
      </c>
      <c r="FX206" s="33" t="n">
        <v>0.196</v>
      </c>
      <c r="FY206" s="33" t="n">
        <v>0.269</v>
      </c>
      <c r="FZ206" s="33" t="n">
        <v>0.199</v>
      </c>
      <c r="GA206" s="33" t="n">
        <v>0.003</v>
      </c>
      <c r="GB206" s="33" t="n">
        <v>0</v>
      </c>
      <c r="GC206" s="33" t="n">
        <v>0.014</v>
      </c>
      <c r="GD206" s="33" t="n">
        <v>0.017</v>
      </c>
      <c r="GE206" s="33" t="n">
        <v>0.122</v>
      </c>
      <c r="GF206" s="33" t="n">
        <v>0.014</v>
      </c>
      <c r="GG206" s="33" t="n">
        <v>0.332</v>
      </c>
      <c r="GH206" s="33" t="n">
        <v>0.294</v>
      </c>
      <c r="GI206" s="33" t="n">
        <v>0.325</v>
      </c>
      <c r="GJ206" s="33" t="n">
        <v>0.287</v>
      </c>
      <c r="GK206" s="33" t="n">
        <v>0.406</v>
      </c>
      <c r="GL206" s="33" t="n">
        <v>0.385</v>
      </c>
      <c r="GM206" s="33" t="n">
        <v>0.601</v>
      </c>
      <c r="GN206" s="33" t="n">
        <v>0.367</v>
      </c>
      <c r="GO206" s="33" t="n">
        <v>0.392</v>
      </c>
      <c r="GP206" s="33" t="n">
        <v>0.497</v>
      </c>
      <c r="GQ206" s="33" t="n">
        <v>0.315</v>
      </c>
      <c r="GR206" s="33" t="n">
        <v>0.497</v>
      </c>
      <c r="GS206" s="33" t="n">
        <v>0.017</v>
      </c>
      <c r="GT206" s="33" t="n">
        <v>0.262</v>
      </c>
      <c r="GU206" s="33" t="n">
        <v>0.192</v>
      </c>
      <c r="GV206" s="33" t="n">
        <v>0.143</v>
      </c>
      <c r="GW206" s="33" t="n">
        <v>0.108</v>
      </c>
      <c r="GX206" s="33" t="n">
        <v>0.063</v>
      </c>
      <c r="GY206" s="33" t="n">
        <v>0.01</v>
      </c>
      <c r="GZ206" s="33" t="n">
        <v>0.035</v>
      </c>
      <c r="HA206" s="33" t="n">
        <v>0.028</v>
      </c>
      <c r="HB206" s="33" t="n">
        <v>0.01</v>
      </c>
      <c r="HC206" s="33" t="n">
        <v>0.014</v>
      </c>
      <c r="HD206" s="33" t="n">
        <v>0.01</v>
      </c>
      <c r="HE206" s="33" t="n">
        <v>0.035</v>
      </c>
      <c r="HF206" s="33" t="n">
        <v>0.042</v>
      </c>
      <c r="HG206" s="33" t="n">
        <v>0.049</v>
      </c>
      <c r="HH206" s="33" t="n">
        <v>0.045</v>
      </c>
      <c r="HI206" s="33" t="n">
        <v>0.035</v>
      </c>
      <c r="HJ206" s="33" t="n">
        <v>0.031</v>
      </c>
    </row>
    <row r="207" customFormat="false" ht="15" hidden="false" customHeight="false" outlineLevel="0" collapsed="false">
      <c r="A207" s="33" t="n">
        <v>609819</v>
      </c>
      <c r="B207" s="242" t="s">
        <v>1785</v>
      </c>
      <c r="C207" s="243" t="s">
        <v>1786</v>
      </c>
      <c r="D207" s="33" t="n">
        <v>2460</v>
      </c>
      <c r="E207" s="33" t="n">
        <v>22411</v>
      </c>
      <c r="F207" s="33" t="s">
        <v>247</v>
      </c>
      <c r="G207" s="33" t="s">
        <v>248</v>
      </c>
      <c r="H207" s="243" t="s">
        <v>46</v>
      </c>
      <c r="I207" s="33" t="s">
        <v>1855</v>
      </c>
      <c r="J207" s="33" t="s">
        <v>1788</v>
      </c>
      <c r="L207" s="33" t="s">
        <v>99</v>
      </c>
      <c r="N207" s="33" t="s">
        <v>1790</v>
      </c>
      <c r="O207" s="33" t="n">
        <v>51347</v>
      </c>
      <c r="P207" s="33" t="s">
        <v>1791</v>
      </c>
      <c r="Q207" s="33" t="s">
        <v>3156</v>
      </c>
      <c r="R207" s="33" t="s">
        <v>3157</v>
      </c>
      <c r="S207" s="33" t="n">
        <v>60615</v>
      </c>
      <c r="T207" s="33" t="n">
        <v>42</v>
      </c>
      <c r="U207" s="33" t="s">
        <v>3158</v>
      </c>
      <c r="V207" s="33" t="s">
        <v>3159</v>
      </c>
      <c r="W207" s="33" t="s">
        <v>3160</v>
      </c>
      <c r="X207" s="33" t="s">
        <v>3161</v>
      </c>
      <c r="Y207" s="33" t="s">
        <v>1810</v>
      </c>
      <c r="Z207" s="33" t="s">
        <v>1811</v>
      </c>
      <c r="AA207" s="33" t="n">
        <v>2012</v>
      </c>
      <c r="AB207" s="33" t="n">
        <v>609819</v>
      </c>
      <c r="AH207" s="33" t="n">
        <v>4</v>
      </c>
      <c r="AI207" s="33" t="s">
        <v>1823</v>
      </c>
      <c r="AJ207" s="33" t="s">
        <v>1801</v>
      </c>
      <c r="AK207" s="33" t="s">
        <v>1802</v>
      </c>
      <c r="AL207" s="33" t="s">
        <v>99</v>
      </c>
      <c r="AM207" s="33" t="s">
        <v>53</v>
      </c>
      <c r="AR207" s="244" t="s">
        <v>54</v>
      </c>
    </row>
    <row r="208" customFormat="false" ht="15" hidden="false" customHeight="false" outlineLevel="0" collapsed="false">
      <c r="A208" s="33" t="n">
        <v>609820</v>
      </c>
      <c r="B208" s="242" t="s">
        <v>1785</v>
      </c>
      <c r="C208" s="243" t="s">
        <v>1786</v>
      </c>
      <c r="D208" s="33" t="n">
        <v>2470</v>
      </c>
      <c r="E208" s="33" t="n">
        <v>22421</v>
      </c>
      <c r="F208" s="33" t="s">
        <v>249</v>
      </c>
      <c r="G208" s="33" t="s">
        <v>250</v>
      </c>
      <c r="H208" s="243" t="s">
        <v>46</v>
      </c>
      <c r="I208" s="33" t="s">
        <v>1855</v>
      </c>
      <c r="J208" s="33" t="s">
        <v>2438</v>
      </c>
      <c r="L208" s="33" t="s">
        <v>64</v>
      </c>
      <c r="N208" s="33" t="s">
        <v>1790</v>
      </c>
      <c r="O208" s="33" t="n">
        <v>51160</v>
      </c>
      <c r="P208" s="33" t="s">
        <v>1791</v>
      </c>
      <c r="Q208" s="33" t="s">
        <v>3162</v>
      </c>
      <c r="R208" s="33" t="s">
        <v>3163</v>
      </c>
      <c r="S208" s="33" t="n">
        <v>60657</v>
      </c>
      <c r="T208" s="33" t="n">
        <v>33</v>
      </c>
      <c r="U208" s="33" t="s">
        <v>3164</v>
      </c>
      <c r="V208" s="33" t="s">
        <v>3165</v>
      </c>
      <c r="W208" s="33" t="s">
        <v>3166</v>
      </c>
      <c r="X208" s="33" t="s">
        <v>3167</v>
      </c>
      <c r="Y208" s="33" t="s">
        <v>2611</v>
      </c>
      <c r="Z208" s="33" t="s">
        <v>1915</v>
      </c>
      <c r="AA208" s="33" t="n">
        <v>2012</v>
      </c>
      <c r="AB208" s="33" t="n">
        <v>609820</v>
      </c>
      <c r="AD208" s="33" t="n">
        <v>2470</v>
      </c>
      <c r="AG208" s="33" t="s">
        <v>3168</v>
      </c>
      <c r="AH208" s="33" t="n">
        <v>2</v>
      </c>
      <c r="AI208" s="33" t="s">
        <v>1823</v>
      </c>
      <c r="AJ208" s="33" t="s">
        <v>1801</v>
      </c>
      <c r="AK208" s="33" t="s">
        <v>1802</v>
      </c>
      <c r="AL208" s="33" t="s">
        <v>64</v>
      </c>
      <c r="AM208" s="33" t="s">
        <v>65</v>
      </c>
      <c r="AN208" s="33" t="s">
        <v>64</v>
      </c>
      <c r="AO208" s="33" t="s">
        <v>64</v>
      </c>
      <c r="AP208" s="33" t="s">
        <v>65</v>
      </c>
      <c r="AQ208" s="33" t="s">
        <v>2426</v>
      </c>
      <c r="AR208" s="244" t="s">
        <v>109</v>
      </c>
      <c r="AS208" s="33" t="s">
        <v>77</v>
      </c>
      <c r="AT208" s="33" t="s">
        <v>47</v>
      </c>
      <c r="AU208" s="33" t="s">
        <v>47</v>
      </c>
      <c r="AV208" s="33" t="n">
        <v>63</v>
      </c>
      <c r="AW208" s="33" t="n">
        <v>44</v>
      </c>
      <c r="AX208" s="33" t="n">
        <v>40</v>
      </c>
      <c r="AY208" s="33" t="n">
        <v>345</v>
      </c>
      <c r="AZ208" s="33" t="n">
        <v>193</v>
      </c>
      <c r="BA208" s="33" t="n">
        <v>16</v>
      </c>
      <c r="BB208" s="33" t="n">
        <v>13</v>
      </c>
      <c r="BC208" s="33" t="n">
        <v>73</v>
      </c>
      <c r="BD208" s="245" t="n">
        <v>1</v>
      </c>
      <c r="BE208" s="33" t="n">
        <v>1</v>
      </c>
      <c r="BF208" s="33" t="n">
        <v>30</v>
      </c>
      <c r="BG208" s="33" t="n">
        <v>18</v>
      </c>
      <c r="BH208" s="33" t="n">
        <v>345</v>
      </c>
      <c r="BI208" s="33" t="n">
        <v>0.012</v>
      </c>
      <c r="BJ208" s="33" t="n">
        <v>0.006</v>
      </c>
      <c r="BK208" s="33" t="n">
        <v>0</v>
      </c>
      <c r="BL208" s="33" t="n">
        <v>0.006</v>
      </c>
      <c r="BM208" s="33" t="n">
        <v>0</v>
      </c>
      <c r="BN208" s="33" t="n">
        <v>0.02</v>
      </c>
      <c r="BO208" s="33" t="n">
        <v>0.075</v>
      </c>
      <c r="BP208" s="33" t="n">
        <v>0.052</v>
      </c>
      <c r="BQ208" s="33" t="n">
        <v>0.02</v>
      </c>
      <c r="BR208" s="33" t="n">
        <v>0.023</v>
      </c>
      <c r="BS208" s="33" t="n">
        <v>0.067</v>
      </c>
      <c r="BT208" s="33" t="n">
        <v>0.116</v>
      </c>
      <c r="BU208" s="33" t="n">
        <v>0.388</v>
      </c>
      <c r="BV208" s="33" t="n">
        <v>0.278</v>
      </c>
      <c r="BW208" s="33" t="n">
        <v>0.241</v>
      </c>
      <c r="BX208" s="33" t="n">
        <v>0.133</v>
      </c>
      <c r="BY208" s="33" t="n">
        <v>0.284</v>
      </c>
      <c r="BZ208" s="33" t="n">
        <v>0.284</v>
      </c>
      <c r="CA208" s="33" t="n">
        <v>0.017</v>
      </c>
      <c r="CB208" s="33" t="n">
        <v>0.017</v>
      </c>
      <c r="CC208" s="33" t="n">
        <v>0.026</v>
      </c>
      <c r="CD208" s="33" t="n">
        <v>0.014</v>
      </c>
      <c r="CE208" s="33" t="n">
        <v>0.02</v>
      </c>
      <c r="CF208" s="33" t="n">
        <v>0.026</v>
      </c>
      <c r="CG208" s="33" t="n">
        <v>0.507</v>
      </c>
      <c r="CH208" s="33" t="n">
        <v>0.646</v>
      </c>
      <c r="CI208" s="33" t="n">
        <v>0.713</v>
      </c>
      <c r="CJ208" s="33" t="n">
        <v>0.823</v>
      </c>
      <c r="CK208" s="33" t="n">
        <v>0.629</v>
      </c>
      <c r="CL208" s="33" t="n">
        <v>0.554</v>
      </c>
      <c r="CM208" s="33" t="n">
        <v>0.003</v>
      </c>
      <c r="CN208" s="33" t="n">
        <v>0.003</v>
      </c>
      <c r="CO208" s="33" t="n">
        <v>0.003</v>
      </c>
      <c r="CP208" s="33" t="n">
        <v>0.006</v>
      </c>
      <c r="CQ208" s="33" t="n">
        <v>0.003</v>
      </c>
      <c r="CR208" s="33" t="n">
        <v>0.012</v>
      </c>
      <c r="CS208" s="33" t="n">
        <v>0.017</v>
      </c>
      <c r="CT208" s="33" t="n">
        <v>0.075</v>
      </c>
      <c r="CU208" s="33" t="n">
        <v>0.035</v>
      </c>
      <c r="CV208" s="33" t="n">
        <v>0.017</v>
      </c>
      <c r="CW208" s="33" t="n">
        <v>0.026</v>
      </c>
      <c r="CX208" s="33" t="n">
        <v>0.02</v>
      </c>
      <c r="CY208" s="33" t="n">
        <v>0.026</v>
      </c>
      <c r="CZ208" s="33" t="n">
        <v>0.017</v>
      </c>
      <c r="DA208" s="33" t="n">
        <v>0.041</v>
      </c>
      <c r="DB208" s="33" t="n">
        <v>0.125</v>
      </c>
      <c r="DC208" s="33" t="n">
        <v>0.165</v>
      </c>
      <c r="DD208" s="33" t="n">
        <v>0.128</v>
      </c>
      <c r="DE208" s="33" t="n">
        <v>0.162</v>
      </c>
      <c r="DF208" s="33" t="n">
        <v>0.165</v>
      </c>
      <c r="DG208" s="33" t="n">
        <v>0.226</v>
      </c>
      <c r="DH208" s="33" t="n">
        <v>0.162</v>
      </c>
      <c r="DI208" s="33" t="n">
        <v>0.165</v>
      </c>
      <c r="DJ208" s="33" t="n">
        <v>0.238</v>
      </c>
      <c r="DK208" s="33" t="n">
        <v>0.319</v>
      </c>
      <c r="DL208" s="33" t="n">
        <v>0.272</v>
      </c>
      <c r="DM208" s="33" t="n">
        <v>0.258</v>
      </c>
      <c r="DN208" s="33" t="n">
        <v>0.017</v>
      </c>
      <c r="DO208" s="33" t="n">
        <v>0.017</v>
      </c>
      <c r="DP208" s="33" t="n">
        <v>0.023</v>
      </c>
      <c r="DQ208" s="33" t="n">
        <v>0.014</v>
      </c>
      <c r="DR208" s="33" t="n">
        <v>0.02</v>
      </c>
      <c r="DS208" s="33" t="n">
        <v>0.026</v>
      </c>
      <c r="DT208" s="33" t="n">
        <v>0.014</v>
      </c>
      <c r="DU208" s="33" t="n">
        <v>0.014</v>
      </c>
      <c r="DV208" s="33" t="n">
        <v>0.014</v>
      </c>
      <c r="DW208" s="33" t="n">
        <v>0.8</v>
      </c>
      <c r="DX208" s="33" t="n">
        <v>0.788</v>
      </c>
      <c r="DY208" s="33" t="n">
        <v>0.728</v>
      </c>
      <c r="DZ208" s="33" t="n">
        <v>0.791</v>
      </c>
      <c r="EA208" s="33" t="n">
        <v>0.794</v>
      </c>
      <c r="EB208" s="33" t="n">
        <v>0.684</v>
      </c>
      <c r="EC208" s="33" t="n">
        <v>0.525</v>
      </c>
      <c r="ED208" s="33" t="n">
        <v>0.472</v>
      </c>
      <c r="EE208" s="33" t="n">
        <v>0.565</v>
      </c>
      <c r="EF208" s="33" t="n">
        <v>0.551</v>
      </c>
      <c r="EG208" s="33" t="n">
        <v>0.012</v>
      </c>
      <c r="EH208" s="33" t="n">
        <v>0.009</v>
      </c>
      <c r="EI208" s="33" t="n">
        <v>0.075</v>
      </c>
      <c r="EJ208" s="33" t="n">
        <v>0.371</v>
      </c>
      <c r="EK208" s="33" t="n">
        <v>0.02</v>
      </c>
      <c r="EL208" s="33" t="n">
        <v>0</v>
      </c>
      <c r="EM208" s="33" t="n">
        <v>0.177</v>
      </c>
      <c r="EN208" s="33" t="n">
        <v>0.02</v>
      </c>
      <c r="EO208" s="33" t="n">
        <v>0.307</v>
      </c>
      <c r="EP208" s="33" t="n">
        <v>0.18</v>
      </c>
      <c r="EQ208" s="33" t="n">
        <v>0.383</v>
      </c>
      <c r="ER208" s="33" t="n">
        <v>0.032</v>
      </c>
      <c r="ES208" s="33" t="n">
        <v>0.032</v>
      </c>
      <c r="ET208" s="33" t="n">
        <v>0.055</v>
      </c>
      <c r="EU208" s="33" t="n">
        <v>0.101</v>
      </c>
      <c r="EV208" s="33" t="n">
        <v>0.026</v>
      </c>
      <c r="EW208" s="33" t="n">
        <v>0.629</v>
      </c>
      <c r="EX208" s="33" t="n">
        <v>0.757</v>
      </c>
      <c r="EY208" s="33" t="n">
        <v>0.264</v>
      </c>
      <c r="EZ208" s="33" t="n">
        <v>9.45</v>
      </c>
      <c r="FA208" s="33" t="n">
        <v>0.003</v>
      </c>
      <c r="FB208" s="33" t="n">
        <v>0</v>
      </c>
      <c r="FC208" s="33" t="n">
        <v>0</v>
      </c>
      <c r="FD208" s="33" t="n">
        <v>0</v>
      </c>
      <c r="FE208" s="33" t="n">
        <v>0.009</v>
      </c>
      <c r="FF208" s="33" t="n">
        <v>0.014</v>
      </c>
      <c r="FG208" s="33" t="n">
        <v>0.017</v>
      </c>
      <c r="FH208" s="33" t="n">
        <v>0.078</v>
      </c>
      <c r="FI208" s="33" t="n">
        <v>0.197</v>
      </c>
      <c r="FJ208" s="33" t="n">
        <v>0.646</v>
      </c>
      <c r="FK208" s="33" t="n">
        <v>0.035</v>
      </c>
      <c r="FL208" s="33" t="n">
        <v>0.388</v>
      </c>
      <c r="FM208" s="33" t="n">
        <v>0.664</v>
      </c>
      <c r="FN208" s="33" t="n">
        <v>0.168</v>
      </c>
      <c r="FO208" s="33" t="n">
        <v>0.316</v>
      </c>
      <c r="FP208" s="33" t="n">
        <v>0.162</v>
      </c>
      <c r="FQ208" s="33" t="n">
        <v>0.301</v>
      </c>
      <c r="FR208" s="33" t="n">
        <v>0.133</v>
      </c>
      <c r="FS208" s="33" t="n">
        <v>0.046</v>
      </c>
      <c r="FT208" s="33" t="n">
        <v>0.333</v>
      </c>
      <c r="FU208" s="33" t="n">
        <v>0.081</v>
      </c>
      <c r="FV208" s="33" t="n">
        <v>0.02</v>
      </c>
      <c r="FW208" s="33" t="n">
        <v>0.157</v>
      </c>
      <c r="FX208" s="33" t="n">
        <v>0.081</v>
      </c>
      <c r="FY208" s="33" t="n">
        <v>0.107</v>
      </c>
      <c r="FZ208" s="33" t="n">
        <v>0.041</v>
      </c>
      <c r="GA208" s="33" t="n">
        <v>0.009</v>
      </c>
      <c r="GB208" s="33" t="n">
        <v>0.003</v>
      </c>
      <c r="GC208" s="33" t="n">
        <v>0.049</v>
      </c>
      <c r="GD208" s="33" t="n">
        <v>0.255</v>
      </c>
      <c r="GE208" s="33" t="n">
        <v>0.246</v>
      </c>
      <c r="GF208" s="33" t="n">
        <v>0</v>
      </c>
      <c r="GG208" s="33" t="n">
        <v>0.371</v>
      </c>
      <c r="GH208" s="33" t="n">
        <v>0.128</v>
      </c>
      <c r="GI208" s="33" t="n">
        <v>0.275</v>
      </c>
      <c r="GJ208" s="33" t="n">
        <v>0.507</v>
      </c>
      <c r="GK208" s="33" t="n">
        <v>0.377</v>
      </c>
      <c r="GL208" s="33" t="n">
        <v>0.246</v>
      </c>
      <c r="GM208" s="33" t="n">
        <v>0.583</v>
      </c>
      <c r="GN208" s="33" t="n">
        <v>0.774</v>
      </c>
      <c r="GO208" s="33" t="n">
        <v>0.226</v>
      </c>
      <c r="GP208" s="33" t="n">
        <v>0.159</v>
      </c>
      <c r="GQ208" s="33" t="n">
        <v>0.119</v>
      </c>
      <c r="GR208" s="33" t="n">
        <v>0.704</v>
      </c>
      <c r="GS208" s="33" t="n">
        <v>0.009</v>
      </c>
      <c r="GT208" s="33" t="n">
        <v>0.049</v>
      </c>
      <c r="GU208" s="33" t="n">
        <v>0.119</v>
      </c>
      <c r="GV208" s="33" t="n">
        <v>0.026</v>
      </c>
      <c r="GW208" s="33" t="n">
        <v>0.11</v>
      </c>
      <c r="GX208" s="33" t="n">
        <v>0.012</v>
      </c>
      <c r="GY208" s="33" t="n">
        <v>0.003</v>
      </c>
      <c r="GZ208" s="33" t="n">
        <v>0.012</v>
      </c>
      <c r="HA208" s="33" t="n">
        <v>0.296</v>
      </c>
      <c r="HB208" s="33" t="n">
        <v>0.014</v>
      </c>
      <c r="HC208" s="33" t="n">
        <v>0.104</v>
      </c>
      <c r="HD208" s="33" t="n">
        <v>0.003</v>
      </c>
      <c r="HE208" s="33" t="n">
        <v>0.026</v>
      </c>
      <c r="HF208" s="33" t="n">
        <v>0.035</v>
      </c>
      <c r="HG208" s="33" t="n">
        <v>0.035</v>
      </c>
      <c r="HH208" s="33" t="n">
        <v>0.038</v>
      </c>
      <c r="HI208" s="33" t="n">
        <v>0.043</v>
      </c>
      <c r="HJ208" s="33" t="n">
        <v>0.035</v>
      </c>
    </row>
    <row r="209" customFormat="false" ht="15" hidden="false" customHeight="false" outlineLevel="0" collapsed="false">
      <c r="A209" s="33" t="n">
        <v>609821</v>
      </c>
      <c r="B209" s="242" t="s">
        <v>1785</v>
      </c>
      <c r="C209" s="243" t="s">
        <v>1786</v>
      </c>
      <c r="D209" s="33" t="n">
        <v>2480</v>
      </c>
      <c r="E209" s="33" t="n">
        <v>22431</v>
      </c>
      <c r="F209" s="33" t="s">
        <v>251</v>
      </c>
      <c r="G209" s="33" t="s">
        <v>252</v>
      </c>
      <c r="H209" s="243" t="s">
        <v>46</v>
      </c>
      <c r="I209" s="33" t="s">
        <v>1855</v>
      </c>
      <c r="J209" s="33" t="s">
        <v>1788</v>
      </c>
      <c r="L209" s="33" t="s">
        <v>59</v>
      </c>
      <c r="N209" s="33" t="s">
        <v>1790</v>
      </c>
      <c r="O209" s="33" t="n">
        <v>51498</v>
      </c>
      <c r="P209" s="33" t="s">
        <v>1791</v>
      </c>
      <c r="Q209" s="33" t="s">
        <v>251</v>
      </c>
      <c r="R209" s="33" t="s">
        <v>3169</v>
      </c>
      <c r="S209" s="33" t="n">
        <v>60617</v>
      </c>
      <c r="T209" s="33" t="n">
        <v>47</v>
      </c>
      <c r="U209" s="33" t="s">
        <v>3170</v>
      </c>
      <c r="V209" s="33" t="s">
        <v>3171</v>
      </c>
      <c r="W209" s="33" t="s">
        <v>3172</v>
      </c>
      <c r="X209" s="33" t="s">
        <v>3173</v>
      </c>
      <c r="Y209" s="33" t="s">
        <v>3119</v>
      </c>
      <c r="Z209" s="33" t="s">
        <v>2326</v>
      </c>
      <c r="AA209" s="33" t="n">
        <v>2012</v>
      </c>
      <c r="AB209" s="33" t="n">
        <v>609821</v>
      </c>
      <c r="AD209" s="33" t="n">
        <v>2480</v>
      </c>
      <c r="AG209" s="33" t="s">
        <v>3174</v>
      </c>
      <c r="AH209" s="33" t="n">
        <v>6</v>
      </c>
      <c r="AI209" s="33" t="s">
        <v>1823</v>
      </c>
      <c r="AJ209" s="33" t="s">
        <v>1801</v>
      </c>
      <c r="AK209" s="33" t="s">
        <v>1802</v>
      </c>
      <c r="AL209" s="33" t="s">
        <v>59</v>
      </c>
      <c r="AM209" s="33" t="s">
        <v>60</v>
      </c>
      <c r="AN209" s="33" t="s">
        <v>59</v>
      </c>
      <c r="AO209" s="33" t="s">
        <v>59</v>
      </c>
      <c r="AP209" s="33" t="s">
        <v>60</v>
      </c>
      <c r="AQ209" s="33" t="s">
        <v>2426</v>
      </c>
      <c r="AR209" s="244" t="s">
        <v>246</v>
      </c>
      <c r="AS209" s="33" t="s">
        <v>77</v>
      </c>
      <c r="AT209" s="33" t="s">
        <v>47</v>
      </c>
      <c r="AU209" s="33" t="s">
        <v>67</v>
      </c>
      <c r="AV209" s="33" t="n">
        <v>64</v>
      </c>
      <c r="AW209" s="33" t="n">
        <v>58</v>
      </c>
      <c r="AX209" s="33" t="n">
        <v>37</v>
      </c>
      <c r="AY209" s="33" t="n">
        <v>102</v>
      </c>
      <c r="AZ209" s="33" t="n">
        <v>0</v>
      </c>
      <c r="BA209" s="33" t="n">
        <v>0</v>
      </c>
      <c r="BB209" s="33" t="n">
        <v>95</v>
      </c>
      <c r="BC209" s="33" t="n">
        <v>0</v>
      </c>
      <c r="BD209" s="245" t="n">
        <v>0</v>
      </c>
      <c r="BE209" s="33" t="n">
        <v>0</v>
      </c>
      <c r="BF209" s="33" t="n">
        <v>2</v>
      </c>
      <c r="BG209" s="33" t="n">
        <v>5</v>
      </c>
      <c r="BH209" s="33" t="n">
        <v>102</v>
      </c>
      <c r="BI209" s="33" t="n">
        <v>0.01</v>
      </c>
      <c r="BJ209" s="33" t="n">
        <v>0.01</v>
      </c>
      <c r="BK209" s="33" t="n">
        <v>0.01</v>
      </c>
      <c r="BL209" s="33" t="n">
        <v>0.01</v>
      </c>
      <c r="BM209" s="33" t="n">
        <v>0.029</v>
      </c>
      <c r="BN209" s="33" t="n">
        <v>0.069</v>
      </c>
      <c r="BO209" s="33" t="n">
        <v>0.049</v>
      </c>
      <c r="BP209" s="33" t="n">
        <v>0.049</v>
      </c>
      <c r="BQ209" s="33" t="n">
        <v>0.039</v>
      </c>
      <c r="BR209" s="33" t="n">
        <v>0.049</v>
      </c>
      <c r="BS209" s="33" t="n">
        <v>0.069</v>
      </c>
      <c r="BT209" s="33" t="n">
        <v>0.167</v>
      </c>
      <c r="BU209" s="33" t="n">
        <v>0.206</v>
      </c>
      <c r="BV209" s="33" t="n">
        <v>0.157</v>
      </c>
      <c r="BW209" s="33" t="n">
        <v>0.186</v>
      </c>
      <c r="BX209" s="33" t="n">
        <v>0.206</v>
      </c>
      <c r="BY209" s="33" t="n">
        <v>0.225</v>
      </c>
      <c r="BZ209" s="33" t="n">
        <v>0.245</v>
      </c>
      <c r="CA209" s="33" t="n">
        <v>0.01</v>
      </c>
      <c r="CB209" s="33" t="n">
        <v>0.01</v>
      </c>
      <c r="CC209" s="33" t="n">
        <v>0</v>
      </c>
      <c r="CD209" s="33" t="n">
        <v>0.039</v>
      </c>
      <c r="CE209" s="33" t="n">
        <v>0.01</v>
      </c>
      <c r="CF209" s="33" t="n">
        <v>0.02</v>
      </c>
      <c r="CG209" s="33" t="n">
        <v>0.725</v>
      </c>
      <c r="CH209" s="33" t="n">
        <v>0.775</v>
      </c>
      <c r="CI209" s="33" t="n">
        <v>0.765</v>
      </c>
      <c r="CJ209" s="33" t="n">
        <v>0.696</v>
      </c>
      <c r="CK209" s="33" t="n">
        <v>0.667</v>
      </c>
      <c r="CL209" s="33" t="n">
        <v>0.5</v>
      </c>
      <c r="CM209" s="33" t="n">
        <v>0</v>
      </c>
      <c r="CN209" s="33" t="n">
        <v>0</v>
      </c>
      <c r="CO209" s="33" t="n">
        <v>0.01</v>
      </c>
      <c r="CP209" s="33" t="n">
        <v>0</v>
      </c>
      <c r="CQ209" s="33" t="n">
        <v>0.02</v>
      </c>
      <c r="CR209" s="33" t="n">
        <v>0.02</v>
      </c>
      <c r="CS209" s="33" t="n">
        <v>0.02</v>
      </c>
      <c r="CT209" s="33" t="n">
        <v>0.059</v>
      </c>
      <c r="CU209" s="33" t="n">
        <v>0.02</v>
      </c>
      <c r="CV209" s="33" t="n">
        <v>0.01</v>
      </c>
      <c r="CW209" s="33" t="n">
        <v>0.039</v>
      </c>
      <c r="CX209" s="33" t="n">
        <v>0.01</v>
      </c>
      <c r="CY209" s="33" t="n">
        <v>0.049</v>
      </c>
      <c r="CZ209" s="33" t="n">
        <v>0.02</v>
      </c>
      <c r="DA209" s="33" t="n">
        <v>0.039</v>
      </c>
      <c r="DB209" s="33" t="n">
        <v>0.059</v>
      </c>
      <c r="DC209" s="33" t="n">
        <v>0.078</v>
      </c>
      <c r="DD209" s="33" t="n">
        <v>0.029</v>
      </c>
      <c r="DE209" s="33" t="n">
        <v>0.147</v>
      </c>
      <c r="DF209" s="33" t="n">
        <v>0.147</v>
      </c>
      <c r="DG209" s="33" t="n">
        <v>0.176</v>
      </c>
      <c r="DH209" s="33" t="n">
        <v>0.127</v>
      </c>
      <c r="DI209" s="33" t="n">
        <v>0.157</v>
      </c>
      <c r="DJ209" s="33" t="n">
        <v>0.255</v>
      </c>
      <c r="DK209" s="33" t="n">
        <v>0.225</v>
      </c>
      <c r="DL209" s="33" t="n">
        <v>0.186</v>
      </c>
      <c r="DM209" s="33" t="n">
        <v>0.245</v>
      </c>
      <c r="DN209" s="33" t="n">
        <v>0</v>
      </c>
      <c r="DO209" s="33" t="n">
        <v>0</v>
      </c>
      <c r="DP209" s="33" t="n">
        <v>0.02</v>
      </c>
      <c r="DQ209" s="33" t="n">
        <v>0</v>
      </c>
      <c r="DR209" s="33" t="n">
        <v>0.01</v>
      </c>
      <c r="DS209" s="33" t="n">
        <v>0.01</v>
      </c>
      <c r="DT209" s="33" t="n">
        <v>0.01</v>
      </c>
      <c r="DU209" s="33" t="n">
        <v>0</v>
      </c>
      <c r="DV209" s="33" t="n">
        <v>0.01</v>
      </c>
      <c r="DW209" s="33" t="n">
        <v>0.843</v>
      </c>
      <c r="DX209" s="33" t="n">
        <v>0.814</v>
      </c>
      <c r="DY209" s="33" t="n">
        <v>0.784</v>
      </c>
      <c r="DZ209" s="33" t="n">
        <v>0.824</v>
      </c>
      <c r="EA209" s="33" t="n">
        <v>0.794</v>
      </c>
      <c r="EB209" s="33" t="n">
        <v>0.676</v>
      </c>
      <c r="EC209" s="33" t="n">
        <v>0.686</v>
      </c>
      <c r="ED209" s="33" t="n">
        <v>0.676</v>
      </c>
      <c r="EE209" s="33" t="n">
        <v>0.696</v>
      </c>
      <c r="EF209" s="33" t="n">
        <v>0.559</v>
      </c>
      <c r="EG209" s="33" t="n">
        <v>0.029</v>
      </c>
      <c r="EH209" s="33" t="n">
        <v>0.02</v>
      </c>
      <c r="EI209" s="33" t="n">
        <v>0.049</v>
      </c>
      <c r="EJ209" s="33" t="n">
        <v>0.284</v>
      </c>
      <c r="EK209" s="33" t="n">
        <v>0.049</v>
      </c>
      <c r="EL209" s="33" t="n">
        <v>0.01</v>
      </c>
      <c r="EM209" s="33" t="n">
        <v>0.118</v>
      </c>
      <c r="EN209" s="33" t="n">
        <v>0.049</v>
      </c>
      <c r="EO209" s="33" t="n">
        <v>0.225</v>
      </c>
      <c r="EP209" s="33" t="n">
        <v>0.235</v>
      </c>
      <c r="EQ209" s="33" t="n">
        <v>0.343</v>
      </c>
      <c r="ER209" s="33" t="n">
        <v>0.039</v>
      </c>
      <c r="ES209" s="33" t="n">
        <v>0.029</v>
      </c>
      <c r="ET209" s="33" t="n">
        <v>0.069</v>
      </c>
      <c r="EU209" s="33" t="n">
        <v>0.029</v>
      </c>
      <c r="EV209" s="33" t="n">
        <v>0.069</v>
      </c>
      <c r="EW209" s="33" t="n">
        <v>0.667</v>
      </c>
      <c r="EX209" s="33" t="n">
        <v>0.667</v>
      </c>
      <c r="EY209" s="33" t="n">
        <v>0.461</v>
      </c>
      <c r="EZ209" s="33" t="n">
        <v>8.63</v>
      </c>
      <c r="FA209" s="33" t="n">
        <v>0</v>
      </c>
      <c r="FB209" s="33" t="n">
        <v>0</v>
      </c>
      <c r="FC209" s="33" t="n">
        <v>0.01</v>
      </c>
      <c r="FD209" s="33" t="n">
        <v>0.01</v>
      </c>
      <c r="FE209" s="33" t="n">
        <v>0.088</v>
      </c>
      <c r="FF209" s="33" t="n">
        <v>0.039</v>
      </c>
      <c r="FG209" s="33" t="n">
        <v>0.039</v>
      </c>
      <c r="FH209" s="33" t="n">
        <v>0.186</v>
      </c>
      <c r="FI209" s="33" t="n">
        <v>0.157</v>
      </c>
      <c r="FJ209" s="33" t="n">
        <v>0.471</v>
      </c>
      <c r="FK209" s="33" t="n">
        <v>0</v>
      </c>
      <c r="FL209" s="33" t="n">
        <v>0.52</v>
      </c>
      <c r="FM209" s="33" t="n">
        <v>0.618</v>
      </c>
      <c r="FN209" s="33" t="n">
        <v>0.157</v>
      </c>
      <c r="FO209" s="33" t="n">
        <v>0.225</v>
      </c>
      <c r="FP209" s="33" t="n">
        <v>0.137</v>
      </c>
      <c r="FQ209" s="33" t="n">
        <v>0.235</v>
      </c>
      <c r="FR209" s="33" t="n">
        <v>0.069</v>
      </c>
      <c r="FS209" s="33" t="n">
        <v>0.039</v>
      </c>
      <c r="FT209" s="33" t="n">
        <v>0.294</v>
      </c>
      <c r="FU209" s="33" t="n">
        <v>0.118</v>
      </c>
      <c r="FV209" s="33" t="n">
        <v>0.127</v>
      </c>
      <c r="FW209" s="33" t="n">
        <v>0.294</v>
      </c>
      <c r="FX209" s="33" t="n">
        <v>0.069</v>
      </c>
      <c r="FY209" s="33" t="n">
        <v>0.078</v>
      </c>
      <c r="FZ209" s="33" t="n">
        <v>0.02</v>
      </c>
      <c r="GA209" s="33" t="n">
        <v>0</v>
      </c>
      <c r="GB209" s="33" t="n">
        <v>0.02</v>
      </c>
      <c r="GC209" s="33" t="n">
        <v>0.069</v>
      </c>
      <c r="GD209" s="33" t="n">
        <v>0.176</v>
      </c>
      <c r="GE209" s="33" t="n">
        <v>0.137</v>
      </c>
      <c r="GF209" s="33" t="n">
        <v>0</v>
      </c>
      <c r="GG209" s="33" t="n">
        <v>0.314</v>
      </c>
      <c r="GH209" s="33" t="n">
        <v>0.363</v>
      </c>
      <c r="GI209" s="33" t="n">
        <v>0.314</v>
      </c>
      <c r="GJ209" s="33" t="n">
        <v>0.363</v>
      </c>
      <c r="GK209" s="33" t="n">
        <v>0.5</v>
      </c>
      <c r="GL209" s="33" t="n">
        <v>0.275</v>
      </c>
      <c r="GM209" s="33" t="n">
        <v>0.618</v>
      </c>
      <c r="GN209" s="33" t="n">
        <v>0.324</v>
      </c>
      <c r="GO209" s="33" t="n">
        <v>0.225</v>
      </c>
      <c r="GP209" s="33" t="n">
        <v>0.196</v>
      </c>
      <c r="GQ209" s="33" t="n">
        <v>0.245</v>
      </c>
      <c r="GR209" s="33" t="n">
        <v>0.667</v>
      </c>
      <c r="GS209" s="33" t="n">
        <v>0.029</v>
      </c>
      <c r="GT209" s="33" t="n">
        <v>0.186</v>
      </c>
      <c r="GU209" s="33" t="n">
        <v>0.225</v>
      </c>
      <c r="GV209" s="33" t="n">
        <v>0.118</v>
      </c>
      <c r="GW209" s="33" t="n">
        <v>0.069</v>
      </c>
      <c r="GX209" s="33" t="n">
        <v>0.029</v>
      </c>
      <c r="GY209" s="33" t="n">
        <v>0.01</v>
      </c>
      <c r="GZ209" s="33" t="n">
        <v>0.059</v>
      </c>
      <c r="HA209" s="33" t="n">
        <v>0.108</v>
      </c>
      <c r="HB209" s="33" t="n">
        <v>0.098</v>
      </c>
      <c r="HC209" s="33" t="n">
        <v>0.01</v>
      </c>
      <c r="HD209" s="33" t="n">
        <v>0.01</v>
      </c>
      <c r="HE209" s="33" t="n">
        <v>0.029</v>
      </c>
      <c r="HF209" s="33" t="n">
        <v>0.049</v>
      </c>
      <c r="HG209" s="33" t="n">
        <v>0.059</v>
      </c>
      <c r="HH209" s="33" t="n">
        <v>0.049</v>
      </c>
      <c r="HI209" s="33" t="n">
        <v>0.039</v>
      </c>
      <c r="HJ209" s="33" t="n">
        <v>0.02</v>
      </c>
    </row>
    <row r="210" customFormat="false" ht="15" hidden="false" customHeight="false" outlineLevel="0" collapsed="false">
      <c r="A210" s="33" t="n">
        <v>609826</v>
      </c>
      <c r="B210" s="242" t="s">
        <v>1785</v>
      </c>
      <c r="C210" s="243" t="s">
        <v>1786</v>
      </c>
      <c r="D210" s="33" t="n">
        <v>2510</v>
      </c>
      <c r="E210" s="33" t="n">
        <v>22461</v>
      </c>
      <c r="F210" s="33" t="s">
        <v>297</v>
      </c>
      <c r="G210" s="33" t="s">
        <v>298</v>
      </c>
      <c r="H210" s="243" t="s">
        <v>46</v>
      </c>
      <c r="I210" s="33" t="s">
        <v>1855</v>
      </c>
      <c r="J210" s="33" t="s">
        <v>1788</v>
      </c>
      <c r="L210" s="33" t="s">
        <v>279</v>
      </c>
      <c r="N210" s="33" t="s">
        <v>1790</v>
      </c>
      <c r="O210" s="33" t="n">
        <v>51262</v>
      </c>
      <c r="P210" s="33" t="s">
        <v>1791</v>
      </c>
      <c r="Q210" s="33" t="s">
        <v>3175</v>
      </c>
      <c r="R210" s="33" t="s">
        <v>3176</v>
      </c>
      <c r="S210" s="33" t="n">
        <v>60623</v>
      </c>
      <c r="T210" s="33" t="n">
        <v>37</v>
      </c>
      <c r="U210" s="33" t="s">
        <v>3177</v>
      </c>
      <c r="V210" s="33" t="s">
        <v>3178</v>
      </c>
      <c r="W210" s="33" t="s">
        <v>3179</v>
      </c>
      <c r="X210" s="33" t="s">
        <v>3180</v>
      </c>
      <c r="Y210" s="33" t="s">
        <v>2268</v>
      </c>
      <c r="Z210" s="33" t="s">
        <v>2531</v>
      </c>
      <c r="AA210" s="33" t="n">
        <v>2012</v>
      </c>
      <c r="AB210" s="33" t="n">
        <v>609826</v>
      </c>
      <c r="AG210" s="33" t="s">
        <v>3181</v>
      </c>
      <c r="AH210" s="33" t="n">
        <v>4</v>
      </c>
      <c r="AI210" s="33" t="s">
        <v>1823</v>
      </c>
      <c r="AJ210" s="33" t="s">
        <v>1801</v>
      </c>
      <c r="AK210" s="33" t="s">
        <v>1802</v>
      </c>
      <c r="AL210" s="33" t="s">
        <v>279</v>
      </c>
      <c r="AM210" s="33" t="s">
        <v>108</v>
      </c>
      <c r="AR210" s="244" t="s">
        <v>54</v>
      </c>
    </row>
    <row r="211" customFormat="false" ht="15" hidden="false" customHeight="false" outlineLevel="0" collapsed="false">
      <c r="A211" s="33" t="n">
        <v>609827</v>
      </c>
      <c r="B211" s="242" t="s">
        <v>1785</v>
      </c>
      <c r="C211" s="243" t="s">
        <v>1786</v>
      </c>
      <c r="D211" s="33" t="n">
        <v>2520</v>
      </c>
      <c r="E211" s="33" t="n">
        <v>29021</v>
      </c>
      <c r="F211" s="33" t="s">
        <v>253</v>
      </c>
      <c r="G211" s="33" t="s">
        <v>254</v>
      </c>
      <c r="H211" s="243" t="s">
        <v>46</v>
      </c>
      <c r="I211" s="33" t="s">
        <v>1855</v>
      </c>
      <c r="J211" s="33" t="s">
        <v>1788</v>
      </c>
      <c r="L211" s="33" t="s">
        <v>115</v>
      </c>
      <c r="N211" s="33" t="s">
        <v>1790</v>
      </c>
      <c r="O211" s="33" t="n">
        <v>51461</v>
      </c>
      <c r="P211" s="33" t="s">
        <v>1791</v>
      </c>
      <c r="Q211" s="33" t="s">
        <v>253</v>
      </c>
      <c r="R211" s="33" t="s">
        <v>3182</v>
      </c>
      <c r="S211" s="33" t="n">
        <v>60619</v>
      </c>
      <c r="T211" s="33" t="n">
        <v>45</v>
      </c>
      <c r="U211" s="33" t="s">
        <v>3183</v>
      </c>
      <c r="V211" s="33" t="s">
        <v>3184</v>
      </c>
      <c r="W211" s="33" t="s">
        <v>3185</v>
      </c>
      <c r="X211" s="33" t="s">
        <v>3186</v>
      </c>
      <c r="Y211" s="33" t="s">
        <v>2486</v>
      </c>
      <c r="Z211" s="33" t="s">
        <v>1831</v>
      </c>
      <c r="AA211" s="33" t="n">
        <v>2012</v>
      </c>
      <c r="AB211" s="33" t="n">
        <v>609827</v>
      </c>
      <c r="AD211" s="33" t="n">
        <v>2520</v>
      </c>
      <c r="AG211" s="33" t="s">
        <v>3187</v>
      </c>
      <c r="AH211" s="33" t="n">
        <v>6</v>
      </c>
      <c r="AI211" s="33" t="s">
        <v>1823</v>
      </c>
      <c r="AJ211" s="33" t="s">
        <v>1801</v>
      </c>
      <c r="AK211" s="33" t="s">
        <v>1802</v>
      </c>
      <c r="AL211" s="33" t="s">
        <v>115</v>
      </c>
      <c r="AM211" s="33" t="s">
        <v>53</v>
      </c>
      <c r="AN211" s="33" t="s">
        <v>115</v>
      </c>
      <c r="AO211" s="33" t="s">
        <v>115</v>
      </c>
      <c r="AP211" s="33" t="s">
        <v>53</v>
      </c>
      <c r="AQ211" s="33" t="s">
        <v>2426</v>
      </c>
      <c r="AR211" s="244" t="s">
        <v>159</v>
      </c>
      <c r="AS211" s="33" t="s">
        <v>47</v>
      </c>
      <c r="AT211" s="33" t="s">
        <v>67</v>
      </c>
      <c r="AU211" s="33" t="s">
        <v>67</v>
      </c>
      <c r="AV211" s="33" t="n">
        <v>40</v>
      </c>
      <c r="AW211" s="33" t="n">
        <v>32</v>
      </c>
      <c r="AX211" s="33" t="n">
        <v>37</v>
      </c>
      <c r="AY211" s="33" t="n">
        <v>219</v>
      </c>
      <c r="AZ211" s="33" t="n">
        <v>0</v>
      </c>
      <c r="BA211" s="33" t="n">
        <v>1</v>
      </c>
      <c r="BB211" s="33" t="n">
        <v>208</v>
      </c>
      <c r="BC211" s="33" t="n">
        <v>1</v>
      </c>
      <c r="BD211" s="245" t="n">
        <v>1</v>
      </c>
      <c r="BE211" s="33" t="n">
        <v>0</v>
      </c>
      <c r="BF211" s="33" t="n">
        <v>5</v>
      </c>
      <c r="BG211" s="33" t="n">
        <v>3</v>
      </c>
      <c r="BH211" s="33" t="n">
        <v>219</v>
      </c>
      <c r="BI211" s="33" t="n">
        <v>0.014</v>
      </c>
      <c r="BJ211" s="33" t="n">
        <v>0.014</v>
      </c>
      <c r="BK211" s="33" t="n">
        <v>0.014</v>
      </c>
      <c r="BL211" s="33" t="n">
        <v>0.027</v>
      </c>
      <c r="BM211" s="33" t="n">
        <v>0.032</v>
      </c>
      <c r="BN211" s="33" t="n">
        <v>0.078</v>
      </c>
      <c r="BO211" s="33" t="n">
        <v>0.082</v>
      </c>
      <c r="BP211" s="33" t="n">
        <v>0.059</v>
      </c>
      <c r="BQ211" s="33" t="n">
        <v>0.087</v>
      </c>
      <c r="BR211" s="33" t="n">
        <v>0.05</v>
      </c>
      <c r="BS211" s="33" t="n">
        <v>0.146</v>
      </c>
      <c r="BT211" s="33" t="n">
        <v>0.178</v>
      </c>
      <c r="BU211" s="33" t="n">
        <v>0.388</v>
      </c>
      <c r="BV211" s="33" t="n">
        <v>0.292</v>
      </c>
      <c r="BW211" s="33" t="n">
        <v>0.338</v>
      </c>
      <c r="BX211" s="33" t="n">
        <v>0.228</v>
      </c>
      <c r="BY211" s="33" t="n">
        <v>0.342</v>
      </c>
      <c r="BZ211" s="33" t="n">
        <v>0.269</v>
      </c>
      <c r="CA211" s="33" t="n">
        <v>0.005</v>
      </c>
      <c r="CB211" s="33" t="n">
        <v>0.018</v>
      </c>
      <c r="CC211" s="33" t="n">
        <v>0.014</v>
      </c>
      <c r="CD211" s="33" t="n">
        <v>0.037</v>
      </c>
      <c r="CE211" s="33" t="n">
        <v>0.023</v>
      </c>
      <c r="CF211" s="33" t="n">
        <v>0.064</v>
      </c>
      <c r="CG211" s="33" t="n">
        <v>0.511</v>
      </c>
      <c r="CH211" s="33" t="n">
        <v>0.616</v>
      </c>
      <c r="CI211" s="33" t="n">
        <v>0.548</v>
      </c>
      <c r="CJ211" s="33" t="n">
        <v>0.658</v>
      </c>
      <c r="CK211" s="33" t="n">
        <v>0.457</v>
      </c>
      <c r="CL211" s="33" t="n">
        <v>0.411</v>
      </c>
      <c r="CM211" s="33" t="n">
        <v>0.005</v>
      </c>
      <c r="CN211" s="33" t="n">
        <v>0.009</v>
      </c>
      <c r="CO211" s="33" t="n">
        <v>0.014</v>
      </c>
      <c r="CP211" s="33" t="n">
        <v>0</v>
      </c>
      <c r="CQ211" s="33" t="n">
        <v>0.005</v>
      </c>
      <c r="CR211" s="33" t="n">
        <v>0.027</v>
      </c>
      <c r="CS211" s="33" t="n">
        <v>0.023</v>
      </c>
      <c r="CT211" s="33" t="n">
        <v>0.1</v>
      </c>
      <c r="CU211" s="33" t="n">
        <v>0.055</v>
      </c>
      <c r="CV211" s="33" t="n">
        <v>0.018</v>
      </c>
      <c r="CW211" s="33" t="n">
        <v>0.023</v>
      </c>
      <c r="CX211" s="33" t="n">
        <v>0.037</v>
      </c>
      <c r="CY211" s="33" t="n">
        <v>0.05</v>
      </c>
      <c r="CZ211" s="33" t="n">
        <v>0.032</v>
      </c>
      <c r="DA211" s="33" t="n">
        <v>0.1</v>
      </c>
      <c r="DB211" s="33" t="n">
        <v>0.091</v>
      </c>
      <c r="DC211" s="33" t="n">
        <v>0.132</v>
      </c>
      <c r="DD211" s="33" t="n">
        <v>0.123</v>
      </c>
      <c r="DE211" s="33" t="n">
        <v>0.21</v>
      </c>
      <c r="DF211" s="33" t="n">
        <v>0.251</v>
      </c>
      <c r="DG211" s="33" t="n">
        <v>0.242</v>
      </c>
      <c r="DH211" s="33" t="n">
        <v>0.187</v>
      </c>
      <c r="DI211" s="33" t="n">
        <v>0.279</v>
      </c>
      <c r="DJ211" s="33" t="n">
        <v>0.292</v>
      </c>
      <c r="DK211" s="33" t="n">
        <v>0.292</v>
      </c>
      <c r="DL211" s="33" t="n">
        <v>0.21</v>
      </c>
      <c r="DM211" s="33" t="n">
        <v>0.26</v>
      </c>
      <c r="DN211" s="33" t="n">
        <v>0.023</v>
      </c>
      <c r="DO211" s="33" t="n">
        <v>0.014</v>
      </c>
      <c r="DP211" s="33" t="n">
        <v>0.018</v>
      </c>
      <c r="DQ211" s="33" t="n">
        <v>0.014</v>
      </c>
      <c r="DR211" s="33" t="n">
        <v>0.014</v>
      </c>
      <c r="DS211" s="33" t="n">
        <v>0.018</v>
      </c>
      <c r="DT211" s="33" t="n">
        <v>0.018</v>
      </c>
      <c r="DU211" s="33" t="n">
        <v>0.027</v>
      </c>
      <c r="DV211" s="33" t="n">
        <v>0.023</v>
      </c>
      <c r="DW211" s="33" t="n">
        <v>0.744</v>
      </c>
      <c r="DX211" s="33" t="n">
        <v>0.703</v>
      </c>
      <c r="DY211" s="33" t="n">
        <v>0.689</v>
      </c>
      <c r="DZ211" s="33" t="n">
        <v>0.749</v>
      </c>
      <c r="EA211" s="33" t="n">
        <v>0.671</v>
      </c>
      <c r="EB211" s="33" t="n">
        <v>0.562</v>
      </c>
      <c r="EC211" s="33" t="n">
        <v>0.575</v>
      </c>
      <c r="ED211" s="33" t="n">
        <v>0.53</v>
      </c>
      <c r="EE211" s="33" t="n">
        <v>0.539</v>
      </c>
      <c r="EF211" s="33" t="n">
        <v>0.438</v>
      </c>
      <c r="EG211" s="33" t="n">
        <v>0.005</v>
      </c>
      <c r="EH211" s="33" t="n">
        <v>0.009</v>
      </c>
      <c r="EI211" s="33" t="n">
        <v>0.119</v>
      </c>
      <c r="EJ211" s="33" t="n">
        <v>0.352</v>
      </c>
      <c r="EK211" s="33" t="n">
        <v>0.046</v>
      </c>
      <c r="EL211" s="33" t="n">
        <v>0.018</v>
      </c>
      <c r="EM211" s="33" t="n">
        <v>0.16</v>
      </c>
      <c r="EN211" s="33" t="n">
        <v>0.046</v>
      </c>
      <c r="EO211" s="33" t="n">
        <v>0.315</v>
      </c>
      <c r="EP211" s="33" t="n">
        <v>0.311</v>
      </c>
      <c r="EQ211" s="33" t="n">
        <v>0.297</v>
      </c>
      <c r="ER211" s="33" t="n">
        <v>0.05</v>
      </c>
      <c r="ES211" s="33" t="n">
        <v>0.046</v>
      </c>
      <c r="ET211" s="33" t="n">
        <v>0.064</v>
      </c>
      <c r="EU211" s="33" t="n">
        <v>0.11</v>
      </c>
      <c r="EV211" s="33" t="n">
        <v>0.114</v>
      </c>
      <c r="EW211" s="33" t="n">
        <v>0.589</v>
      </c>
      <c r="EX211" s="33" t="n">
        <v>0.598</v>
      </c>
      <c r="EY211" s="33" t="n">
        <v>0.315</v>
      </c>
      <c r="EZ211" s="33" t="n">
        <v>8.15</v>
      </c>
      <c r="FA211" s="33" t="n">
        <v>0.018</v>
      </c>
      <c r="FB211" s="33" t="n">
        <v>0.009</v>
      </c>
      <c r="FC211" s="33" t="n">
        <v>0.009</v>
      </c>
      <c r="FD211" s="33" t="n">
        <v>0.032</v>
      </c>
      <c r="FE211" s="33" t="n">
        <v>0.05</v>
      </c>
      <c r="FF211" s="33" t="n">
        <v>0.055</v>
      </c>
      <c r="FG211" s="33" t="n">
        <v>0.096</v>
      </c>
      <c r="FH211" s="33" t="n">
        <v>0.178</v>
      </c>
      <c r="FI211" s="33" t="n">
        <v>0.187</v>
      </c>
      <c r="FJ211" s="33" t="n">
        <v>0.338</v>
      </c>
      <c r="FK211" s="33" t="n">
        <v>0.027</v>
      </c>
      <c r="FL211" s="33" t="n">
        <v>0.553</v>
      </c>
      <c r="FM211" s="33" t="n">
        <v>0.589</v>
      </c>
      <c r="FN211" s="33" t="n">
        <v>0.155</v>
      </c>
      <c r="FO211" s="33" t="n">
        <v>0.137</v>
      </c>
      <c r="FP211" s="33" t="n">
        <v>0.137</v>
      </c>
      <c r="FQ211" s="33" t="n">
        <v>0.224</v>
      </c>
      <c r="FR211" s="33" t="n">
        <v>0.105</v>
      </c>
      <c r="FS211" s="33" t="n">
        <v>0.059</v>
      </c>
      <c r="FT211" s="33" t="n">
        <v>0.256</v>
      </c>
      <c r="FU211" s="33" t="n">
        <v>0.073</v>
      </c>
      <c r="FV211" s="33" t="n">
        <v>0.087</v>
      </c>
      <c r="FW211" s="33" t="n">
        <v>0.301</v>
      </c>
      <c r="FX211" s="33" t="n">
        <v>0.132</v>
      </c>
      <c r="FY211" s="33" t="n">
        <v>0.128</v>
      </c>
      <c r="FZ211" s="33" t="n">
        <v>0.064</v>
      </c>
      <c r="GA211" s="33" t="n">
        <v>0.018</v>
      </c>
      <c r="GB211" s="33" t="n">
        <v>0.037</v>
      </c>
      <c r="GC211" s="33" t="n">
        <v>0.055</v>
      </c>
      <c r="GD211" s="33" t="n">
        <v>0.041</v>
      </c>
      <c r="GE211" s="33" t="n">
        <v>0.142</v>
      </c>
      <c r="GF211" s="33" t="n">
        <v>0.037</v>
      </c>
      <c r="GG211" s="33" t="n">
        <v>0.347</v>
      </c>
      <c r="GH211" s="33" t="n">
        <v>0.329</v>
      </c>
      <c r="GI211" s="33" t="n">
        <v>0.333</v>
      </c>
      <c r="GJ211" s="33" t="n">
        <v>0.347</v>
      </c>
      <c r="GK211" s="33" t="n">
        <v>0.406</v>
      </c>
      <c r="GL211" s="33" t="n">
        <v>0.406</v>
      </c>
      <c r="GM211" s="33" t="n">
        <v>0.557</v>
      </c>
      <c r="GN211" s="33" t="n">
        <v>0.311</v>
      </c>
      <c r="GO211" s="33" t="n">
        <v>0.365</v>
      </c>
      <c r="GP211" s="33" t="n">
        <v>0.416</v>
      </c>
      <c r="GQ211" s="33" t="n">
        <v>0.324</v>
      </c>
      <c r="GR211" s="33" t="n">
        <v>0.493</v>
      </c>
      <c r="GS211" s="33" t="n">
        <v>0.032</v>
      </c>
      <c r="GT211" s="33" t="n">
        <v>0.237</v>
      </c>
      <c r="GU211" s="33" t="n">
        <v>0.178</v>
      </c>
      <c r="GV211" s="33" t="n">
        <v>0.128</v>
      </c>
      <c r="GW211" s="33" t="n">
        <v>0.073</v>
      </c>
      <c r="GX211" s="33" t="n">
        <v>0.018</v>
      </c>
      <c r="GY211" s="33" t="n">
        <v>0</v>
      </c>
      <c r="GZ211" s="33" t="n">
        <v>0.023</v>
      </c>
      <c r="HA211" s="33" t="n">
        <v>0.014</v>
      </c>
      <c r="HB211" s="33" t="n">
        <v>0.005</v>
      </c>
      <c r="HC211" s="33" t="n">
        <v>0.009</v>
      </c>
      <c r="HD211" s="33" t="n">
        <v>0</v>
      </c>
      <c r="HE211" s="33" t="n">
        <v>0.046</v>
      </c>
      <c r="HF211" s="33" t="n">
        <v>0.064</v>
      </c>
      <c r="HG211" s="33" t="n">
        <v>0.055</v>
      </c>
      <c r="HH211" s="33" t="n">
        <v>0.064</v>
      </c>
      <c r="HI211" s="33" t="n">
        <v>0.046</v>
      </c>
      <c r="HJ211" s="33" t="n">
        <v>0.046</v>
      </c>
    </row>
    <row r="212" customFormat="false" ht="15" hidden="false" customHeight="false" outlineLevel="0" collapsed="false">
      <c r="A212" s="33" t="n">
        <v>609828</v>
      </c>
      <c r="B212" s="242" t="s">
        <v>1785</v>
      </c>
      <c r="C212" s="243" t="s">
        <v>1786</v>
      </c>
      <c r="D212" s="33" t="n">
        <v>2530</v>
      </c>
      <c r="E212" s="33" t="n">
        <v>22471</v>
      </c>
      <c r="F212" s="33" t="s">
        <v>255</v>
      </c>
      <c r="G212" s="33" t="s">
        <v>256</v>
      </c>
      <c r="H212" s="243" t="s">
        <v>46</v>
      </c>
      <c r="I212" s="33" t="s">
        <v>1855</v>
      </c>
      <c r="J212" s="33" t="s">
        <v>1788</v>
      </c>
      <c r="L212" s="33" t="s">
        <v>232</v>
      </c>
      <c r="N212" s="33" t="s">
        <v>1790</v>
      </c>
      <c r="O212" s="33" t="n">
        <v>51133</v>
      </c>
      <c r="P212" s="33" t="s">
        <v>1791</v>
      </c>
      <c r="Q212" s="33" t="s">
        <v>3188</v>
      </c>
      <c r="R212" s="33" t="s">
        <v>3189</v>
      </c>
      <c r="S212" s="33" t="n">
        <v>60622</v>
      </c>
      <c r="T212" s="33" t="n">
        <v>35</v>
      </c>
      <c r="U212" s="33" t="s">
        <v>3190</v>
      </c>
      <c r="V212" s="33" t="s">
        <v>3191</v>
      </c>
      <c r="W212" s="33" t="s">
        <v>3192</v>
      </c>
      <c r="X212" s="33" t="s">
        <v>3193</v>
      </c>
      <c r="Y212" s="33" t="s">
        <v>1846</v>
      </c>
      <c r="Z212" s="33" t="s">
        <v>1847</v>
      </c>
      <c r="AA212" s="33" t="n">
        <v>2012</v>
      </c>
      <c r="AB212" s="33" t="n">
        <v>609828</v>
      </c>
      <c r="AD212" s="33" t="n">
        <v>2530</v>
      </c>
      <c r="AG212" s="33" t="s">
        <v>3194</v>
      </c>
      <c r="AH212" s="33" t="n">
        <v>2</v>
      </c>
      <c r="AI212" s="33" t="s">
        <v>1823</v>
      </c>
      <c r="AJ212" s="33" t="s">
        <v>1801</v>
      </c>
      <c r="AK212" s="33" t="s">
        <v>1802</v>
      </c>
      <c r="AL212" s="33" t="s">
        <v>232</v>
      </c>
      <c r="AM212" s="33" t="s">
        <v>108</v>
      </c>
      <c r="AN212" s="33" t="s">
        <v>232</v>
      </c>
      <c r="AO212" s="33" t="s">
        <v>232</v>
      </c>
      <c r="AP212" s="33" t="s">
        <v>108</v>
      </c>
      <c r="AQ212" s="33" t="s">
        <v>2467</v>
      </c>
      <c r="AR212" s="244" t="s">
        <v>54</v>
      </c>
    </row>
    <row r="213" customFormat="false" ht="15" hidden="false" customHeight="false" outlineLevel="0" collapsed="false">
      <c r="A213" s="33" t="n">
        <v>609829</v>
      </c>
      <c r="B213" s="242" t="s">
        <v>1785</v>
      </c>
      <c r="C213" s="243" t="s">
        <v>1786</v>
      </c>
      <c r="D213" s="33" t="n">
        <v>2540</v>
      </c>
      <c r="E213" s="33" t="n">
        <v>22481</v>
      </c>
      <c r="F213" s="33" t="s">
        <v>257</v>
      </c>
      <c r="G213" s="33" t="s">
        <v>258</v>
      </c>
      <c r="H213" s="243" t="s">
        <v>46</v>
      </c>
      <c r="I213" s="33" t="s">
        <v>1855</v>
      </c>
      <c r="J213" s="33" t="s">
        <v>2438</v>
      </c>
      <c r="L213" s="33" t="s">
        <v>102</v>
      </c>
      <c r="N213" s="33" t="s">
        <v>1790</v>
      </c>
      <c r="O213" s="33" t="n">
        <v>51263</v>
      </c>
      <c r="P213" s="33" t="s">
        <v>1791</v>
      </c>
      <c r="Q213" s="33" t="s">
        <v>3195</v>
      </c>
      <c r="R213" s="33" t="s">
        <v>3196</v>
      </c>
      <c r="S213" s="33" t="n">
        <v>60632</v>
      </c>
      <c r="T213" s="33" t="n">
        <v>39</v>
      </c>
      <c r="U213" s="33" t="s">
        <v>3197</v>
      </c>
      <c r="V213" s="33" t="s">
        <v>3198</v>
      </c>
      <c r="W213" s="33" t="s">
        <v>3199</v>
      </c>
      <c r="X213" s="33" t="s">
        <v>3200</v>
      </c>
      <c r="Y213" s="33" t="s">
        <v>221</v>
      </c>
      <c r="Z213" s="33" t="s">
        <v>2357</v>
      </c>
      <c r="AA213" s="33" t="n">
        <v>2012</v>
      </c>
      <c r="AB213" s="33" t="n">
        <v>609829</v>
      </c>
      <c r="AG213" s="33" t="s">
        <v>3201</v>
      </c>
      <c r="AH213" s="33" t="n">
        <v>0</v>
      </c>
      <c r="AI213" s="33" t="s">
        <v>1823</v>
      </c>
      <c r="AJ213" s="33" t="s">
        <v>1801</v>
      </c>
      <c r="AK213" s="33" t="s">
        <v>1802</v>
      </c>
      <c r="AL213" s="33" t="s">
        <v>102</v>
      </c>
      <c r="AM213" s="33" t="s">
        <v>71</v>
      </c>
      <c r="AR213" s="244" t="s">
        <v>54</v>
      </c>
    </row>
    <row r="214" customFormat="false" ht="15" hidden="false" customHeight="false" outlineLevel="0" collapsed="false">
      <c r="A214" s="33" t="n">
        <v>609830</v>
      </c>
      <c r="B214" s="242" t="s">
        <v>1785</v>
      </c>
      <c r="C214" s="243" t="s">
        <v>1786</v>
      </c>
      <c r="D214" s="33" t="n">
        <v>2550</v>
      </c>
      <c r="E214" s="33" t="n">
        <v>22491</v>
      </c>
      <c r="F214" s="33" t="s">
        <v>236</v>
      </c>
      <c r="G214" s="33" t="s">
        <v>237</v>
      </c>
      <c r="H214" s="243" t="s">
        <v>46</v>
      </c>
      <c r="I214" s="33" t="s">
        <v>1855</v>
      </c>
      <c r="J214" s="33" t="s">
        <v>1788</v>
      </c>
      <c r="L214" s="33" t="s">
        <v>107</v>
      </c>
      <c r="N214" s="33" t="s">
        <v>1790</v>
      </c>
      <c r="O214" s="33" t="n">
        <v>51088</v>
      </c>
      <c r="P214" s="33" t="s">
        <v>1791</v>
      </c>
      <c r="Q214" s="33" t="s">
        <v>3202</v>
      </c>
      <c r="R214" s="33" t="s">
        <v>3203</v>
      </c>
      <c r="S214" s="33" t="n">
        <v>60651</v>
      </c>
      <c r="T214" s="33" t="n">
        <v>36</v>
      </c>
      <c r="U214" s="33" t="s">
        <v>3204</v>
      </c>
      <c r="V214" s="33" t="s">
        <v>3205</v>
      </c>
      <c r="W214" s="33" t="s">
        <v>3206</v>
      </c>
      <c r="X214" s="33" t="s">
        <v>3207</v>
      </c>
      <c r="Y214" s="33" t="s">
        <v>1862</v>
      </c>
      <c r="Z214" s="33" t="s">
        <v>3016</v>
      </c>
      <c r="AA214" s="33" t="n">
        <v>2012</v>
      </c>
      <c r="AB214" s="33" t="n">
        <v>609830</v>
      </c>
      <c r="AD214" s="33" t="n">
        <v>2550</v>
      </c>
      <c r="AG214" s="33" t="s">
        <v>3208</v>
      </c>
      <c r="AH214" s="33" t="n">
        <v>2</v>
      </c>
      <c r="AI214" s="33" t="s">
        <v>1823</v>
      </c>
      <c r="AJ214" s="33" t="s">
        <v>1801</v>
      </c>
      <c r="AK214" s="33" t="s">
        <v>1802</v>
      </c>
      <c r="AL214" s="33" t="s">
        <v>107</v>
      </c>
      <c r="AM214" s="33" t="s">
        <v>108</v>
      </c>
      <c r="AN214" s="33" t="s">
        <v>107</v>
      </c>
      <c r="AO214" s="33" t="s">
        <v>107</v>
      </c>
      <c r="AP214" s="33" t="s">
        <v>108</v>
      </c>
      <c r="AQ214" s="33" t="s">
        <v>2467</v>
      </c>
      <c r="AR214" s="244" t="s">
        <v>238</v>
      </c>
      <c r="AS214" s="33" t="s">
        <v>47</v>
      </c>
      <c r="AT214" s="33" t="s">
        <v>47</v>
      </c>
      <c r="AU214" s="33" t="s">
        <v>77</v>
      </c>
      <c r="AV214" s="33" t="n">
        <v>47</v>
      </c>
      <c r="AW214" s="33" t="n">
        <v>50</v>
      </c>
      <c r="AX214" s="33" t="n">
        <v>65</v>
      </c>
      <c r="AY214" s="33" t="n">
        <v>163</v>
      </c>
      <c r="AZ214" s="33" t="n">
        <v>1</v>
      </c>
      <c r="BA214" s="33" t="n">
        <v>0</v>
      </c>
      <c r="BB214" s="33" t="n">
        <v>146</v>
      </c>
      <c r="BC214" s="33" t="n">
        <v>6</v>
      </c>
      <c r="BD214" s="245" t="n">
        <v>0</v>
      </c>
      <c r="BE214" s="33" t="n">
        <v>0</v>
      </c>
      <c r="BF214" s="33" t="n">
        <v>7</v>
      </c>
      <c r="BG214" s="33" t="n">
        <v>3</v>
      </c>
      <c r="BH214" s="33" t="n">
        <v>163</v>
      </c>
      <c r="BI214" s="33" t="n">
        <v>0.025</v>
      </c>
      <c r="BJ214" s="33" t="n">
        <v>0.012</v>
      </c>
      <c r="BK214" s="33" t="n">
        <v>0</v>
      </c>
      <c r="BL214" s="33" t="n">
        <v>0.018</v>
      </c>
      <c r="BM214" s="33" t="n">
        <v>0.031</v>
      </c>
      <c r="BN214" s="33" t="n">
        <v>0.049</v>
      </c>
      <c r="BO214" s="33" t="n">
        <v>0.086</v>
      </c>
      <c r="BP214" s="33" t="n">
        <v>0.061</v>
      </c>
      <c r="BQ214" s="33" t="n">
        <v>0.086</v>
      </c>
      <c r="BR214" s="33" t="n">
        <v>0.037</v>
      </c>
      <c r="BS214" s="33" t="n">
        <v>0.11</v>
      </c>
      <c r="BT214" s="33" t="n">
        <v>0.117</v>
      </c>
      <c r="BU214" s="33" t="n">
        <v>0.27</v>
      </c>
      <c r="BV214" s="33" t="n">
        <v>0.276</v>
      </c>
      <c r="BW214" s="33" t="n">
        <v>0.294</v>
      </c>
      <c r="BX214" s="33" t="n">
        <v>0.331</v>
      </c>
      <c r="BY214" s="33" t="n">
        <v>0.313</v>
      </c>
      <c r="BZ214" s="33" t="n">
        <v>0.307</v>
      </c>
      <c r="CA214" s="33" t="n">
        <v>0</v>
      </c>
      <c r="CB214" s="33" t="n">
        <v>0</v>
      </c>
      <c r="CC214" s="33" t="n">
        <v>0.006</v>
      </c>
      <c r="CD214" s="33" t="n">
        <v>0.006</v>
      </c>
      <c r="CE214" s="33" t="n">
        <v>0</v>
      </c>
      <c r="CF214" s="33" t="n">
        <v>0.018</v>
      </c>
      <c r="CG214" s="33" t="n">
        <v>0.62</v>
      </c>
      <c r="CH214" s="33" t="n">
        <v>0.65</v>
      </c>
      <c r="CI214" s="33" t="n">
        <v>0.613</v>
      </c>
      <c r="CJ214" s="33" t="n">
        <v>0.607</v>
      </c>
      <c r="CK214" s="33" t="n">
        <v>0.546</v>
      </c>
      <c r="CL214" s="33" t="n">
        <v>0.509</v>
      </c>
      <c r="CM214" s="33" t="n">
        <v>0.006</v>
      </c>
      <c r="CN214" s="33" t="n">
        <v>0</v>
      </c>
      <c r="CO214" s="33" t="n">
        <v>0</v>
      </c>
      <c r="CP214" s="33" t="n">
        <v>0</v>
      </c>
      <c r="CQ214" s="33" t="n">
        <v>0.006</v>
      </c>
      <c r="CR214" s="33" t="n">
        <v>0.012</v>
      </c>
      <c r="CS214" s="33" t="n">
        <v>0.018</v>
      </c>
      <c r="CT214" s="33" t="n">
        <v>0.061</v>
      </c>
      <c r="CU214" s="33" t="n">
        <v>0.043</v>
      </c>
      <c r="CV214" s="33" t="n">
        <v>0.018</v>
      </c>
      <c r="CW214" s="33" t="n">
        <v>0.043</v>
      </c>
      <c r="CX214" s="33" t="n">
        <v>0.012</v>
      </c>
      <c r="CY214" s="33" t="n">
        <v>0.031</v>
      </c>
      <c r="CZ214" s="33" t="n">
        <v>0.018</v>
      </c>
      <c r="DA214" s="33" t="n">
        <v>0.055</v>
      </c>
      <c r="DB214" s="33" t="n">
        <v>0.061</v>
      </c>
      <c r="DC214" s="33" t="n">
        <v>0.092</v>
      </c>
      <c r="DD214" s="33" t="n">
        <v>0.067</v>
      </c>
      <c r="DE214" s="33" t="n">
        <v>0.202</v>
      </c>
      <c r="DF214" s="33" t="n">
        <v>0.196</v>
      </c>
      <c r="DG214" s="33" t="n">
        <v>0.227</v>
      </c>
      <c r="DH214" s="33" t="n">
        <v>0.184</v>
      </c>
      <c r="DI214" s="33" t="n">
        <v>0.227</v>
      </c>
      <c r="DJ214" s="33" t="n">
        <v>0.27</v>
      </c>
      <c r="DK214" s="33" t="n">
        <v>0.227</v>
      </c>
      <c r="DL214" s="33" t="n">
        <v>0.172</v>
      </c>
      <c r="DM214" s="33" t="n">
        <v>0.202</v>
      </c>
      <c r="DN214" s="33" t="n">
        <v>0</v>
      </c>
      <c r="DO214" s="33" t="n">
        <v>0</v>
      </c>
      <c r="DP214" s="33" t="n">
        <v>0.006</v>
      </c>
      <c r="DQ214" s="33" t="n">
        <v>0.006</v>
      </c>
      <c r="DR214" s="33" t="n">
        <v>0.012</v>
      </c>
      <c r="DS214" s="33" t="n">
        <v>0.012</v>
      </c>
      <c r="DT214" s="33" t="n">
        <v>0.006</v>
      </c>
      <c r="DU214" s="33" t="n">
        <v>0</v>
      </c>
      <c r="DV214" s="33" t="n">
        <v>0.018</v>
      </c>
      <c r="DW214" s="33" t="n">
        <v>0.773</v>
      </c>
      <c r="DX214" s="33" t="n">
        <v>0.761</v>
      </c>
      <c r="DY214" s="33" t="n">
        <v>0.755</v>
      </c>
      <c r="DZ214" s="33" t="n">
        <v>0.779</v>
      </c>
      <c r="EA214" s="33" t="n">
        <v>0.736</v>
      </c>
      <c r="EB214" s="33" t="n">
        <v>0.65</v>
      </c>
      <c r="EC214" s="33" t="n">
        <v>0.687</v>
      </c>
      <c r="ED214" s="33" t="n">
        <v>0.675</v>
      </c>
      <c r="EE214" s="33" t="n">
        <v>0.669</v>
      </c>
      <c r="EF214" s="33" t="n">
        <v>0.405</v>
      </c>
      <c r="EG214" s="33" t="n">
        <v>0.006</v>
      </c>
      <c r="EH214" s="33" t="n">
        <v>0.012</v>
      </c>
      <c r="EI214" s="33" t="n">
        <v>0.018</v>
      </c>
      <c r="EJ214" s="33" t="n">
        <v>0.301</v>
      </c>
      <c r="EK214" s="33" t="n">
        <v>0.08</v>
      </c>
      <c r="EL214" s="33" t="n">
        <v>0.067</v>
      </c>
      <c r="EM214" s="33" t="n">
        <v>0.135</v>
      </c>
      <c r="EN214" s="33" t="n">
        <v>0.08</v>
      </c>
      <c r="EO214" s="33" t="n">
        <v>0.337</v>
      </c>
      <c r="EP214" s="33" t="n">
        <v>0.258</v>
      </c>
      <c r="EQ214" s="33" t="n">
        <v>0.233</v>
      </c>
      <c r="ER214" s="33" t="n">
        <v>0.037</v>
      </c>
      <c r="ES214" s="33" t="n">
        <v>0.037</v>
      </c>
      <c r="ET214" s="33" t="n">
        <v>0.08</v>
      </c>
      <c r="EU214" s="33" t="n">
        <v>0.061</v>
      </c>
      <c r="EV214" s="33" t="n">
        <v>0.178</v>
      </c>
      <c r="EW214" s="33" t="n">
        <v>0.54</v>
      </c>
      <c r="EX214" s="33" t="n">
        <v>0.583</v>
      </c>
      <c r="EY214" s="33" t="n">
        <v>0.552</v>
      </c>
      <c r="EZ214" s="33" t="n">
        <v>7.61</v>
      </c>
      <c r="FA214" s="33" t="n">
        <v>0.018</v>
      </c>
      <c r="FB214" s="33" t="n">
        <v>0.018</v>
      </c>
      <c r="FC214" s="33" t="n">
        <v>0.043</v>
      </c>
      <c r="FD214" s="33" t="n">
        <v>0.055</v>
      </c>
      <c r="FE214" s="33" t="n">
        <v>0.074</v>
      </c>
      <c r="FF214" s="33" t="n">
        <v>0.11</v>
      </c>
      <c r="FG214" s="33" t="n">
        <v>0.055</v>
      </c>
      <c r="FH214" s="33" t="n">
        <v>0.135</v>
      </c>
      <c r="FI214" s="33" t="n">
        <v>0.117</v>
      </c>
      <c r="FJ214" s="33" t="n">
        <v>0.337</v>
      </c>
      <c r="FK214" s="33" t="n">
        <v>0.037</v>
      </c>
      <c r="FL214" s="33" t="n">
        <v>0.558</v>
      </c>
      <c r="FM214" s="33" t="n">
        <v>0.62</v>
      </c>
      <c r="FN214" s="33" t="n">
        <v>0.38</v>
      </c>
      <c r="FO214" s="33" t="n">
        <v>0.129</v>
      </c>
      <c r="FP214" s="33" t="n">
        <v>0.11</v>
      </c>
      <c r="FQ214" s="33" t="n">
        <v>0.135</v>
      </c>
      <c r="FR214" s="33" t="n">
        <v>0.098</v>
      </c>
      <c r="FS214" s="33" t="n">
        <v>0.055</v>
      </c>
      <c r="FT214" s="33" t="n">
        <v>0.19</v>
      </c>
      <c r="FU214" s="33" t="n">
        <v>0.117</v>
      </c>
      <c r="FV214" s="33" t="n">
        <v>0.074</v>
      </c>
      <c r="FW214" s="33" t="n">
        <v>0.184</v>
      </c>
      <c r="FX214" s="33" t="n">
        <v>0.098</v>
      </c>
      <c r="FY214" s="33" t="n">
        <v>0.141</v>
      </c>
      <c r="FZ214" s="33" t="n">
        <v>0.11</v>
      </c>
      <c r="GA214" s="33" t="n">
        <v>0.006</v>
      </c>
      <c r="GB214" s="33" t="n">
        <v>0</v>
      </c>
      <c r="GC214" s="33" t="n">
        <v>0.006</v>
      </c>
      <c r="GD214" s="33" t="n">
        <v>0.012</v>
      </c>
      <c r="GE214" s="33" t="n">
        <v>0.037</v>
      </c>
      <c r="GF214" s="33" t="n">
        <v>0.006</v>
      </c>
      <c r="GG214" s="33" t="n">
        <v>0.331</v>
      </c>
      <c r="GH214" s="33" t="n">
        <v>0.276</v>
      </c>
      <c r="GI214" s="33" t="n">
        <v>0.276</v>
      </c>
      <c r="GJ214" s="33" t="n">
        <v>0.313</v>
      </c>
      <c r="GK214" s="33" t="n">
        <v>0.288</v>
      </c>
      <c r="GL214" s="33" t="n">
        <v>0.252</v>
      </c>
      <c r="GM214" s="33" t="n">
        <v>0.564</v>
      </c>
      <c r="GN214" s="33" t="n">
        <v>0.497</v>
      </c>
      <c r="GO214" s="33" t="n">
        <v>0.515</v>
      </c>
      <c r="GP214" s="33" t="n">
        <v>0.509</v>
      </c>
      <c r="GQ214" s="33" t="n">
        <v>0.503</v>
      </c>
      <c r="GR214" s="33" t="n">
        <v>0.613</v>
      </c>
      <c r="GS214" s="33" t="n">
        <v>0.049</v>
      </c>
      <c r="GT214" s="33" t="n">
        <v>0.172</v>
      </c>
      <c r="GU214" s="33" t="n">
        <v>0.135</v>
      </c>
      <c r="GV214" s="33" t="n">
        <v>0.11</v>
      </c>
      <c r="GW214" s="33" t="n">
        <v>0.117</v>
      </c>
      <c r="GX214" s="33" t="n">
        <v>0.074</v>
      </c>
      <c r="GY214" s="33" t="n">
        <v>0.018</v>
      </c>
      <c r="GZ214" s="33" t="n">
        <v>0.012</v>
      </c>
      <c r="HA214" s="33" t="n">
        <v>0.012</v>
      </c>
      <c r="HB214" s="33" t="n">
        <v>0.018</v>
      </c>
      <c r="HC214" s="33" t="n">
        <v>0.012</v>
      </c>
      <c r="HD214" s="33" t="n">
        <v>0.012</v>
      </c>
      <c r="HE214" s="33" t="n">
        <v>0.031</v>
      </c>
      <c r="HF214" s="33" t="n">
        <v>0.043</v>
      </c>
      <c r="HG214" s="33" t="n">
        <v>0.055</v>
      </c>
      <c r="HH214" s="33" t="n">
        <v>0.037</v>
      </c>
      <c r="HI214" s="33" t="n">
        <v>0.043</v>
      </c>
      <c r="HJ214" s="33" t="n">
        <v>0.043</v>
      </c>
    </row>
    <row r="215" customFormat="false" ht="15" hidden="false" customHeight="false" outlineLevel="0" collapsed="false">
      <c r="A215" s="33" t="n">
        <v>609832</v>
      </c>
      <c r="B215" s="242" t="s">
        <v>1785</v>
      </c>
      <c r="C215" s="243" t="s">
        <v>1786</v>
      </c>
      <c r="D215" s="33" t="n">
        <v>2570</v>
      </c>
      <c r="E215" s="33" t="n">
        <v>22501</v>
      </c>
      <c r="F215" s="33" t="s">
        <v>259</v>
      </c>
      <c r="G215" s="33" t="s">
        <v>260</v>
      </c>
      <c r="H215" s="243" t="s">
        <v>46</v>
      </c>
      <c r="I215" s="33" t="s">
        <v>1855</v>
      </c>
      <c r="J215" s="33" t="s">
        <v>1788</v>
      </c>
      <c r="L215" s="33" t="s">
        <v>112</v>
      </c>
      <c r="N215" s="33" t="s">
        <v>1790</v>
      </c>
      <c r="O215" s="33" t="n">
        <v>51289</v>
      </c>
      <c r="P215" s="33" t="s">
        <v>1791</v>
      </c>
      <c r="Q215" s="33" t="s">
        <v>3209</v>
      </c>
      <c r="R215" s="33" t="s">
        <v>3210</v>
      </c>
      <c r="S215" s="33" t="n">
        <v>60638</v>
      </c>
      <c r="T215" s="33" t="n">
        <v>44</v>
      </c>
      <c r="U215" s="33" t="s">
        <v>3211</v>
      </c>
      <c r="V215" s="33" t="s">
        <v>3212</v>
      </c>
      <c r="W215" s="33" t="s">
        <v>3213</v>
      </c>
      <c r="X215" s="33" t="s">
        <v>3214</v>
      </c>
      <c r="Y215" s="33" t="s">
        <v>1798</v>
      </c>
      <c r="Z215" s="33" t="s">
        <v>2605</v>
      </c>
      <c r="AA215" s="33" t="n">
        <v>2012</v>
      </c>
      <c r="AB215" s="33" t="n">
        <v>609832</v>
      </c>
      <c r="AD215" s="33" t="n">
        <v>2570</v>
      </c>
      <c r="AG215" s="33" t="s">
        <v>3215</v>
      </c>
      <c r="AH215" s="33" t="n">
        <v>5</v>
      </c>
      <c r="AI215" s="33" t="s">
        <v>1823</v>
      </c>
      <c r="AJ215" s="33" t="s">
        <v>1801</v>
      </c>
      <c r="AK215" s="33" t="s">
        <v>1802</v>
      </c>
      <c r="AL215" s="33" t="s">
        <v>112</v>
      </c>
      <c r="AM215" s="33" t="s">
        <v>71</v>
      </c>
      <c r="AN215" s="33" t="s">
        <v>112</v>
      </c>
      <c r="AO215" s="33" t="s">
        <v>112</v>
      </c>
      <c r="AP215" s="33" t="s">
        <v>71</v>
      </c>
      <c r="AQ215" s="33" t="s">
        <v>2426</v>
      </c>
      <c r="AR215" s="244" t="s">
        <v>159</v>
      </c>
      <c r="AS215" s="33" t="s">
        <v>67</v>
      </c>
      <c r="AT215" s="33" t="s">
        <v>67</v>
      </c>
      <c r="AU215" s="33" t="s">
        <v>137</v>
      </c>
      <c r="AV215" s="33" t="n">
        <v>29</v>
      </c>
      <c r="AW215" s="33" t="n">
        <v>27</v>
      </c>
      <c r="AX215" s="33" t="n">
        <v>11</v>
      </c>
      <c r="AY215" s="33" t="n">
        <v>185</v>
      </c>
      <c r="AZ215" s="33" t="n">
        <v>91</v>
      </c>
      <c r="BA215" s="33" t="n">
        <v>0</v>
      </c>
      <c r="BB215" s="33" t="n">
        <v>1</v>
      </c>
      <c r="BC215" s="33" t="n">
        <v>78</v>
      </c>
      <c r="BD215" s="245" t="n">
        <v>1</v>
      </c>
      <c r="BE215" s="33" t="n">
        <v>1</v>
      </c>
      <c r="BF215" s="33" t="n">
        <v>4</v>
      </c>
      <c r="BG215" s="33" t="n">
        <v>9</v>
      </c>
      <c r="BH215" s="33" t="n">
        <v>185</v>
      </c>
      <c r="BI215" s="33" t="n">
        <v>0.022</v>
      </c>
      <c r="BJ215" s="33" t="n">
        <v>0.027</v>
      </c>
      <c r="BK215" s="33" t="n">
        <v>0.011</v>
      </c>
      <c r="BL215" s="33" t="n">
        <v>0.011</v>
      </c>
      <c r="BM215" s="33" t="n">
        <v>0.043</v>
      </c>
      <c r="BN215" s="33" t="n">
        <v>0.059</v>
      </c>
      <c r="BO215" s="33" t="n">
        <v>0.103</v>
      </c>
      <c r="BP215" s="33" t="n">
        <v>0.076</v>
      </c>
      <c r="BQ215" s="33" t="n">
        <v>0.054</v>
      </c>
      <c r="BR215" s="33" t="n">
        <v>0.059</v>
      </c>
      <c r="BS215" s="33" t="n">
        <v>0.135</v>
      </c>
      <c r="BT215" s="33" t="n">
        <v>0.227</v>
      </c>
      <c r="BU215" s="33" t="n">
        <v>0.432</v>
      </c>
      <c r="BV215" s="33" t="n">
        <v>0.378</v>
      </c>
      <c r="BW215" s="33" t="n">
        <v>0.427</v>
      </c>
      <c r="BX215" s="33" t="n">
        <v>0.335</v>
      </c>
      <c r="BY215" s="33" t="n">
        <v>0.486</v>
      </c>
      <c r="BZ215" s="33" t="n">
        <v>0.405</v>
      </c>
      <c r="CA215" s="33" t="n">
        <v>0.011</v>
      </c>
      <c r="CB215" s="33" t="n">
        <v>0.011</v>
      </c>
      <c r="CC215" s="33" t="n">
        <v>0.027</v>
      </c>
      <c r="CD215" s="33" t="n">
        <v>0.011</v>
      </c>
      <c r="CE215" s="33" t="n">
        <v>0.005</v>
      </c>
      <c r="CF215" s="33" t="n">
        <v>0.027</v>
      </c>
      <c r="CG215" s="33" t="n">
        <v>0.432</v>
      </c>
      <c r="CH215" s="33" t="n">
        <v>0.508</v>
      </c>
      <c r="CI215" s="33" t="n">
        <v>0.481</v>
      </c>
      <c r="CJ215" s="33" t="n">
        <v>0.584</v>
      </c>
      <c r="CK215" s="33" t="n">
        <v>0.33</v>
      </c>
      <c r="CL215" s="33" t="n">
        <v>0.281</v>
      </c>
      <c r="CM215" s="33" t="n">
        <v>0.005</v>
      </c>
      <c r="CN215" s="33" t="n">
        <v>0.011</v>
      </c>
      <c r="CO215" s="33" t="n">
        <v>0.016</v>
      </c>
      <c r="CP215" s="33" t="n">
        <v>0.005</v>
      </c>
      <c r="CQ215" s="33" t="n">
        <v>0.016</v>
      </c>
      <c r="CR215" s="33" t="n">
        <v>0.032</v>
      </c>
      <c r="CS215" s="33" t="n">
        <v>0.07</v>
      </c>
      <c r="CT215" s="33" t="n">
        <v>0.141</v>
      </c>
      <c r="CU215" s="33" t="n">
        <v>0.076</v>
      </c>
      <c r="CV215" s="33" t="n">
        <v>0.027</v>
      </c>
      <c r="CW215" s="33" t="n">
        <v>0.043</v>
      </c>
      <c r="CX215" s="33" t="n">
        <v>0.049</v>
      </c>
      <c r="CY215" s="33" t="n">
        <v>0.054</v>
      </c>
      <c r="CZ215" s="33" t="n">
        <v>0.032</v>
      </c>
      <c r="DA215" s="33" t="n">
        <v>0.092</v>
      </c>
      <c r="DB215" s="33" t="n">
        <v>0.103</v>
      </c>
      <c r="DC215" s="33" t="n">
        <v>0.114</v>
      </c>
      <c r="DD215" s="33" t="n">
        <v>0.114</v>
      </c>
      <c r="DE215" s="33" t="n">
        <v>0.173</v>
      </c>
      <c r="DF215" s="33" t="n">
        <v>0.249</v>
      </c>
      <c r="DG215" s="33" t="n">
        <v>0.232</v>
      </c>
      <c r="DH215" s="33" t="n">
        <v>0.232</v>
      </c>
      <c r="DI215" s="33" t="n">
        <v>0.249</v>
      </c>
      <c r="DJ215" s="33" t="n">
        <v>0.276</v>
      </c>
      <c r="DK215" s="33" t="n">
        <v>0.297</v>
      </c>
      <c r="DL215" s="33" t="n">
        <v>0.189</v>
      </c>
      <c r="DM215" s="33" t="n">
        <v>0.238</v>
      </c>
      <c r="DN215" s="33" t="n">
        <v>0.011</v>
      </c>
      <c r="DO215" s="33" t="n">
        <v>0.005</v>
      </c>
      <c r="DP215" s="33" t="n">
        <v>0.011</v>
      </c>
      <c r="DQ215" s="33" t="n">
        <v>0.011</v>
      </c>
      <c r="DR215" s="33" t="n">
        <v>0.016</v>
      </c>
      <c r="DS215" s="33" t="n">
        <v>0.011</v>
      </c>
      <c r="DT215" s="33" t="n">
        <v>0.022</v>
      </c>
      <c r="DU215" s="33" t="n">
        <v>0.027</v>
      </c>
      <c r="DV215" s="33" t="n">
        <v>0.043</v>
      </c>
      <c r="DW215" s="33" t="n">
        <v>0.784</v>
      </c>
      <c r="DX215" s="33" t="n">
        <v>0.692</v>
      </c>
      <c r="DY215" s="33" t="n">
        <v>0.692</v>
      </c>
      <c r="DZ215" s="33" t="n">
        <v>0.697</v>
      </c>
      <c r="EA215" s="33" t="n">
        <v>0.686</v>
      </c>
      <c r="EB215" s="33" t="n">
        <v>0.589</v>
      </c>
      <c r="EC215" s="33" t="n">
        <v>0.508</v>
      </c>
      <c r="ED215" s="33" t="n">
        <v>0.53</v>
      </c>
      <c r="EE215" s="33" t="n">
        <v>0.53</v>
      </c>
      <c r="EF215" s="33" t="n">
        <v>0.346</v>
      </c>
      <c r="EG215" s="33" t="n">
        <v>0.016</v>
      </c>
      <c r="EH215" s="33" t="n">
        <v>0.011</v>
      </c>
      <c r="EI215" s="33" t="n">
        <v>0.141</v>
      </c>
      <c r="EJ215" s="33" t="n">
        <v>0.465</v>
      </c>
      <c r="EK215" s="33" t="n">
        <v>0.027</v>
      </c>
      <c r="EL215" s="33" t="n">
        <v>0.032</v>
      </c>
      <c r="EM215" s="33" t="n">
        <v>0.243</v>
      </c>
      <c r="EN215" s="33" t="n">
        <v>0.081</v>
      </c>
      <c r="EO215" s="33" t="n">
        <v>0.335</v>
      </c>
      <c r="EP215" s="33" t="n">
        <v>0.341</v>
      </c>
      <c r="EQ215" s="33" t="n">
        <v>0.254</v>
      </c>
      <c r="ER215" s="33" t="n">
        <v>0.043</v>
      </c>
      <c r="ES215" s="33" t="n">
        <v>0.032</v>
      </c>
      <c r="ET215" s="33" t="n">
        <v>0.032</v>
      </c>
      <c r="EU215" s="33" t="n">
        <v>0.097</v>
      </c>
      <c r="EV215" s="33" t="n">
        <v>0.065</v>
      </c>
      <c r="EW215" s="33" t="n">
        <v>0.589</v>
      </c>
      <c r="EX215" s="33" t="n">
        <v>0.584</v>
      </c>
      <c r="EY215" s="33" t="n">
        <v>0.265</v>
      </c>
      <c r="EZ215" s="33" t="n">
        <v>8.14</v>
      </c>
      <c r="FA215" s="33" t="n">
        <v>0.011</v>
      </c>
      <c r="FB215" s="33" t="n">
        <v>0.011</v>
      </c>
      <c r="FC215" s="33" t="n">
        <v>0.016</v>
      </c>
      <c r="FD215" s="33" t="n">
        <v>0.022</v>
      </c>
      <c r="FE215" s="33" t="n">
        <v>0.054</v>
      </c>
      <c r="FF215" s="33" t="n">
        <v>0.059</v>
      </c>
      <c r="FG215" s="33" t="n">
        <v>0.081</v>
      </c>
      <c r="FH215" s="33" t="n">
        <v>0.211</v>
      </c>
      <c r="FI215" s="33" t="n">
        <v>0.211</v>
      </c>
      <c r="FJ215" s="33" t="n">
        <v>0.297</v>
      </c>
      <c r="FK215" s="33" t="n">
        <v>0.027</v>
      </c>
      <c r="FL215" s="33" t="n">
        <v>0.486</v>
      </c>
      <c r="FM215" s="33" t="n">
        <v>0.692</v>
      </c>
      <c r="FN215" s="33" t="n">
        <v>0.238</v>
      </c>
      <c r="FO215" s="33" t="n">
        <v>0.2</v>
      </c>
      <c r="FP215" s="33" t="n">
        <v>0.119</v>
      </c>
      <c r="FQ215" s="33" t="n">
        <v>0.211</v>
      </c>
      <c r="FR215" s="33" t="n">
        <v>0.108</v>
      </c>
      <c r="FS215" s="33" t="n">
        <v>0.032</v>
      </c>
      <c r="FT215" s="33" t="n">
        <v>0.249</v>
      </c>
      <c r="FU215" s="33" t="n">
        <v>0.103</v>
      </c>
      <c r="FV215" s="33" t="n">
        <v>0.043</v>
      </c>
      <c r="FW215" s="33" t="n">
        <v>0.227</v>
      </c>
      <c r="FX215" s="33" t="n">
        <v>0.103</v>
      </c>
      <c r="FY215" s="33" t="n">
        <v>0.114</v>
      </c>
      <c r="FZ215" s="33" t="n">
        <v>0.076</v>
      </c>
      <c r="GA215" s="33" t="n">
        <v>0.011</v>
      </c>
      <c r="GB215" s="33" t="n">
        <v>0.13</v>
      </c>
      <c r="GC215" s="33" t="n">
        <v>0.054</v>
      </c>
      <c r="GD215" s="33" t="n">
        <v>0.097</v>
      </c>
      <c r="GE215" s="33" t="n">
        <v>0.281</v>
      </c>
      <c r="GF215" s="33" t="n">
        <v>0.016</v>
      </c>
      <c r="GG215" s="33" t="n">
        <v>0.486</v>
      </c>
      <c r="GH215" s="33" t="n">
        <v>0.416</v>
      </c>
      <c r="GI215" s="33" t="n">
        <v>0.416</v>
      </c>
      <c r="GJ215" s="33" t="n">
        <v>0.546</v>
      </c>
      <c r="GK215" s="33" t="n">
        <v>0.443</v>
      </c>
      <c r="GL215" s="33" t="n">
        <v>0.492</v>
      </c>
      <c r="GM215" s="33" t="n">
        <v>0.443</v>
      </c>
      <c r="GN215" s="33" t="n">
        <v>0.216</v>
      </c>
      <c r="GO215" s="33" t="n">
        <v>0.33</v>
      </c>
      <c r="GP215" s="33" t="n">
        <v>0.286</v>
      </c>
      <c r="GQ215" s="33" t="n">
        <v>0.103</v>
      </c>
      <c r="GR215" s="33" t="n">
        <v>0.432</v>
      </c>
      <c r="GS215" s="33" t="n">
        <v>0.016</v>
      </c>
      <c r="GT215" s="33" t="n">
        <v>0.195</v>
      </c>
      <c r="GU215" s="33" t="n">
        <v>0.162</v>
      </c>
      <c r="GV215" s="33" t="n">
        <v>0.032</v>
      </c>
      <c r="GW215" s="33" t="n">
        <v>0.081</v>
      </c>
      <c r="GX215" s="33" t="n">
        <v>0.022</v>
      </c>
      <c r="GY215" s="33" t="n">
        <v>0.005</v>
      </c>
      <c r="GZ215" s="33" t="n">
        <v>0.011</v>
      </c>
      <c r="HA215" s="33" t="n">
        <v>0.005</v>
      </c>
      <c r="HB215" s="33" t="n">
        <v>0.005</v>
      </c>
      <c r="HC215" s="33" t="n">
        <v>0.054</v>
      </c>
      <c r="HD215" s="33" t="n">
        <v>0.005</v>
      </c>
      <c r="HE215" s="33" t="n">
        <v>0.038</v>
      </c>
      <c r="HF215" s="33" t="n">
        <v>0.032</v>
      </c>
      <c r="HG215" s="33" t="n">
        <v>0.032</v>
      </c>
      <c r="HH215" s="33" t="n">
        <v>0.032</v>
      </c>
      <c r="HI215" s="33" t="n">
        <v>0.038</v>
      </c>
      <c r="HJ215" s="33" t="n">
        <v>0.032</v>
      </c>
    </row>
    <row r="216" customFormat="false" ht="15" hidden="false" customHeight="false" outlineLevel="0" collapsed="false">
      <c r="A216" s="33" t="n">
        <v>609833</v>
      </c>
      <c r="B216" s="242" t="s">
        <v>1785</v>
      </c>
      <c r="C216" s="243" t="s">
        <v>1786</v>
      </c>
      <c r="D216" s="33" t="n">
        <v>2580</v>
      </c>
      <c r="E216" s="33" t="n">
        <v>22511</v>
      </c>
      <c r="F216" s="33" t="s">
        <v>261</v>
      </c>
      <c r="G216" s="33" t="s">
        <v>262</v>
      </c>
      <c r="H216" s="243" t="s">
        <v>46</v>
      </c>
      <c r="I216" s="33" t="s">
        <v>1855</v>
      </c>
      <c r="J216" s="33" t="s">
        <v>1788</v>
      </c>
      <c r="L216" s="33" t="s">
        <v>115</v>
      </c>
      <c r="N216" s="33" t="s">
        <v>1790</v>
      </c>
      <c r="O216" s="33" t="n">
        <v>51462</v>
      </c>
      <c r="P216" s="33" t="s">
        <v>1791</v>
      </c>
      <c r="Q216" s="33" t="s">
        <v>3216</v>
      </c>
      <c r="R216" s="33" t="s">
        <v>3217</v>
      </c>
      <c r="S216" s="33" t="n">
        <v>60617</v>
      </c>
      <c r="T216" s="33" t="n">
        <v>47</v>
      </c>
      <c r="U216" s="33" t="s">
        <v>3218</v>
      </c>
      <c r="V216" s="33" t="s">
        <v>3219</v>
      </c>
      <c r="W216" s="33" t="s">
        <v>3220</v>
      </c>
      <c r="X216" s="33" t="s">
        <v>3221</v>
      </c>
      <c r="Y216" s="33" t="s">
        <v>135</v>
      </c>
      <c r="Z216" s="33" t="s">
        <v>2204</v>
      </c>
      <c r="AA216" s="33" t="n">
        <v>2012</v>
      </c>
      <c r="AB216" s="33" t="n">
        <v>609833</v>
      </c>
      <c r="AD216" s="33" t="n">
        <v>2580</v>
      </c>
      <c r="AG216" s="33" t="s">
        <v>3222</v>
      </c>
      <c r="AH216" s="33" t="n">
        <v>6</v>
      </c>
      <c r="AI216" s="33" t="s">
        <v>1823</v>
      </c>
      <c r="AJ216" s="33" t="s">
        <v>1801</v>
      </c>
      <c r="AK216" s="33" t="s">
        <v>1802</v>
      </c>
      <c r="AL216" s="33" t="s">
        <v>115</v>
      </c>
      <c r="AM216" s="33" t="s">
        <v>53</v>
      </c>
      <c r="AN216" s="33" t="s">
        <v>115</v>
      </c>
      <c r="AO216" s="33" t="s">
        <v>115</v>
      </c>
      <c r="AP216" s="33" t="s">
        <v>53</v>
      </c>
      <c r="AQ216" s="33" t="s">
        <v>2467</v>
      </c>
      <c r="AR216" s="244" t="s">
        <v>263</v>
      </c>
      <c r="AS216" s="33" t="s">
        <v>137</v>
      </c>
      <c r="AT216" s="33" t="s">
        <v>67</v>
      </c>
      <c r="AU216" s="33" t="s">
        <v>47</v>
      </c>
      <c r="AV216" s="33" t="n">
        <v>16</v>
      </c>
      <c r="AW216" s="33" t="n">
        <v>21</v>
      </c>
      <c r="AX216" s="33" t="n">
        <v>43</v>
      </c>
      <c r="AY216" s="33" t="n">
        <v>121</v>
      </c>
      <c r="AZ216" s="33" t="n">
        <v>0</v>
      </c>
      <c r="BA216" s="33" t="n">
        <v>1</v>
      </c>
      <c r="BB216" s="33" t="n">
        <v>113</v>
      </c>
      <c r="BC216" s="33" t="n">
        <v>0</v>
      </c>
      <c r="BD216" s="245" t="n">
        <v>0</v>
      </c>
      <c r="BE216" s="33" t="n">
        <v>0</v>
      </c>
      <c r="BF216" s="33" t="n">
        <v>2</v>
      </c>
      <c r="BG216" s="33" t="n">
        <v>5</v>
      </c>
      <c r="BH216" s="33" t="n">
        <v>121</v>
      </c>
      <c r="BI216" s="33" t="n">
        <v>0.041</v>
      </c>
      <c r="BJ216" s="33" t="n">
        <v>0.058</v>
      </c>
      <c r="BK216" s="33" t="n">
        <v>0</v>
      </c>
      <c r="BL216" s="33" t="n">
        <v>0.041</v>
      </c>
      <c r="BM216" s="33" t="n">
        <v>0.116</v>
      </c>
      <c r="BN216" s="33" t="n">
        <v>0.19</v>
      </c>
      <c r="BO216" s="33" t="n">
        <v>0.132</v>
      </c>
      <c r="BP216" s="33" t="n">
        <v>0.091</v>
      </c>
      <c r="BQ216" s="33" t="n">
        <v>0.124</v>
      </c>
      <c r="BR216" s="33" t="n">
        <v>0.107</v>
      </c>
      <c r="BS216" s="33" t="n">
        <v>0.174</v>
      </c>
      <c r="BT216" s="33" t="n">
        <v>0.223</v>
      </c>
      <c r="BU216" s="33" t="n">
        <v>0.364</v>
      </c>
      <c r="BV216" s="33" t="n">
        <v>0.281</v>
      </c>
      <c r="BW216" s="33" t="n">
        <v>0.38</v>
      </c>
      <c r="BX216" s="33" t="n">
        <v>0.289</v>
      </c>
      <c r="BY216" s="33" t="n">
        <v>0.314</v>
      </c>
      <c r="BZ216" s="33" t="n">
        <v>0.306</v>
      </c>
      <c r="CA216" s="33" t="n">
        <v>0.025</v>
      </c>
      <c r="CB216" s="33" t="n">
        <v>0.008</v>
      </c>
      <c r="CC216" s="33" t="n">
        <v>0.025</v>
      </c>
      <c r="CD216" s="33" t="n">
        <v>0.033</v>
      </c>
      <c r="CE216" s="33" t="n">
        <v>0.017</v>
      </c>
      <c r="CF216" s="33" t="n">
        <v>0.008</v>
      </c>
      <c r="CG216" s="33" t="n">
        <v>0.438</v>
      </c>
      <c r="CH216" s="33" t="n">
        <v>0.562</v>
      </c>
      <c r="CI216" s="33" t="n">
        <v>0.471</v>
      </c>
      <c r="CJ216" s="33" t="n">
        <v>0.529</v>
      </c>
      <c r="CK216" s="33" t="n">
        <v>0.38</v>
      </c>
      <c r="CL216" s="33" t="n">
        <v>0.273</v>
      </c>
      <c r="CM216" s="33" t="n">
        <v>0.008</v>
      </c>
      <c r="CN216" s="33" t="n">
        <v>0.008</v>
      </c>
      <c r="CO216" s="33" t="n">
        <v>0.025</v>
      </c>
      <c r="CP216" s="33" t="n">
        <v>0.017</v>
      </c>
      <c r="CQ216" s="33" t="n">
        <v>0.008</v>
      </c>
      <c r="CR216" s="33" t="n">
        <v>0.041</v>
      </c>
      <c r="CS216" s="33" t="n">
        <v>0.05</v>
      </c>
      <c r="CT216" s="33" t="n">
        <v>0.116</v>
      </c>
      <c r="CU216" s="33" t="n">
        <v>0.041</v>
      </c>
      <c r="CV216" s="33" t="n">
        <v>0.041</v>
      </c>
      <c r="CW216" s="33" t="n">
        <v>0.066</v>
      </c>
      <c r="CX216" s="33" t="n">
        <v>0.066</v>
      </c>
      <c r="CY216" s="33" t="n">
        <v>0.091</v>
      </c>
      <c r="CZ216" s="33" t="n">
        <v>0.074</v>
      </c>
      <c r="DA216" s="33" t="n">
        <v>0.157</v>
      </c>
      <c r="DB216" s="33" t="n">
        <v>0.116</v>
      </c>
      <c r="DC216" s="33" t="n">
        <v>0.132</v>
      </c>
      <c r="DD216" s="33" t="n">
        <v>0.14</v>
      </c>
      <c r="DE216" s="33" t="n">
        <v>0.198</v>
      </c>
      <c r="DF216" s="33" t="n">
        <v>0.248</v>
      </c>
      <c r="DG216" s="33" t="n">
        <v>0.273</v>
      </c>
      <c r="DH216" s="33" t="n">
        <v>0.157</v>
      </c>
      <c r="DI216" s="33" t="n">
        <v>0.24</v>
      </c>
      <c r="DJ216" s="33" t="n">
        <v>0.339</v>
      </c>
      <c r="DK216" s="33" t="n">
        <v>0.314</v>
      </c>
      <c r="DL216" s="33" t="n">
        <v>0.215</v>
      </c>
      <c r="DM216" s="33" t="n">
        <v>0.298</v>
      </c>
      <c r="DN216" s="33" t="n">
        <v>0.008</v>
      </c>
      <c r="DO216" s="33" t="n">
        <v>0.008</v>
      </c>
      <c r="DP216" s="33" t="n">
        <v>0.017</v>
      </c>
      <c r="DQ216" s="33" t="n">
        <v>0.017</v>
      </c>
      <c r="DR216" s="33" t="n">
        <v>0.008</v>
      </c>
      <c r="DS216" s="33" t="n">
        <v>0.017</v>
      </c>
      <c r="DT216" s="33" t="n">
        <v>0.041</v>
      </c>
      <c r="DU216" s="33" t="n">
        <v>0.025</v>
      </c>
      <c r="DV216" s="33" t="n">
        <v>0.025</v>
      </c>
      <c r="DW216" s="33" t="n">
        <v>0.744</v>
      </c>
      <c r="DX216" s="33" t="n">
        <v>0.669</v>
      </c>
      <c r="DY216" s="33" t="n">
        <v>0.62</v>
      </c>
      <c r="DZ216" s="33" t="n">
        <v>0.719</v>
      </c>
      <c r="EA216" s="33" t="n">
        <v>0.669</v>
      </c>
      <c r="EB216" s="33" t="n">
        <v>0.446</v>
      </c>
      <c r="EC216" s="33" t="n">
        <v>0.479</v>
      </c>
      <c r="ED216" s="33" t="n">
        <v>0.512</v>
      </c>
      <c r="EE216" s="33" t="n">
        <v>0.496</v>
      </c>
      <c r="EF216" s="33" t="n">
        <v>0.322</v>
      </c>
      <c r="EG216" s="33" t="n">
        <v>0.017</v>
      </c>
      <c r="EH216" s="33" t="n">
        <v>0.025</v>
      </c>
      <c r="EI216" s="33" t="n">
        <v>0.14</v>
      </c>
      <c r="EJ216" s="33" t="n">
        <v>0.413</v>
      </c>
      <c r="EK216" s="33" t="n">
        <v>0.074</v>
      </c>
      <c r="EL216" s="33" t="n">
        <v>0.025</v>
      </c>
      <c r="EM216" s="33" t="n">
        <v>0.182</v>
      </c>
      <c r="EN216" s="33" t="n">
        <v>0.116</v>
      </c>
      <c r="EO216" s="33" t="n">
        <v>0.339</v>
      </c>
      <c r="EP216" s="33" t="n">
        <v>0.397</v>
      </c>
      <c r="EQ216" s="33" t="n">
        <v>0.314</v>
      </c>
      <c r="ER216" s="33" t="n">
        <v>0.041</v>
      </c>
      <c r="ES216" s="33" t="n">
        <v>0.05</v>
      </c>
      <c r="ET216" s="33" t="n">
        <v>0.058</v>
      </c>
      <c r="EU216" s="33" t="n">
        <v>0.05</v>
      </c>
      <c r="EV216" s="33" t="n">
        <v>0.107</v>
      </c>
      <c r="EW216" s="33" t="n">
        <v>0.521</v>
      </c>
      <c r="EX216" s="33" t="n">
        <v>0.496</v>
      </c>
      <c r="EY216" s="33" t="n">
        <v>0.314</v>
      </c>
      <c r="EZ216" s="33" t="n">
        <v>6.42</v>
      </c>
      <c r="FA216" s="33" t="n">
        <v>0.116</v>
      </c>
      <c r="FB216" s="33" t="n">
        <v>0.058</v>
      </c>
      <c r="FC216" s="33" t="n">
        <v>0.033</v>
      </c>
      <c r="FD216" s="33" t="n">
        <v>0.041</v>
      </c>
      <c r="FE216" s="33" t="n">
        <v>0.107</v>
      </c>
      <c r="FF216" s="33" t="n">
        <v>0.05</v>
      </c>
      <c r="FG216" s="33" t="n">
        <v>0.107</v>
      </c>
      <c r="FH216" s="33" t="n">
        <v>0.19</v>
      </c>
      <c r="FI216" s="33" t="n">
        <v>0.074</v>
      </c>
      <c r="FJ216" s="33" t="n">
        <v>0.198</v>
      </c>
      <c r="FK216" s="33" t="n">
        <v>0.025</v>
      </c>
      <c r="FL216" s="33" t="n">
        <v>0.669</v>
      </c>
      <c r="FM216" s="33" t="n">
        <v>0.661</v>
      </c>
      <c r="FN216" s="33" t="n">
        <v>0.364</v>
      </c>
      <c r="FO216" s="33" t="n">
        <v>0.124</v>
      </c>
      <c r="FP216" s="33" t="n">
        <v>0.124</v>
      </c>
      <c r="FQ216" s="33" t="n">
        <v>0.231</v>
      </c>
      <c r="FR216" s="33" t="n">
        <v>0.074</v>
      </c>
      <c r="FS216" s="33" t="n">
        <v>0.05</v>
      </c>
      <c r="FT216" s="33" t="n">
        <v>0.207</v>
      </c>
      <c r="FU216" s="33" t="n">
        <v>0.033</v>
      </c>
      <c r="FV216" s="33" t="n">
        <v>0.041</v>
      </c>
      <c r="FW216" s="33" t="n">
        <v>0.14</v>
      </c>
      <c r="FX216" s="33" t="n">
        <v>0.099</v>
      </c>
      <c r="FY216" s="33" t="n">
        <v>0.124</v>
      </c>
      <c r="FZ216" s="33" t="n">
        <v>0.058</v>
      </c>
      <c r="GA216" s="33" t="n">
        <v>0.033</v>
      </c>
      <c r="GB216" s="33" t="n">
        <v>0.083</v>
      </c>
      <c r="GC216" s="33" t="n">
        <v>0.107</v>
      </c>
      <c r="GD216" s="33" t="n">
        <v>0.041</v>
      </c>
      <c r="GE216" s="33" t="n">
        <v>0.066</v>
      </c>
      <c r="GF216" s="33" t="n">
        <v>0.008</v>
      </c>
      <c r="GG216" s="33" t="n">
        <v>0.322</v>
      </c>
      <c r="GH216" s="33" t="n">
        <v>0.298</v>
      </c>
      <c r="GI216" s="33" t="n">
        <v>0.264</v>
      </c>
      <c r="GJ216" s="33" t="n">
        <v>0.438</v>
      </c>
      <c r="GK216" s="33" t="n">
        <v>0.471</v>
      </c>
      <c r="GL216" s="33" t="n">
        <v>0.372</v>
      </c>
      <c r="GM216" s="33" t="n">
        <v>0.562</v>
      </c>
      <c r="GN216" s="33" t="n">
        <v>0.355</v>
      </c>
      <c r="GO216" s="33" t="n">
        <v>0.314</v>
      </c>
      <c r="GP216" s="33" t="n">
        <v>0.388</v>
      </c>
      <c r="GQ216" s="33" t="n">
        <v>0.331</v>
      </c>
      <c r="GR216" s="33" t="n">
        <v>0.554</v>
      </c>
      <c r="GS216" s="33" t="n">
        <v>0.041</v>
      </c>
      <c r="GT216" s="33" t="n">
        <v>0.182</v>
      </c>
      <c r="GU216" s="33" t="n">
        <v>0.19</v>
      </c>
      <c r="GV216" s="33" t="n">
        <v>0.066</v>
      </c>
      <c r="GW216" s="33" t="n">
        <v>0.074</v>
      </c>
      <c r="GX216" s="33" t="n">
        <v>0.033</v>
      </c>
      <c r="GY216" s="33" t="n">
        <v>0.008</v>
      </c>
      <c r="GZ216" s="33" t="n">
        <v>0.041</v>
      </c>
      <c r="HA216" s="33" t="n">
        <v>0.083</v>
      </c>
      <c r="HB216" s="33" t="n">
        <v>0.033</v>
      </c>
      <c r="HC216" s="33" t="n">
        <v>0.008</v>
      </c>
      <c r="HD216" s="33" t="n">
        <v>0.008</v>
      </c>
      <c r="HE216" s="33" t="n">
        <v>0.033</v>
      </c>
      <c r="HF216" s="33" t="n">
        <v>0.041</v>
      </c>
      <c r="HG216" s="33" t="n">
        <v>0.041</v>
      </c>
      <c r="HH216" s="33" t="n">
        <v>0.033</v>
      </c>
      <c r="HI216" s="33" t="n">
        <v>0.05</v>
      </c>
      <c r="HJ216" s="33" t="n">
        <v>0.025</v>
      </c>
    </row>
    <row r="217" customFormat="false" ht="15" hidden="false" customHeight="false" outlineLevel="0" collapsed="false">
      <c r="A217" s="33" t="n">
        <v>609834</v>
      </c>
      <c r="B217" s="242" t="s">
        <v>1785</v>
      </c>
      <c r="C217" s="243" t="s">
        <v>1786</v>
      </c>
      <c r="D217" s="33" t="n">
        <v>2590</v>
      </c>
      <c r="E217" s="33" t="n">
        <v>22521</v>
      </c>
      <c r="F217" s="33" t="s">
        <v>865</v>
      </c>
      <c r="G217" s="33" t="s">
        <v>866</v>
      </c>
      <c r="H217" s="243" t="s">
        <v>46</v>
      </c>
      <c r="I217" s="33" t="s">
        <v>1855</v>
      </c>
      <c r="J217" s="33" t="s">
        <v>1788</v>
      </c>
      <c r="L217" s="33" t="s">
        <v>279</v>
      </c>
      <c r="N217" s="33" t="s">
        <v>1790</v>
      </c>
      <c r="O217" s="33" t="n">
        <v>51264</v>
      </c>
      <c r="P217" s="33" t="s">
        <v>1791</v>
      </c>
      <c r="Q217" s="33" t="s">
        <v>865</v>
      </c>
      <c r="R217" s="33" t="s">
        <v>3223</v>
      </c>
      <c r="S217" s="33" t="n">
        <v>60623</v>
      </c>
      <c r="T217" s="33" t="n">
        <v>37</v>
      </c>
      <c r="U217" s="33" t="s">
        <v>3224</v>
      </c>
      <c r="V217" s="33" t="s">
        <v>3225</v>
      </c>
      <c r="W217" s="33" t="s">
        <v>3226</v>
      </c>
      <c r="X217" s="33" t="s">
        <v>3227</v>
      </c>
      <c r="Y217" s="33" t="s">
        <v>2268</v>
      </c>
      <c r="Z217" s="33" t="s">
        <v>2531</v>
      </c>
      <c r="AA217" s="33" t="n">
        <v>2012</v>
      </c>
      <c r="AB217" s="33" t="n">
        <v>609834</v>
      </c>
      <c r="AD217" s="33" t="n">
        <v>2590</v>
      </c>
      <c r="AG217" s="33" t="s">
        <v>3228</v>
      </c>
      <c r="AH217" s="33" t="n">
        <v>4</v>
      </c>
      <c r="AI217" s="33" t="s">
        <v>1800</v>
      </c>
      <c r="AJ217" s="33" t="s">
        <v>1801</v>
      </c>
      <c r="AK217" s="33" t="s">
        <v>1802</v>
      </c>
      <c r="AL217" s="33" t="s">
        <v>279</v>
      </c>
      <c r="AM217" s="33" t="s">
        <v>108</v>
      </c>
      <c r="AN217" s="33" t="s">
        <v>279</v>
      </c>
      <c r="AO217" s="33" t="s">
        <v>279</v>
      </c>
      <c r="AP217" s="33" t="s">
        <v>108</v>
      </c>
      <c r="AQ217" s="33" t="s">
        <v>2467</v>
      </c>
      <c r="AR217" s="244" t="s">
        <v>109</v>
      </c>
      <c r="AS217" s="33" t="s">
        <v>67</v>
      </c>
      <c r="AT217" s="33" t="s">
        <v>67</v>
      </c>
      <c r="AU217" s="33" t="s">
        <v>47</v>
      </c>
      <c r="AV217" s="33" t="n">
        <v>24</v>
      </c>
      <c r="AW217" s="33" t="n">
        <v>39</v>
      </c>
      <c r="AX217" s="33" t="n">
        <v>57</v>
      </c>
      <c r="AY217" s="33" t="n">
        <v>344</v>
      </c>
      <c r="AZ217" s="33" t="n">
        <v>9</v>
      </c>
      <c r="BA217" s="33" t="n">
        <v>0</v>
      </c>
      <c r="BB217" s="33" t="n">
        <v>0</v>
      </c>
      <c r="BC217" s="33" t="n">
        <v>322</v>
      </c>
      <c r="BD217" s="245" t="n">
        <v>0</v>
      </c>
      <c r="BE217" s="33" t="n">
        <v>0</v>
      </c>
      <c r="BF217" s="33" t="n">
        <v>4</v>
      </c>
      <c r="BG217" s="33" t="n">
        <v>9</v>
      </c>
      <c r="BH217" s="33" t="n">
        <v>344</v>
      </c>
      <c r="BI217" s="33" t="n">
        <v>0.038</v>
      </c>
      <c r="BJ217" s="33" t="n">
        <v>0.032</v>
      </c>
      <c r="BK217" s="33" t="n">
        <v>0.049</v>
      </c>
      <c r="BL217" s="33" t="n">
        <v>0.012</v>
      </c>
      <c r="BM217" s="33" t="n">
        <v>0.02</v>
      </c>
      <c r="BN217" s="33" t="n">
        <v>0.081</v>
      </c>
      <c r="BO217" s="33" t="n">
        <v>0.163</v>
      </c>
      <c r="BP217" s="33" t="n">
        <v>0.099</v>
      </c>
      <c r="BQ217" s="33" t="n">
        <v>0.11</v>
      </c>
      <c r="BR217" s="33" t="n">
        <v>0.064</v>
      </c>
      <c r="BS217" s="33" t="n">
        <v>0.116</v>
      </c>
      <c r="BT217" s="33" t="n">
        <v>0.163</v>
      </c>
      <c r="BU217" s="33" t="n">
        <v>0.404</v>
      </c>
      <c r="BV217" s="33" t="n">
        <v>0.381</v>
      </c>
      <c r="BW217" s="33" t="n">
        <v>0.424</v>
      </c>
      <c r="BX217" s="33" t="n">
        <v>0.302</v>
      </c>
      <c r="BY217" s="33" t="n">
        <v>0.416</v>
      </c>
      <c r="BZ217" s="33" t="n">
        <v>0.334</v>
      </c>
      <c r="CA217" s="33" t="n">
        <v>0.044</v>
      </c>
      <c r="CB217" s="33" t="n">
        <v>0.02</v>
      </c>
      <c r="CC217" s="33" t="n">
        <v>0.044</v>
      </c>
      <c r="CD217" s="33" t="n">
        <v>0.041</v>
      </c>
      <c r="CE217" s="33" t="n">
        <v>0.038</v>
      </c>
      <c r="CF217" s="33" t="n">
        <v>0.067</v>
      </c>
      <c r="CG217" s="33" t="n">
        <v>0.352</v>
      </c>
      <c r="CH217" s="33" t="n">
        <v>0.468</v>
      </c>
      <c r="CI217" s="33" t="n">
        <v>0.372</v>
      </c>
      <c r="CJ217" s="33" t="n">
        <v>0.581</v>
      </c>
      <c r="CK217" s="33" t="n">
        <v>0.41</v>
      </c>
      <c r="CL217" s="33" t="n">
        <v>0.355</v>
      </c>
      <c r="CM217" s="33" t="n">
        <v>0.009</v>
      </c>
      <c r="CN217" s="33" t="n">
        <v>0.009</v>
      </c>
      <c r="CO217" s="33" t="n">
        <v>0.009</v>
      </c>
      <c r="CP217" s="33" t="n">
        <v>0.026</v>
      </c>
      <c r="CQ217" s="33" t="n">
        <v>0.009</v>
      </c>
      <c r="CR217" s="33" t="n">
        <v>0.017</v>
      </c>
      <c r="CS217" s="33" t="n">
        <v>0.032</v>
      </c>
      <c r="CT217" s="33" t="n">
        <v>0.084</v>
      </c>
      <c r="CU217" s="33" t="n">
        <v>0.041</v>
      </c>
      <c r="CV217" s="33" t="n">
        <v>0.012</v>
      </c>
      <c r="CW217" s="33" t="n">
        <v>0.02</v>
      </c>
      <c r="CX217" s="33" t="n">
        <v>0.041</v>
      </c>
      <c r="CY217" s="33" t="n">
        <v>0.038</v>
      </c>
      <c r="CZ217" s="33" t="n">
        <v>0.038</v>
      </c>
      <c r="DA217" s="33" t="n">
        <v>0.047</v>
      </c>
      <c r="DB217" s="33" t="n">
        <v>0.073</v>
      </c>
      <c r="DC217" s="33" t="n">
        <v>0.102</v>
      </c>
      <c r="DD217" s="33" t="n">
        <v>0.081</v>
      </c>
      <c r="DE217" s="33" t="n">
        <v>0.221</v>
      </c>
      <c r="DF217" s="33" t="n">
        <v>0.209</v>
      </c>
      <c r="DG217" s="33" t="n">
        <v>0.241</v>
      </c>
      <c r="DH217" s="33" t="n">
        <v>0.265</v>
      </c>
      <c r="DI217" s="33" t="n">
        <v>0.227</v>
      </c>
      <c r="DJ217" s="33" t="n">
        <v>0.25</v>
      </c>
      <c r="DK217" s="33" t="n">
        <v>0.32</v>
      </c>
      <c r="DL217" s="33" t="n">
        <v>0.262</v>
      </c>
      <c r="DM217" s="33" t="n">
        <v>0.241</v>
      </c>
      <c r="DN217" s="33" t="n">
        <v>0.017</v>
      </c>
      <c r="DO217" s="33" t="n">
        <v>0.015</v>
      </c>
      <c r="DP217" s="33" t="n">
        <v>0.026</v>
      </c>
      <c r="DQ217" s="33" t="n">
        <v>0.023</v>
      </c>
      <c r="DR217" s="33" t="n">
        <v>0.015</v>
      </c>
      <c r="DS217" s="33" t="n">
        <v>0.026</v>
      </c>
      <c r="DT217" s="33" t="n">
        <v>0.032</v>
      </c>
      <c r="DU217" s="33" t="n">
        <v>0.026</v>
      </c>
      <c r="DV217" s="33" t="n">
        <v>0.017</v>
      </c>
      <c r="DW217" s="33" t="n">
        <v>0.741</v>
      </c>
      <c r="DX217" s="33" t="n">
        <v>0.747</v>
      </c>
      <c r="DY217" s="33" t="n">
        <v>0.683</v>
      </c>
      <c r="DZ217" s="33" t="n">
        <v>0.648</v>
      </c>
      <c r="EA217" s="33" t="n">
        <v>0.712</v>
      </c>
      <c r="EB217" s="33" t="n">
        <v>0.66</v>
      </c>
      <c r="EC217" s="33" t="n">
        <v>0.544</v>
      </c>
      <c r="ED217" s="33" t="n">
        <v>0.526</v>
      </c>
      <c r="EE217" s="33" t="n">
        <v>0.619</v>
      </c>
      <c r="EF217" s="33" t="n">
        <v>0.366</v>
      </c>
      <c r="EG217" s="33" t="n">
        <v>0.023</v>
      </c>
      <c r="EH217" s="33" t="n">
        <v>0.009</v>
      </c>
      <c r="EI217" s="33" t="n">
        <v>0.047</v>
      </c>
      <c r="EJ217" s="33" t="n">
        <v>0.221</v>
      </c>
      <c r="EK217" s="33" t="n">
        <v>0.076</v>
      </c>
      <c r="EL217" s="33" t="n">
        <v>0.023</v>
      </c>
      <c r="EM217" s="33" t="n">
        <v>0.061</v>
      </c>
      <c r="EN217" s="33" t="n">
        <v>0.195</v>
      </c>
      <c r="EO217" s="33" t="n">
        <v>0.355</v>
      </c>
      <c r="EP217" s="33" t="n">
        <v>0.305</v>
      </c>
      <c r="EQ217" s="33" t="n">
        <v>0.331</v>
      </c>
      <c r="ER217" s="33" t="n">
        <v>0.11</v>
      </c>
      <c r="ES217" s="33" t="n">
        <v>0.055</v>
      </c>
      <c r="ET217" s="33" t="n">
        <v>0.108</v>
      </c>
      <c r="EU217" s="33" t="n">
        <v>0.087</v>
      </c>
      <c r="EV217" s="33" t="n">
        <v>0.108</v>
      </c>
      <c r="EW217" s="33" t="n">
        <v>0.491</v>
      </c>
      <c r="EX217" s="33" t="n">
        <v>0.555</v>
      </c>
      <c r="EY217" s="33" t="n">
        <v>0.474</v>
      </c>
      <c r="EZ217" s="33" t="n">
        <v>8.57</v>
      </c>
      <c r="FA217" s="33" t="n">
        <v>0.017</v>
      </c>
      <c r="FB217" s="33" t="n">
        <v>0.012</v>
      </c>
      <c r="FC217" s="33" t="n">
        <v>0.015</v>
      </c>
      <c r="FD217" s="33" t="n">
        <v>0.012</v>
      </c>
      <c r="FE217" s="33" t="n">
        <v>0.041</v>
      </c>
      <c r="FF217" s="33" t="n">
        <v>0.038</v>
      </c>
      <c r="FG217" s="33" t="n">
        <v>0.041</v>
      </c>
      <c r="FH217" s="33" t="n">
        <v>0.108</v>
      </c>
      <c r="FI217" s="33" t="n">
        <v>0.163</v>
      </c>
      <c r="FJ217" s="33" t="n">
        <v>0.451</v>
      </c>
      <c r="FK217" s="33" t="n">
        <v>0.105</v>
      </c>
      <c r="FL217" s="33" t="n">
        <v>0.27</v>
      </c>
      <c r="FM217" s="33" t="n">
        <v>0.419</v>
      </c>
      <c r="FN217" s="33" t="n">
        <v>0.206</v>
      </c>
      <c r="FO217" s="33" t="n">
        <v>0.233</v>
      </c>
      <c r="FP217" s="33" t="n">
        <v>0.131</v>
      </c>
      <c r="FQ217" s="33" t="n">
        <v>0.262</v>
      </c>
      <c r="FR217" s="33" t="n">
        <v>0.113</v>
      </c>
      <c r="FS217" s="33" t="n">
        <v>0.064</v>
      </c>
      <c r="FT217" s="33" t="n">
        <v>0.137</v>
      </c>
      <c r="FU217" s="33" t="n">
        <v>0.14</v>
      </c>
      <c r="FV217" s="33" t="n">
        <v>0.078</v>
      </c>
      <c r="FW217" s="33" t="n">
        <v>0.192</v>
      </c>
      <c r="FX217" s="33" t="n">
        <v>0.244</v>
      </c>
      <c r="FY217" s="33" t="n">
        <v>0.308</v>
      </c>
      <c r="FZ217" s="33" t="n">
        <v>0.203</v>
      </c>
      <c r="GA217" s="33" t="n">
        <v>0.006</v>
      </c>
      <c r="GB217" s="33" t="n">
        <v>0</v>
      </c>
      <c r="GC217" s="33" t="n">
        <v>0.009</v>
      </c>
      <c r="GD217" s="33" t="n">
        <v>0.006</v>
      </c>
      <c r="GE217" s="33" t="n">
        <v>0.073</v>
      </c>
      <c r="GF217" s="33" t="n">
        <v>0.003</v>
      </c>
      <c r="GG217" s="33" t="n">
        <v>0.326</v>
      </c>
      <c r="GH217" s="33" t="n">
        <v>0.285</v>
      </c>
      <c r="GI217" s="33" t="n">
        <v>0.276</v>
      </c>
      <c r="GJ217" s="33" t="n">
        <v>0.314</v>
      </c>
      <c r="GK217" s="33" t="n">
        <v>0.41</v>
      </c>
      <c r="GL217" s="33" t="n">
        <v>0.346</v>
      </c>
      <c r="GM217" s="33" t="n">
        <v>0.558</v>
      </c>
      <c r="GN217" s="33" t="n">
        <v>0.433</v>
      </c>
      <c r="GO217" s="33" t="n">
        <v>0.503</v>
      </c>
      <c r="GP217" s="33" t="n">
        <v>0.558</v>
      </c>
      <c r="GQ217" s="33" t="n">
        <v>0.355</v>
      </c>
      <c r="GR217" s="33" t="n">
        <v>0.523</v>
      </c>
      <c r="GS217" s="33" t="n">
        <v>0.035</v>
      </c>
      <c r="GT217" s="33" t="n">
        <v>0.166</v>
      </c>
      <c r="GU217" s="33" t="n">
        <v>0.119</v>
      </c>
      <c r="GV217" s="33" t="n">
        <v>0.041</v>
      </c>
      <c r="GW217" s="33" t="n">
        <v>0.067</v>
      </c>
      <c r="GX217" s="33" t="n">
        <v>0.044</v>
      </c>
      <c r="GY217" s="33" t="n">
        <v>0.009</v>
      </c>
      <c r="GZ217" s="33" t="n">
        <v>0.012</v>
      </c>
      <c r="HA217" s="33" t="n">
        <v>0.009</v>
      </c>
      <c r="HB217" s="33" t="n">
        <v>0.009</v>
      </c>
      <c r="HC217" s="33" t="n">
        <v>0.015</v>
      </c>
      <c r="HD217" s="33" t="n">
        <v>0.009</v>
      </c>
      <c r="HE217" s="33" t="n">
        <v>0.067</v>
      </c>
      <c r="HF217" s="33" t="n">
        <v>0.105</v>
      </c>
      <c r="HG217" s="33" t="n">
        <v>0.084</v>
      </c>
      <c r="HH217" s="33" t="n">
        <v>0.073</v>
      </c>
      <c r="HI217" s="33" t="n">
        <v>0.081</v>
      </c>
      <c r="HJ217" s="33" t="n">
        <v>0.076</v>
      </c>
    </row>
    <row r="218" customFormat="false" ht="15" hidden="false" customHeight="false" outlineLevel="0" collapsed="false">
      <c r="A218" s="33" t="n">
        <v>609835</v>
      </c>
      <c r="B218" s="242" t="s">
        <v>1785</v>
      </c>
      <c r="C218" s="243" t="s">
        <v>1786</v>
      </c>
      <c r="D218" s="33" t="n">
        <v>2610</v>
      </c>
      <c r="E218" s="33" t="n">
        <v>22531</v>
      </c>
      <c r="F218" s="33" t="s">
        <v>269</v>
      </c>
      <c r="G218" s="33" t="s">
        <v>270</v>
      </c>
      <c r="H218" s="243" t="s">
        <v>46</v>
      </c>
      <c r="I218" s="33" t="s">
        <v>1855</v>
      </c>
      <c r="J218" s="33" t="s">
        <v>1788</v>
      </c>
      <c r="L218" s="33" t="s">
        <v>178</v>
      </c>
      <c r="N218" s="33" t="s">
        <v>1790</v>
      </c>
      <c r="O218" s="33" t="n">
        <v>51110</v>
      </c>
      <c r="P218" s="33" t="s">
        <v>1791</v>
      </c>
      <c r="Q218" s="33" t="s">
        <v>3229</v>
      </c>
      <c r="R218" s="33" t="s">
        <v>3230</v>
      </c>
      <c r="S218" s="33" t="n">
        <v>60651</v>
      </c>
      <c r="T218" s="33" t="n">
        <v>34</v>
      </c>
      <c r="U218" s="33" t="s">
        <v>3231</v>
      </c>
      <c r="V218" s="33" t="s">
        <v>3232</v>
      </c>
      <c r="W218" s="33" t="s">
        <v>3233</v>
      </c>
      <c r="X218" s="33" t="s">
        <v>3234</v>
      </c>
      <c r="Y218" s="33" t="s">
        <v>2021</v>
      </c>
      <c r="Z218" s="33" t="s">
        <v>2005</v>
      </c>
      <c r="AA218" s="33" t="n">
        <v>2012</v>
      </c>
      <c r="AB218" s="33" t="n">
        <v>609835</v>
      </c>
      <c r="AD218" s="33" t="n">
        <v>2610</v>
      </c>
      <c r="AG218" s="33" t="s">
        <v>3235</v>
      </c>
      <c r="AH218" s="33" t="n">
        <v>2</v>
      </c>
      <c r="AI218" s="33" t="s">
        <v>1823</v>
      </c>
      <c r="AJ218" s="33" t="s">
        <v>1801</v>
      </c>
      <c r="AK218" s="33" t="s">
        <v>1802</v>
      </c>
      <c r="AL218" s="33" t="s">
        <v>178</v>
      </c>
      <c r="AM218" s="33" t="s">
        <v>108</v>
      </c>
      <c r="AN218" s="33" t="s">
        <v>178</v>
      </c>
      <c r="AO218" s="33" t="s">
        <v>178</v>
      </c>
      <c r="AP218" s="33" t="s">
        <v>108</v>
      </c>
      <c r="AQ218" s="33" t="s">
        <v>2467</v>
      </c>
      <c r="AR218" s="244" t="s">
        <v>159</v>
      </c>
      <c r="AS218" s="33" t="s">
        <v>67</v>
      </c>
      <c r="AT218" s="33" t="s">
        <v>47</v>
      </c>
      <c r="AU218" s="33" t="s">
        <v>67</v>
      </c>
      <c r="AV218" s="33" t="n">
        <v>33</v>
      </c>
      <c r="AW218" s="33" t="n">
        <v>47</v>
      </c>
      <c r="AX218" s="33" t="n">
        <v>36</v>
      </c>
      <c r="AY218" s="33" t="n">
        <v>172</v>
      </c>
      <c r="AZ218" s="33" t="n">
        <v>1</v>
      </c>
      <c r="BA218" s="33" t="n">
        <v>0</v>
      </c>
      <c r="BB218" s="33" t="n">
        <v>51</v>
      </c>
      <c r="BC218" s="33" t="n">
        <v>112</v>
      </c>
      <c r="BD218" s="245" t="n">
        <v>1</v>
      </c>
      <c r="BE218" s="33" t="n">
        <v>0</v>
      </c>
      <c r="BF218" s="33" t="n">
        <v>5</v>
      </c>
      <c r="BG218" s="33" t="n">
        <v>2</v>
      </c>
      <c r="BH218" s="33" t="n">
        <v>172</v>
      </c>
      <c r="BI218" s="33" t="n">
        <v>0.041</v>
      </c>
      <c r="BJ218" s="33" t="n">
        <v>0.023</v>
      </c>
      <c r="BK218" s="33" t="n">
        <v>0.058</v>
      </c>
      <c r="BL218" s="33" t="n">
        <v>0</v>
      </c>
      <c r="BM218" s="33" t="n">
        <v>0.023</v>
      </c>
      <c r="BN218" s="33" t="n">
        <v>0.07</v>
      </c>
      <c r="BO218" s="33" t="n">
        <v>0.128</v>
      </c>
      <c r="BP218" s="33" t="n">
        <v>0.087</v>
      </c>
      <c r="BQ218" s="33" t="n">
        <v>0.11</v>
      </c>
      <c r="BR218" s="33" t="n">
        <v>0.07</v>
      </c>
      <c r="BS218" s="33" t="n">
        <v>0.128</v>
      </c>
      <c r="BT218" s="33" t="n">
        <v>0.169</v>
      </c>
      <c r="BU218" s="33" t="n">
        <v>0.39</v>
      </c>
      <c r="BV218" s="33" t="n">
        <v>0.395</v>
      </c>
      <c r="BW218" s="33" t="n">
        <v>0.36</v>
      </c>
      <c r="BX218" s="33" t="n">
        <v>0.244</v>
      </c>
      <c r="BY218" s="33" t="n">
        <v>0.267</v>
      </c>
      <c r="BZ218" s="33" t="n">
        <v>0.366</v>
      </c>
      <c r="CA218" s="33" t="n">
        <v>0.017</v>
      </c>
      <c r="CB218" s="33" t="n">
        <v>0.012</v>
      </c>
      <c r="CC218" s="33" t="n">
        <v>0.047</v>
      </c>
      <c r="CD218" s="33" t="n">
        <v>0.012</v>
      </c>
      <c r="CE218" s="33" t="n">
        <v>0.023</v>
      </c>
      <c r="CF218" s="33" t="n">
        <v>0.041</v>
      </c>
      <c r="CG218" s="33" t="n">
        <v>0.424</v>
      </c>
      <c r="CH218" s="33" t="n">
        <v>0.483</v>
      </c>
      <c r="CI218" s="33" t="n">
        <v>0.424</v>
      </c>
      <c r="CJ218" s="33" t="n">
        <v>0.674</v>
      </c>
      <c r="CK218" s="33" t="n">
        <v>0.558</v>
      </c>
      <c r="CL218" s="33" t="n">
        <v>0.355</v>
      </c>
      <c r="CM218" s="33" t="n">
        <v>0</v>
      </c>
      <c r="CN218" s="33" t="n">
        <v>0.006</v>
      </c>
      <c r="CO218" s="33" t="n">
        <v>0</v>
      </c>
      <c r="CP218" s="33" t="n">
        <v>0</v>
      </c>
      <c r="CQ218" s="33" t="n">
        <v>0</v>
      </c>
      <c r="CR218" s="33" t="n">
        <v>0.017</v>
      </c>
      <c r="CS218" s="33" t="n">
        <v>0.023</v>
      </c>
      <c r="CT218" s="33" t="n">
        <v>0.047</v>
      </c>
      <c r="CU218" s="33" t="n">
        <v>0.035</v>
      </c>
      <c r="CV218" s="33" t="n">
        <v>0.029</v>
      </c>
      <c r="CW218" s="33" t="n">
        <v>0.041</v>
      </c>
      <c r="CX218" s="33" t="n">
        <v>0.041</v>
      </c>
      <c r="CY218" s="33" t="n">
        <v>0.052</v>
      </c>
      <c r="CZ218" s="33" t="n">
        <v>0.035</v>
      </c>
      <c r="DA218" s="33" t="n">
        <v>0.047</v>
      </c>
      <c r="DB218" s="33" t="n">
        <v>0.076</v>
      </c>
      <c r="DC218" s="33" t="n">
        <v>0.11</v>
      </c>
      <c r="DD218" s="33" t="n">
        <v>0.07</v>
      </c>
      <c r="DE218" s="33" t="n">
        <v>0.151</v>
      </c>
      <c r="DF218" s="33" t="n">
        <v>0.151</v>
      </c>
      <c r="DG218" s="33" t="n">
        <v>0.192</v>
      </c>
      <c r="DH218" s="33" t="n">
        <v>0.203</v>
      </c>
      <c r="DI218" s="33" t="n">
        <v>0.192</v>
      </c>
      <c r="DJ218" s="33" t="n">
        <v>0.215</v>
      </c>
      <c r="DK218" s="33" t="n">
        <v>0.238</v>
      </c>
      <c r="DL218" s="33" t="n">
        <v>0.227</v>
      </c>
      <c r="DM218" s="33" t="n">
        <v>0.221</v>
      </c>
      <c r="DN218" s="33" t="n">
        <v>0.023</v>
      </c>
      <c r="DO218" s="33" t="n">
        <v>0.012</v>
      </c>
      <c r="DP218" s="33" t="n">
        <v>0.035</v>
      </c>
      <c r="DQ218" s="33" t="n">
        <v>0.012</v>
      </c>
      <c r="DR218" s="33" t="n">
        <v>0.029</v>
      </c>
      <c r="DS218" s="33" t="n">
        <v>0.017</v>
      </c>
      <c r="DT218" s="33" t="n">
        <v>0.041</v>
      </c>
      <c r="DU218" s="33" t="n">
        <v>0.023</v>
      </c>
      <c r="DV218" s="33" t="n">
        <v>0.035</v>
      </c>
      <c r="DW218" s="33" t="n">
        <v>0.797</v>
      </c>
      <c r="DX218" s="33" t="n">
        <v>0.791</v>
      </c>
      <c r="DY218" s="33" t="n">
        <v>0.733</v>
      </c>
      <c r="DZ218" s="33" t="n">
        <v>0.733</v>
      </c>
      <c r="EA218" s="33" t="n">
        <v>0.744</v>
      </c>
      <c r="EB218" s="33" t="n">
        <v>0.703</v>
      </c>
      <c r="EC218" s="33" t="n">
        <v>0.622</v>
      </c>
      <c r="ED218" s="33" t="n">
        <v>0.593</v>
      </c>
      <c r="EE218" s="33" t="n">
        <v>0.64</v>
      </c>
      <c r="EF218" s="33" t="n">
        <v>0.291</v>
      </c>
      <c r="EG218" s="33" t="n">
        <v>0.041</v>
      </c>
      <c r="EH218" s="33" t="n">
        <v>0.023</v>
      </c>
      <c r="EI218" s="33" t="n">
        <v>0.017</v>
      </c>
      <c r="EJ218" s="33" t="n">
        <v>0.291</v>
      </c>
      <c r="EK218" s="33" t="n">
        <v>0.076</v>
      </c>
      <c r="EL218" s="33" t="n">
        <v>0.081</v>
      </c>
      <c r="EM218" s="33" t="n">
        <v>0.076</v>
      </c>
      <c r="EN218" s="33" t="n">
        <v>0.163</v>
      </c>
      <c r="EO218" s="33" t="n">
        <v>0.32</v>
      </c>
      <c r="EP218" s="33" t="n">
        <v>0.331</v>
      </c>
      <c r="EQ218" s="33" t="n">
        <v>0.297</v>
      </c>
      <c r="ER218" s="33" t="n">
        <v>0.076</v>
      </c>
      <c r="ES218" s="33" t="n">
        <v>0.081</v>
      </c>
      <c r="ET218" s="33" t="n">
        <v>0.122</v>
      </c>
      <c r="EU218" s="33" t="n">
        <v>0.11</v>
      </c>
      <c r="EV218" s="33" t="n">
        <v>0.18</v>
      </c>
      <c r="EW218" s="33" t="n">
        <v>0.483</v>
      </c>
      <c r="EX218" s="33" t="n">
        <v>0.442</v>
      </c>
      <c r="EY218" s="33" t="n">
        <v>0.5</v>
      </c>
      <c r="EZ218" s="33" t="n">
        <v>7.87</v>
      </c>
      <c r="FA218" s="33" t="n">
        <v>0.035</v>
      </c>
      <c r="FB218" s="33" t="n">
        <v>0.006</v>
      </c>
      <c r="FC218" s="33" t="n">
        <v>0.017</v>
      </c>
      <c r="FD218" s="33" t="n">
        <v>0.035</v>
      </c>
      <c r="FE218" s="33" t="n">
        <v>0.064</v>
      </c>
      <c r="FF218" s="33" t="n">
        <v>0.07</v>
      </c>
      <c r="FG218" s="33" t="n">
        <v>0.076</v>
      </c>
      <c r="FH218" s="33" t="n">
        <v>0.157</v>
      </c>
      <c r="FI218" s="33" t="n">
        <v>0.14</v>
      </c>
      <c r="FJ218" s="33" t="n">
        <v>0.326</v>
      </c>
      <c r="FK218" s="33" t="n">
        <v>0.076</v>
      </c>
      <c r="FL218" s="33" t="n">
        <v>0.326</v>
      </c>
      <c r="FM218" s="33" t="n">
        <v>0.5</v>
      </c>
      <c r="FN218" s="33" t="n">
        <v>0.174</v>
      </c>
      <c r="FO218" s="33" t="n">
        <v>0.221</v>
      </c>
      <c r="FP218" s="33" t="n">
        <v>0.081</v>
      </c>
      <c r="FQ218" s="33" t="n">
        <v>0.227</v>
      </c>
      <c r="FR218" s="33" t="n">
        <v>0.145</v>
      </c>
      <c r="FS218" s="33" t="n">
        <v>0.052</v>
      </c>
      <c r="FT218" s="33" t="n">
        <v>0.186</v>
      </c>
      <c r="FU218" s="33" t="n">
        <v>0.093</v>
      </c>
      <c r="FV218" s="33" t="n">
        <v>0.07</v>
      </c>
      <c r="FW218" s="33" t="n">
        <v>0.192</v>
      </c>
      <c r="FX218" s="33" t="n">
        <v>0.215</v>
      </c>
      <c r="FY218" s="33" t="n">
        <v>0.297</v>
      </c>
      <c r="FZ218" s="33" t="n">
        <v>0.221</v>
      </c>
      <c r="GA218" s="33" t="n">
        <v>0.017</v>
      </c>
      <c r="GB218" s="33" t="n">
        <v>0.035</v>
      </c>
      <c r="GC218" s="33" t="n">
        <v>0.064</v>
      </c>
      <c r="GD218" s="33" t="n">
        <v>0.041</v>
      </c>
      <c r="GE218" s="33" t="n">
        <v>0.134</v>
      </c>
      <c r="GF218" s="33" t="n">
        <v>0.052</v>
      </c>
      <c r="GG218" s="33" t="n">
        <v>0.331</v>
      </c>
      <c r="GH218" s="33" t="n">
        <v>0.291</v>
      </c>
      <c r="GI218" s="33" t="n">
        <v>0.291</v>
      </c>
      <c r="GJ218" s="33" t="n">
        <v>0.308</v>
      </c>
      <c r="GK218" s="33" t="n">
        <v>0.366</v>
      </c>
      <c r="GL218" s="33" t="n">
        <v>0.343</v>
      </c>
      <c r="GM218" s="33" t="n">
        <v>0.529</v>
      </c>
      <c r="GN218" s="33" t="n">
        <v>0.343</v>
      </c>
      <c r="GO218" s="33" t="n">
        <v>0.326</v>
      </c>
      <c r="GP218" s="33" t="n">
        <v>0.39</v>
      </c>
      <c r="GQ218" s="33" t="n">
        <v>0.314</v>
      </c>
      <c r="GR218" s="33" t="n">
        <v>0.477</v>
      </c>
      <c r="GS218" s="33" t="n">
        <v>0.023</v>
      </c>
      <c r="GT218" s="33" t="n">
        <v>0.198</v>
      </c>
      <c r="GU218" s="33" t="n">
        <v>0.192</v>
      </c>
      <c r="GV218" s="33" t="n">
        <v>0.151</v>
      </c>
      <c r="GW218" s="33" t="n">
        <v>0.081</v>
      </c>
      <c r="GX218" s="33" t="n">
        <v>0.029</v>
      </c>
      <c r="GY218" s="33" t="n">
        <v>0.012</v>
      </c>
      <c r="GZ218" s="33" t="n">
        <v>0.023</v>
      </c>
      <c r="HA218" s="33" t="n">
        <v>0.017</v>
      </c>
      <c r="HB218" s="33" t="n">
        <v>0</v>
      </c>
      <c r="HC218" s="33" t="n">
        <v>0</v>
      </c>
      <c r="HD218" s="33" t="n">
        <v>0</v>
      </c>
      <c r="HE218" s="33" t="n">
        <v>0.087</v>
      </c>
      <c r="HF218" s="33" t="n">
        <v>0.11</v>
      </c>
      <c r="HG218" s="33" t="n">
        <v>0.11</v>
      </c>
      <c r="HH218" s="33" t="n">
        <v>0.11</v>
      </c>
      <c r="HI218" s="33" t="n">
        <v>0.105</v>
      </c>
      <c r="HJ218" s="33" t="n">
        <v>0.099</v>
      </c>
    </row>
    <row r="219" customFormat="false" ht="15" hidden="false" customHeight="false" outlineLevel="0" collapsed="false">
      <c r="A219" s="33" t="n">
        <v>609836</v>
      </c>
      <c r="B219" s="242" t="s">
        <v>1785</v>
      </c>
      <c r="C219" s="243" t="s">
        <v>1786</v>
      </c>
      <c r="D219" s="33" t="n">
        <v>2620</v>
      </c>
      <c r="E219" s="33" t="n">
        <v>22541</v>
      </c>
      <c r="F219" s="33" t="s">
        <v>275</v>
      </c>
      <c r="G219" s="33" t="s">
        <v>276</v>
      </c>
      <c r="H219" s="243" t="s">
        <v>46</v>
      </c>
      <c r="I219" s="33" t="s">
        <v>1855</v>
      </c>
      <c r="J219" s="33" t="s">
        <v>1788</v>
      </c>
      <c r="L219" s="33" t="s">
        <v>75</v>
      </c>
      <c r="N219" s="33" t="s">
        <v>1790</v>
      </c>
      <c r="O219" s="33" t="n">
        <v>51005</v>
      </c>
      <c r="P219" s="33" t="s">
        <v>1791</v>
      </c>
      <c r="Q219" s="33" t="s">
        <v>3236</v>
      </c>
      <c r="R219" s="33" t="s">
        <v>3237</v>
      </c>
      <c r="S219" s="33" t="n">
        <v>60634</v>
      </c>
      <c r="T219" s="33" t="n">
        <v>30</v>
      </c>
      <c r="U219" s="33" t="s">
        <v>3238</v>
      </c>
      <c r="V219" s="33" t="s">
        <v>3239</v>
      </c>
      <c r="W219" s="33" t="s">
        <v>3240</v>
      </c>
      <c r="X219" s="33" t="s">
        <v>3241</v>
      </c>
      <c r="Y219" s="33" t="s">
        <v>3111</v>
      </c>
      <c r="Z219" s="33" t="s">
        <v>2687</v>
      </c>
      <c r="AA219" s="33" t="n">
        <v>2012</v>
      </c>
      <c r="AB219" s="33" t="n">
        <v>609836</v>
      </c>
      <c r="AD219" s="33" t="n">
        <v>2620</v>
      </c>
      <c r="AG219" s="33" t="s">
        <v>3242</v>
      </c>
      <c r="AH219" s="33" t="n">
        <v>1</v>
      </c>
      <c r="AI219" s="33" t="s">
        <v>1823</v>
      </c>
      <c r="AJ219" s="33" t="s">
        <v>1801</v>
      </c>
      <c r="AK219" s="33" t="s">
        <v>1802</v>
      </c>
      <c r="AL219" s="33" t="s">
        <v>75</v>
      </c>
      <c r="AM219" s="33" t="s">
        <v>65</v>
      </c>
      <c r="AN219" s="33" t="s">
        <v>75</v>
      </c>
      <c r="AO219" s="33" t="s">
        <v>75</v>
      </c>
      <c r="AP219" s="33" t="s">
        <v>65</v>
      </c>
      <c r="AQ219" s="33" t="s">
        <v>2426</v>
      </c>
      <c r="AR219" s="244" t="s">
        <v>96</v>
      </c>
      <c r="AS219" s="33" t="s">
        <v>47</v>
      </c>
      <c r="AT219" s="33" t="s">
        <v>47</v>
      </c>
      <c r="AU219" s="33" t="s">
        <v>67</v>
      </c>
      <c r="AV219" s="33" t="n">
        <v>46</v>
      </c>
      <c r="AW219" s="33" t="n">
        <v>52</v>
      </c>
      <c r="AX219" s="33" t="n">
        <v>33</v>
      </c>
      <c r="AY219" s="33" t="n">
        <v>165</v>
      </c>
      <c r="AZ219" s="33" t="n">
        <v>85</v>
      </c>
      <c r="BA219" s="33" t="n">
        <v>3</v>
      </c>
      <c r="BB219" s="33" t="n">
        <v>0</v>
      </c>
      <c r="BC219" s="33" t="n">
        <v>55</v>
      </c>
      <c r="BD219" s="245" t="n">
        <v>1</v>
      </c>
      <c r="BE219" s="33" t="n">
        <v>1</v>
      </c>
      <c r="BF219" s="33" t="n">
        <v>13</v>
      </c>
      <c r="BG219" s="33" t="n">
        <v>7</v>
      </c>
      <c r="BH219" s="33" t="n">
        <v>165</v>
      </c>
      <c r="BI219" s="33" t="n">
        <v>0.012</v>
      </c>
      <c r="BJ219" s="33" t="n">
        <v>0.012</v>
      </c>
      <c r="BK219" s="33" t="n">
        <v>0</v>
      </c>
      <c r="BL219" s="33" t="n">
        <v>0.012</v>
      </c>
      <c r="BM219" s="33" t="n">
        <v>0.018</v>
      </c>
      <c r="BN219" s="33" t="n">
        <v>0.042</v>
      </c>
      <c r="BO219" s="33" t="n">
        <v>0.097</v>
      </c>
      <c r="BP219" s="33" t="n">
        <v>0.061</v>
      </c>
      <c r="BQ219" s="33" t="n">
        <v>0.055</v>
      </c>
      <c r="BR219" s="33" t="n">
        <v>0.036</v>
      </c>
      <c r="BS219" s="33" t="n">
        <v>0.079</v>
      </c>
      <c r="BT219" s="33" t="n">
        <v>0.152</v>
      </c>
      <c r="BU219" s="33" t="n">
        <v>0.388</v>
      </c>
      <c r="BV219" s="33" t="n">
        <v>0.327</v>
      </c>
      <c r="BW219" s="33" t="n">
        <v>0.345</v>
      </c>
      <c r="BX219" s="33" t="n">
        <v>0.23</v>
      </c>
      <c r="BY219" s="33" t="n">
        <v>0.394</v>
      </c>
      <c r="BZ219" s="33" t="n">
        <v>0.364</v>
      </c>
      <c r="CA219" s="33" t="n">
        <v>0.018</v>
      </c>
      <c r="CB219" s="33" t="n">
        <v>0.012</v>
      </c>
      <c r="CC219" s="33" t="n">
        <v>0.042</v>
      </c>
      <c r="CD219" s="33" t="n">
        <v>0.018</v>
      </c>
      <c r="CE219" s="33" t="n">
        <v>0.024</v>
      </c>
      <c r="CF219" s="33" t="n">
        <v>0.048</v>
      </c>
      <c r="CG219" s="33" t="n">
        <v>0.485</v>
      </c>
      <c r="CH219" s="33" t="n">
        <v>0.588</v>
      </c>
      <c r="CI219" s="33" t="n">
        <v>0.558</v>
      </c>
      <c r="CJ219" s="33" t="n">
        <v>0.703</v>
      </c>
      <c r="CK219" s="33" t="n">
        <v>0.485</v>
      </c>
      <c r="CL219" s="33" t="n">
        <v>0.394</v>
      </c>
      <c r="CM219" s="33" t="n">
        <v>0</v>
      </c>
      <c r="CN219" s="33" t="n">
        <v>0.006</v>
      </c>
      <c r="CO219" s="33" t="n">
        <v>0.006</v>
      </c>
      <c r="CP219" s="33" t="n">
        <v>0.018</v>
      </c>
      <c r="CQ219" s="33" t="n">
        <v>0.006</v>
      </c>
      <c r="CR219" s="33" t="n">
        <v>0.012</v>
      </c>
      <c r="CS219" s="33" t="n">
        <v>0.018</v>
      </c>
      <c r="CT219" s="33" t="n">
        <v>0.061</v>
      </c>
      <c r="CU219" s="33" t="n">
        <v>0.036</v>
      </c>
      <c r="CV219" s="33" t="n">
        <v>0.012</v>
      </c>
      <c r="CW219" s="33" t="n">
        <v>0.024</v>
      </c>
      <c r="CX219" s="33" t="n">
        <v>0.042</v>
      </c>
      <c r="CY219" s="33" t="n">
        <v>0.042</v>
      </c>
      <c r="CZ219" s="33" t="n">
        <v>0.03</v>
      </c>
      <c r="DA219" s="33" t="n">
        <v>0.061</v>
      </c>
      <c r="DB219" s="33" t="n">
        <v>0.048</v>
      </c>
      <c r="DC219" s="33" t="n">
        <v>0.121</v>
      </c>
      <c r="DD219" s="33" t="n">
        <v>0.097</v>
      </c>
      <c r="DE219" s="33" t="n">
        <v>0.127</v>
      </c>
      <c r="DF219" s="33" t="n">
        <v>0.17</v>
      </c>
      <c r="DG219" s="33" t="n">
        <v>0.164</v>
      </c>
      <c r="DH219" s="33" t="n">
        <v>0.127</v>
      </c>
      <c r="DI219" s="33" t="n">
        <v>0.158</v>
      </c>
      <c r="DJ219" s="33" t="n">
        <v>0.206</v>
      </c>
      <c r="DK219" s="33" t="n">
        <v>0.23</v>
      </c>
      <c r="DL219" s="33" t="n">
        <v>0.2</v>
      </c>
      <c r="DM219" s="33" t="n">
        <v>0.224</v>
      </c>
      <c r="DN219" s="33" t="n">
        <v>0.012</v>
      </c>
      <c r="DO219" s="33" t="n">
        <v>0.012</v>
      </c>
      <c r="DP219" s="33" t="n">
        <v>0.012</v>
      </c>
      <c r="DQ219" s="33" t="n">
        <v>0.012</v>
      </c>
      <c r="DR219" s="33" t="n">
        <v>0.006</v>
      </c>
      <c r="DS219" s="33" t="n">
        <v>0.024</v>
      </c>
      <c r="DT219" s="33" t="n">
        <v>0.012</v>
      </c>
      <c r="DU219" s="33" t="n">
        <v>0.03</v>
      </c>
      <c r="DV219" s="33" t="n">
        <v>0.018</v>
      </c>
      <c r="DW219" s="33" t="n">
        <v>0.848</v>
      </c>
      <c r="DX219" s="33" t="n">
        <v>0.788</v>
      </c>
      <c r="DY219" s="33" t="n">
        <v>0.776</v>
      </c>
      <c r="DZ219" s="33" t="n">
        <v>0.8</v>
      </c>
      <c r="EA219" s="33" t="n">
        <v>0.8</v>
      </c>
      <c r="EB219" s="33" t="n">
        <v>0.697</v>
      </c>
      <c r="EC219" s="33" t="n">
        <v>0.691</v>
      </c>
      <c r="ED219" s="33" t="n">
        <v>0.588</v>
      </c>
      <c r="EE219" s="33" t="n">
        <v>0.624</v>
      </c>
      <c r="EF219" s="33" t="n">
        <v>0.479</v>
      </c>
      <c r="EG219" s="33" t="n">
        <v>0.03</v>
      </c>
      <c r="EH219" s="33" t="n">
        <v>0.012</v>
      </c>
      <c r="EI219" s="33" t="n">
        <v>0.091</v>
      </c>
      <c r="EJ219" s="33" t="n">
        <v>0.358</v>
      </c>
      <c r="EK219" s="33" t="n">
        <v>0.055</v>
      </c>
      <c r="EL219" s="33" t="n">
        <v>0.042</v>
      </c>
      <c r="EM219" s="33" t="n">
        <v>0.164</v>
      </c>
      <c r="EN219" s="33" t="n">
        <v>0.042</v>
      </c>
      <c r="EO219" s="33" t="n">
        <v>0.291</v>
      </c>
      <c r="EP219" s="33" t="n">
        <v>0.261</v>
      </c>
      <c r="EQ219" s="33" t="n">
        <v>0.321</v>
      </c>
      <c r="ER219" s="33" t="n">
        <v>0.036</v>
      </c>
      <c r="ES219" s="33" t="n">
        <v>0.055</v>
      </c>
      <c r="ET219" s="33" t="n">
        <v>0.042</v>
      </c>
      <c r="EU219" s="33" t="n">
        <v>0.097</v>
      </c>
      <c r="EV219" s="33" t="n">
        <v>0.085</v>
      </c>
      <c r="EW219" s="33" t="n">
        <v>0.57</v>
      </c>
      <c r="EX219" s="33" t="n">
        <v>0.642</v>
      </c>
      <c r="EY219" s="33" t="n">
        <v>0.327</v>
      </c>
      <c r="EZ219" s="33" t="n">
        <v>8.78</v>
      </c>
      <c r="FA219" s="33" t="n">
        <v>0.018</v>
      </c>
      <c r="FB219" s="33" t="n">
        <v>0.006</v>
      </c>
      <c r="FC219" s="33" t="n">
        <v>0</v>
      </c>
      <c r="FD219" s="33" t="n">
        <v>0</v>
      </c>
      <c r="FE219" s="33" t="n">
        <v>0.03</v>
      </c>
      <c r="FF219" s="33" t="n">
        <v>0.036</v>
      </c>
      <c r="FG219" s="33" t="n">
        <v>0.055</v>
      </c>
      <c r="FH219" s="33" t="n">
        <v>0.145</v>
      </c>
      <c r="FI219" s="33" t="n">
        <v>0.2</v>
      </c>
      <c r="FJ219" s="33" t="n">
        <v>0.467</v>
      </c>
      <c r="FK219" s="33" t="n">
        <v>0.042</v>
      </c>
      <c r="FL219" s="33" t="n">
        <v>0.394</v>
      </c>
      <c r="FM219" s="33" t="n">
        <v>0.624</v>
      </c>
      <c r="FN219" s="33" t="n">
        <v>0.212</v>
      </c>
      <c r="FO219" s="33" t="n">
        <v>0.224</v>
      </c>
      <c r="FP219" s="33" t="n">
        <v>0.115</v>
      </c>
      <c r="FQ219" s="33" t="n">
        <v>0.242</v>
      </c>
      <c r="FR219" s="33" t="n">
        <v>0.115</v>
      </c>
      <c r="FS219" s="33" t="n">
        <v>0.055</v>
      </c>
      <c r="FT219" s="33" t="n">
        <v>0.248</v>
      </c>
      <c r="FU219" s="33" t="n">
        <v>0.121</v>
      </c>
      <c r="FV219" s="33" t="n">
        <v>0.024</v>
      </c>
      <c r="FW219" s="33" t="n">
        <v>0.194</v>
      </c>
      <c r="FX219" s="33" t="n">
        <v>0.145</v>
      </c>
      <c r="FY219" s="33" t="n">
        <v>0.182</v>
      </c>
      <c r="FZ219" s="33" t="n">
        <v>0.103</v>
      </c>
      <c r="GA219" s="33" t="n">
        <v>0</v>
      </c>
      <c r="GB219" s="33" t="n">
        <v>0.073</v>
      </c>
      <c r="GC219" s="33" t="n">
        <v>0.042</v>
      </c>
      <c r="GD219" s="33" t="n">
        <v>0.073</v>
      </c>
      <c r="GE219" s="33" t="n">
        <v>0.194</v>
      </c>
      <c r="GF219" s="33" t="n">
        <v>0</v>
      </c>
      <c r="GG219" s="33" t="n">
        <v>0.382</v>
      </c>
      <c r="GH219" s="33" t="n">
        <v>0.242</v>
      </c>
      <c r="GI219" s="33" t="n">
        <v>0.358</v>
      </c>
      <c r="GJ219" s="33" t="n">
        <v>0.339</v>
      </c>
      <c r="GK219" s="33" t="n">
        <v>0.364</v>
      </c>
      <c r="GL219" s="33" t="n">
        <v>0.333</v>
      </c>
      <c r="GM219" s="33" t="n">
        <v>0.57</v>
      </c>
      <c r="GN219" s="33" t="n">
        <v>0.273</v>
      </c>
      <c r="GO219" s="33" t="n">
        <v>0.273</v>
      </c>
      <c r="GP219" s="33" t="n">
        <v>0.315</v>
      </c>
      <c r="GQ219" s="33" t="n">
        <v>0.224</v>
      </c>
      <c r="GR219" s="33" t="n">
        <v>0.564</v>
      </c>
      <c r="GS219" s="33" t="n">
        <v>0.012</v>
      </c>
      <c r="GT219" s="33" t="n">
        <v>0.273</v>
      </c>
      <c r="GU219" s="33" t="n">
        <v>0.236</v>
      </c>
      <c r="GV219" s="33" t="n">
        <v>0.176</v>
      </c>
      <c r="GW219" s="33" t="n">
        <v>0.115</v>
      </c>
      <c r="GX219" s="33" t="n">
        <v>0.03</v>
      </c>
      <c r="GY219" s="33" t="n">
        <v>0.006</v>
      </c>
      <c r="GZ219" s="33" t="n">
        <v>0.061</v>
      </c>
      <c r="HA219" s="33" t="n">
        <v>0.03</v>
      </c>
      <c r="HB219" s="33" t="n">
        <v>0.024</v>
      </c>
      <c r="HC219" s="33" t="n">
        <v>0.036</v>
      </c>
      <c r="HD219" s="33" t="n">
        <v>0.012</v>
      </c>
      <c r="HE219" s="33" t="n">
        <v>0.03</v>
      </c>
      <c r="HF219" s="33" t="n">
        <v>0.079</v>
      </c>
      <c r="HG219" s="33" t="n">
        <v>0.061</v>
      </c>
      <c r="HH219" s="33" t="n">
        <v>0.073</v>
      </c>
      <c r="HI219" s="33" t="n">
        <v>0.067</v>
      </c>
      <c r="HJ219" s="33" t="n">
        <v>0.061</v>
      </c>
    </row>
    <row r="220" customFormat="false" ht="15" hidden="false" customHeight="false" outlineLevel="0" collapsed="false">
      <c r="A220" s="33" t="n">
        <v>609837</v>
      </c>
      <c r="B220" s="242" t="s">
        <v>1785</v>
      </c>
      <c r="C220" s="243" t="s">
        <v>1786</v>
      </c>
      <c r="D220" s="33" t="n">
        <v>2630</v>
      </c>
      <c r="E220" s="33" t="n">
        <v>22551</v>
      </c>
      <c r="F220" s="33" t="s">
        <v>280</v>
      </c>
      <c r="G220" s="33" t="s">
        <v>281</v>
      </c>
      <c r="H220" s="243" t="s">
        <v>46</v>
      </c>
      <c r="I220" s="33" t="s">
        <v>1855</v>
      </c>
      <c r="J220" s="33" t="s">
        <v>2438</v>
      </c>
      <c r="L220" s="33" t="s">
        <v>99</v>
      </c>
      <c r="N220" s="33" t="s">
        <v>1790</v>
      </c>
      <c r="O220" s="33" t="n">
        <v>51397</v>
      </c>
      <c r="P220" s="33" t="s">
        <v>1791</v>
      </c>
      <c r="Q220" s="33" t="s">
        <v>3243</v>
      </c>
      <c r="R220" s="33" t="s">
        <v>3244</v>
      </c>
      <c r="S220" s="33" t="n">
        <v>60637</v>
      </c>
      <c r="T220" s="33" t="n">
        <v>46</v>
      </c>
      <c r="U220" s="33" t="s">
        <v>3245</v>
      </c>
      <c r="V220" s="33" t="s">
        <v>3246</v>
      </c>
      <c r="W220" s="33" t="s">
        <v>3247</v>
      </c>
      <c r="X220" s="33" t="s">
        <v>3248</v>
      </c>
      <c r="Y220" s="33" t="s">
        <v>1477</v>
      </c>
      <c r="Z220" s="33" t="s">
        <v>1940</v>
      </c>
      <c r="AA220" s="33" t="n">
        <v>2012</v>
      </c>
      <c r="AB220" s="33" t="n">
        <v>609837</v>
      </c>
      <c r="AD220" s="33" t="n">
        <v>2630</v>
      </c>
      <c r="AG220" s="33" t="s">
        <v>3249</v>
      </c>
      <c r="AH220" s="33" t="n">
        <v>0</v>
      </c>
      <c r="AI220" s="33" t="s">
        <v>1823</v>
      </c>
      <c r="AJ220" s="33" t="s">
        <v>1801</v>
      </c>
      <c r="AK220" s="33" t="s">
        <v>1802</v>
      </c>
      <c r="AL220" s="33" t="s">
        <v>99</v>
      </c>
      <c r="AM220" s="33" t="s">
        <v>53</v>
      </c>
      <c r="AN220" s="33" t="s">
        <v>99</v>
      </c>
      <c r="AO220" s="33" t="s">
        <v>99</v>
      </c>
      <c r="AP220" s="33" t="s">
        <v>53</v>
      </c>
      <c r="AQ220" s="33" t="s">
        <v>2426</v>
      </c>
      <c r="AR220" s="244" t="s">
        <v>54</v>
      </c>
    </row>
    <row r="221" customFormat="false" ht="15" hidden="false" customHeight="false" outlineLevel="0" collapsed="false">
      <c r="A221" s="33" t="n">
        <v>609839</v>
      </c>
      <c r="B221" s="242" t="s">
        <v>1785</v>
      </c>
      <c r="C221" s="243" t="s">
        <v>1786</v>
      </c>
      <c r="D221" s="33" t="n">
        <v>2650</v>
      </c>
      <c r="E221" s="33" t="n">
        <v>22571</v>
      </c>
      <c r="F221" s="33" t="s">
        <v>282</v>
      </c>
      <c r="G221" s="33" t="s">
        <v>283</v>
      </c>
      <c r="H221" s="243" t="s">
        <v>46</v>
      </c>
      <c r="I221" s="33" t="s">
        <v>1855</v>
      </c>
      <c r="J221" s="33" t="s">
        <v>1788</v>
      </c>
      <c r="L221" s="33" t="s">
        <v>112</v>
      </c>
      <c r="N221" s="33" t="s">
        <v>1790</v>
      </c>
      <c r="O221" s="33" t="n">
        <v>51425</v>
      </c>
      <c r="P221" s="33" t="s">
        <v>1791</v>
      </c>
      <c r="Q221" s="33" t="s">
        <v>282</v>
      </c>
      <c r="R221" s="33" t="s">
        <v>3250</v>
      </c>
      <c r="S221" s="33" t="n">
        <v>60652</v>
      </c>
      <c r="T221" s="33" t="n">
        <v>43</v>
      </c>
      <c r="U221" s="33" t="s">
        <v>3251</v>
      </c>
      <c r="V221" s="33" t="s">
        <v>3252</v>
      </c>
      <c r="W221" s="33" t="s">
        <v>3253</v>
      </c>
      <c r="X221" s="33" t="s">
        <v>3254</v>
      </c>
      <c r="Y221" s="33" t="s">
        <v>111</v>
      </c>
      <c r="Z221" s="33" t="s">
        <v>2515</v>
      </c>
      <c r="AA221" s="33" t="n">
        <v>2012</v>
      </c>
      <c r="AB221" s="33" t="n">
        <v>609839</v>
      </c>
      <c r="AD221" s="33" t="n">
        <v>2650</v>
      </c>
      <c r="AG221" s="33" t="s">
        <v>3255</v>
      </c>
      <c r="AH221" s="33" t="n">
        <v>6</v>
      </c>
      <c r="AI221" s="33" t="s">
        <v>1823</v>
      </c>
      <c r="AJ221" s="33" t="s">
        <v>1801</v>
      </c>
      <c r="AK221" s="33" t="s">
        <v>1802</v>
      </c>
      <c r="AL221" s="33" t="s">
        <v>112</v>
      </c>
      <c r="AM221" s="33" t="s">
        <v>71</v>
      </c>
      <c r="AN221" s="33" t="s">
        <v>112</v>
      </c>
      <c r="AO221" s="33" t="s">
        <v>112</v>
      </c>
      <c r="AP221" s="33" t="s">
        <v>71</v>
      </c>
      <c r="AQ221" s="33" t="s">
        <v>2467</v>
      </c>
      <c r="AR221" s="244" t="s">
        <v>167</v>
      </c>
      <c r="AS221" s="33" t="s">
        <v>47</v>
      </c>
      <c r="AT221" s="33" t="s">
        <v>77</v>
      </c>
      <c r="AU221" s="33" t="s">
        <v>67</v>
      </c>
      <c r="AV221" s="33" t="n">
        <v>55</v>
      </c>
      <c r="AW221" s="33" t="n">
        <v>63</v>
      </c>
      <c r="AX221" s="33" t="n">
        <v>39</v>
      </c>
      <c r="AY221" s="33" t="n">
        <v>157</v>
      </c>
      <c r="AZ221" s="33" t="n">
        <v>1</v>
      </c>
      <c r="BA221" s="33" t="n">
        <v>0</v>
      </c>
      <c r="BB221" s="33" t="n">
        <v>147</v>
      </c>
      <c r="BC221" s="33" t="n">
        <v>3</v>
      </c>
      <c r="BD221" s="245" t="n">
        <v>0</v>
      </c>
      <c r="BE221" s="33" t="n">
        <v>0</v>
      </c>
      <c r="BF221" s="33" t="n">
        <v>1</v>
      </c>
      <c r="BG221" s="33" t="n">
        <v>5</v>
      </c>
      <c r="BH221" s="33" t="n">
        <v>157</v>
      </c>
      <c r="BI221" s="33" t="n">
        <v>0.013</v>
      </c>
      <c r="BJ221" s="33" t="n">
        <v>0.019</v>
      </c>
      <c r="BK221" s="33" t="n">
        <v>0.013</v>
      </c>
      <c r="BL221" s="33" t="n">
        <v>0.013</v>
      </c>
      <c r="BM221" s="33" t="n">
        <v>0.051</v>
      </c>
      <c r="BN221" s="33" t="n">
        <v>0.076</v>
      </c>
      <c r="BO221" s="33" t="n">
        <v>0.025</v>
      </c>
      <c r="BP221" s="33" t="n">
        <v>0.032</v>
      </c>
      <c r="BQ221" s="33" t="n">
        <v>0.019</v>
      </c>
      <c r="BR221" s="33" t="n">
        <v>0.07</v>
      </c>
      <c r="BS221" s="33" t="n">
        <v>0.108</v>
      </c>
      <c r="BT221" s="33" t="n">
        <v>0.172</v>
      </c>
      <c r="BU221" s="33" t="n">
        <v>0.274</v>
      </c>
      <c r="BV221" s="33" t="n">
        <v>0.191</v>
      </c>
      <c r="BW221" s="33" t="n">
        <v>0.242</v>
      </c>
      <c r="BX221" s="33" t="n">
        <v>0.255</v>
      </c>
      <c r="BY221" s="33" t="n">
        <v>0.306</v>
      </c>
      <c r="BZ221" s="33" t="n">
        <v>0.299</v>
      </c>
      <c r="CA221" s="33" t="n">
        <v>0</v>
      </c>
      <c r="CB221" s="33" t="n">
        <v>0.006</v>
      </c>
      <c r="CC221" s="33" t="n">
        <v>0.013</v>
      </c>
      <c r="CD221" s="33" t="n">
        <v>0</v>
      </c>
      <c r="CE221" s="33" t="n">
        <v>0.019</v>
      </c>
      <c r="CF221" s="33" t="n">
        <v>0.038</v>
      </c>
      <c r="CG221" s="33" t="n">
        <v>0.688</v>
      </c>
      <c r="CH221" s="33" t="n">
        <v>0.752</v>
      </c>
      <c r="CI221" s="33" t="n">
        <v>0.713</v>
      </c>
      <c r="CJ221" s="33" t="n">
        <v>0.662</v>
      </c>
      <c r="CK221" s="33" t="n">
        <v>0.516</v>
      </c>
      <c r="CL221" s="33" t="n">
        <v>0.414</v>
      </c>
      <c r="CM221" s="33" t="n">
        <v>0</v>
      </c>
      <c r="CN221" s="33" t="n">
        <v>0</v>
      </c>
      <c r="CO221" s="33" t="n">
        <v>0.006</v>
      </c>
      <c r="CP221" s="33" t="n">
        <v>0.006</v>
      </c>
      <c r="CQ221" s="33" t="n">
        <v>0.006</v>
      </c>
      <c r="CR221" s="33" t="n">
        <v>0.013</v>
      </c>
      <c r="CS221" s="33" t="n">
        <v>0.019</v>
      </c>
      <c r="CT221" s="33" t="n">
        <v>0.076</v>
      </c>
      <c r="CU221" s="33" t="n">
        <v>0.038</v>
      </c>
      <c r="CV221" s="33" t="n">
        <v>0.006</v>
      </c>
      <c r="CW221" s="33" t="n">
        <v>0.025</v>
      </c>
      <c r="CX221" s="33" t="n">
        <v>0.019</v>
      </c>
      <c r="CY221" s="33" t="n">
        <v>0.019</v>
      </c>
      <c r="CZ221" s="33" t="n">
        <v>0.013</v>
      </c>
      <c r="DA221" s="33" t="n">
        <v>0.057</v>
      </c>
      <c r="DB221" s="33" t="n">
        <v>0.045</v>
      </c>
      <c r="DC221" s="33" t="n">
        <v>0.089</v>
      </c>
      <c r="DD221" s="33" t="n">
        <v>0.089</v>
      </c>
      <c r="DE221" s="33" t="n">
        <v>0.089</v>
      </c>
      <c r="DF221" s="33" t="n">
        <v>0.121</v>
      </c>
      <c r="DG221" s="33" t="n">
        <v>0.127</v>
      </c>
      <c r="DH221" s="33" t="n">
        <v>0.102</v>
      </c>
      <c r="DI221" s="33" t="n">
        <v>0.153</v>
      </c>
      <c r="DJ221" s="33" t="n">
        <v>0.248</v>
      </c>
      <c r="DK221" s="33" t="n">
        <v>0.223</v>
      </c>
      <c r="DL221" s="33" t="n">
        <v>0.146</v>
      </c>
      <c r="DM221" s="33" t="n">
        <v>0.159</v>
      </c>
      <c r="DN221" s="33" t="n">
        <v>0.006</v>
      </c>
      <c r="DO221" s="33" t="n">
        <v>0</v>
      </c>
      <c r="DP221" s="33" t="n">
        <v>0.006</v>
      </c>
      <c r="DQ221" s="33" t="n">
        <v>0.013</v>
      </c>
      <c r="DR221" s="33" t="n">
        <v>0.006</v>
      </c>
      <c r="DS221" s="33" t="n">
        <v>0.013</v>
      </c>
      <c r="DT221" s="33" t="n">
        <v>0.013</v>
      </c>
      <c r="DU221" s="33" t="n">
        <v>0</v>
      </c>
      <c r="DV221" s="33" t="n">
        <v>0.051</v>
      </c>
      <c r="DW221" s="33" t="n">
        <v>0.898</v>
      </c>
      <c r="DX221" s="33" t="n">
        <v>0.854</v>
      </c>
      <c r="DY221" s="33" t="n">
        <v>0.841</v>
      </c>
      <c r="DZ221" s="33" t="n">
        <v>0.86</v>
      </c>
      <c r="EA221" s="33" t="n">
        <v>0.822</v>
      </c>
      <c r="EB221" s="33" t="n">
        <v>0.669</v>
      </c>
      <c r="EC221" s="33" t="n">
        <v>0.701</v>
      </c>
      <c r="ED221" s="33" t="n">
        <v>0.688</v>
      </c>
      <c r="EE221" s="33" t="n">
        <v>0.662</v>
      </c>
      <c r="EF221" s="33" t="n">
        <v>0.408</v>
      </c>
      <c r="EG221" s="33" t="n">
        <v>0.019</v>
      </c>
      <c r="EH221" s="33" t="n">
        <v>0.013</v>
      </c>
      <c r="EI221" s="33" t="n">
        <v>0.057</v>
      </c>
      <c r="EJ221" s="33" t="n">
        <v>0.299</v>
      </c>
      <c r="EK221" s="33" t="n">
        <v>0.032</v>
      </c>
      <c r="EL221" s="33" t="n">
        <v>0.019</v>
      </c>
      <c r="EM221" s="33" t="n">
        <v>0.134</v>
      </c>
      <c r="EN221" s="33" t="n">
        <v>0.102</v>
      </c>
      <c r="EO221" s="33" t="n">
        <v>0.293</v>
      </c>
      <c r="EP221" s="33" t="n">
        <v>0.242</v>
      </c>
      <c r="EQ221" s="33" t="n">
        <v>0.248</v>
      </c>
      <c r="ER221" s="33" t="n">
        <v>0.051</v>
      </c>
      <c r="ES221" s="33" t="n">
        <v>0.038</v>
      </c>
      <c r="ET221" s="33" t="n">
        <v>0.083</v>
      </c>
      <c r="EU221" s="33" t="n">
        <v>0.083</v>
      </c>
      <c r="EV221" s="33" t="n">
        <v>0.14</v>
      </c>
      <c r="EW221" s="33" t="n">
        <v>0.618</v>
      </c>
      <c r="EX221" s="33" t="n">
        <v>0.643</v>
      </c>
      <c r="EY221" s="33" t="n">
        <v>0.478</v>
      </c>
      <c r="EZ221" s="33" t="n">
        <v>7.85</v>
      </c>
      <c r="FA221" s="33" t="n">
        <v>0.019</v>
      </c>
      <c r="FB221" s="33" t="n">
        <v>0.006</v>
      </c>
      <c r="FC221" s="33" t="n">
        <v>0.013</v>
      </c>
      <c r="FD221" s="33" t="n">
        <v>0.019</v>
      </c>
      <c r="FE221" s="33" t="n">
        <v>0.121</v>
      </c>
      <c r="FF221" s="33" t="n">
        <v>0.076</v>
      </c>
      <c r="FG221" s="33" t="n">
        <v>0.07</v>
      </c>
      <c r="FH221" s="33" t="n">
        <v>0.159</v>
      </c>
      <c r="FI221" s="33" t="n">
        <v>0.159</v>
      </c>
      <c r="FJ221" s="33" t="n">
        <v>0.299</v>
      </c>
      <c r="FK221" s="33" t="n">
        <v>0.057</v>
      </c>
      <c r="FL221" s="33" t="n">
        <v>0.535</v>
      </c>
      <c r="FM221" s="33" t="n">
        <v>0.631</v>
      </c>
      <c r="FN221" s="33" t="n">
        <v>0.248</v>
      </c>
      <c r="FO221" s="33" t="n">
        <v>0.102</v>
      </c>
      <c r="FP221" s="33" t="n">
        <v>0.083</v>
      </c>
      <c r="FQ221" s="33" t="n">
        <v>0.223</v>
      </c>
      <c r="FR221" s="33" t="n">
        <v>0.07</v>
      </c>
      <c r="FS221" s="33" t="n">
        <v>0.038</v>
      </c>
      <c r="FT221" s="33" t="n">
        <v>0.204</v>
      </c>
      <c r="FU221" s="33" t="n">
        <v>0.153</v>
      </c>
      <c r="FV221" s="33" t="n">
        <v>0.089</v>
      </c>
      <c r="FW221" s="33" t="n">
        <v>0.274</v>
      </c>
      <c r="FX221" s="33" t="n">
        <v>0.14</v>
      </c>
      <c r="FY221" s="33" t="n">
        <v>0.159</v>
      </c>
      <c r="FZ221" s="33" t="n">
        <v>0.051</v>
      </c>
      <c r="GA221" s="33" t="n">
        <v>0.019</v>
      </c>
      <c r="GB221" s="33" t="n">
        <v>0.121</v>
      </c>
      <c r="GC221" s="33" t="n">
        <v>0.032</v>
      </c>
      <c r="GD221" s="33" t="n">
        <v>0.025</v>
      </c>
      <c r="GE221" s="33" t="n">
        <v>0.153</v>
      </c>
      <c r="GF221" s="33" t="n">
        <v>0.019</v>
      </c>
      <c r="GG221" s="33" t="n">
        <v>0.287</v>
      </c>
      <c r="GH221" s="33" t="n">
        <v>0.197</v>
      </c>
      <c r="GI221" s="33" t="n">
        <v>0.363</v>
      </c>
      <c r="GJ221" s="33" t="n">
        <v>0.408</v>
      </c>
      <c r="GK221" s="33" t="n">
        <v>0.408</v>
      </c>
      <c r="GL221" s="33" t="n">
        <v>0.331</v>
      </c>
      <c r="GM221" s="33" t="n">
        <v>0.592</v>
      </c>
      <c r="GN221" s="33" t="n">
        <v>0.28</v>
      </c>
      <c r="GO221" s="33" t="n">
        <v>0.338</v>
      </c>
      <c r="GP221" s="33" t="n">
        <v>0.427</v>
      </c>
      <c r="GQ221" s="33" t="n">
        <v>0.299</v>
      </c>
      <c r="GR221" s="33" t="n">
        <v>0.573</v>
      </c>
      <c r="GS221" s="33" t="n">
        <v>0.032</v>
      </c>
      <c r="GT221" s="33" t="n">
        <v>0.255</v>
      </c>
      <c r="GU221" s="33" t="n">
        <v>0.191</v>
      </c>
      <c r="GV221" s="33" t="n">
        <v>0.064</v>
      </c>
      <c r="GW221" s="33" t="n">
        <v>0.076</v>
      </c>
      <c r="GX221" s="33" t="n">
        <v>0.019</v>
      </c>
      <c r="GY221" s="33" t="n">
        <v>0.032</v>
      </c>
      <c r="GZ221" s="33" t="n">
        <v>0.096</v>
      </c>
      <c r="HA221" s="33" t="n">
        <v>0.025</v>
      </c>
      <c r="HB221" s="33" t="n">
        <v>0.032</v>
      </c>
      <c r="HC221" s="33" t="n">
        <v>0.025</v>
      </c>
      <c r="HD221" s="33" t="n">
        <v>0.019</v>
      </c>
      <c r="HE221" s="33" t="n">
        <v>0.038</v>
      </c>
      <c r="HF221" s="33" t="n">
        <v>0.051</v>
      </c>
      <c r="HG221" s="33" t="n">
        <v>0.051</v>
      </c>
      <c r="HH221" s="33" t="n">
        <v>0.045</v>
      </c>
      <c r="HI221" s="33" t="n">
        <v>0.038</v>
      </c>
      <c r="HJ221" s="33" t="n">
        <v>0.038</v>
      </c>
    </row>
    <row r="222" customFormat="false" ht="15" hidden="false" customHeight="false" outlineLevel="0" collapsed="false">
      <c r="A222" s="33" t="n">
        <v>609842</v>
      </c>
      <c r="B222" s="242" t="s">
        <v>1785</v>
      </c>
      <c r="C222" s="243" t="s">
        <v>1786</v>
      </c>
      <c r="D222" s="33" t="n">
        <v>2660</v>
      </c>
      <c r="E222" s="33" t="n">
        <v>22601</v>
      </c>
      <c r="F222" s="33" t="s">
        <v>284</v>
      </c>
      <c r="G222" s="33" t="s">
        <v>285</v>
      </c>
      <c r="H222" s="243" t="s">
        <v>46</v>
      </c>
      <c r="I222" s="33" t="s">
        <v>1855</v>
      </c>
      <c r="J222" s="33" t="s">
        <v>2438</v>
      </c>
      <c r="L222" s="33" t="s">
        <v>112</v>
      </c>
      <c r="N222" s="33" t="s">
        <v>1790</v>
      </c>
      <c r="O222" s="33" t="n">
        <v>51317</v>
      </c>
      <c r="P222" s="33" t="s">
        <v>1791</v>
      </c>
      <c r="Q222" s="33" t="s">
        <v>3256</v>
      </c>
      <c r="R222" s="33" t="s">
        <v>3257</v>
      </c>
      <c r="S222" s="33" t="n">
        <v>60629</v>
      </c>
      <c r="T222" s="33" t="n">
        <v>43</v>
      </c>
      <c r="U222" s="33" t="s">
        <v>3258</v>
      </c>
      <c r="V222" s="33" t="s">
        <v>3259</v>
      </c>
      <c r="W222" s="33" t="s">
        <v>3260</v>
      </c>
      <c r="X222" s="33" t="s">
        <v>3261</v>
      </c>
      <c r="Y222" s="33" t="s">
        <v>2274</v>
      </c>
      <c r="Z222" s="33" t="s">
        <v>1909</v>
      </c>
      <c r="AA222" s="33" t="n">
        <v>2012</v>
      </c>
      <c r="AB222" s="33" t="n">
        <v>609842</v>
      </c>
      <c r="AD222" s="33" t="n">
        <v>2660</v>
      </c>
      <c r="AG222" s="33" t="s">
        <v>3262</v>
      </c>
      <c r="AH222" s="33" t="n">
        <v>0</v>
      </c>
      <c r="AI222" s="33" t="s">
        <v>1800</v>
      </c>
      <c r="AJ222" s="33" t="s">
        <v>1801</v>
      </c>
      <c r="AK222" s="33" t="s">
        <v>1802</v>
      </c>
      <c r="AL222" s="33" t="s">
        <v>112</v>
      </c>
      <c r="AM222" s="33" t="s">
        <v>71</v>
      </c>
      <c r="AN222" s="33" t="s">
        <v>112</v>
      </c>
      <c r="AO222" s="33" t="s">
        <v>112</v>
      </c>
      <c r="AP222" s="33" t="s">
        <v>71</v>
      </c>
      <c r="AQ222" s="33" t="s">
        <v>2467</v>
      </c>
      <c r="AR222" s="244" t="s">
        <v>109</v>
      </c>
      <c r="AS222" s="33" t="s">
        <v>67</v>
      </c>
      <c r="AT222" s="33" t="s">
        <v>47</v>
      </c>
      <c r="AU222" s="33" t="s">
        <v>47</v>
      </c>
      <c r="AV222" s="33" t="n">
        <v>32</v>
      </c>
      <c r="AW222" s="33" t="n">
        <v>58</v>
      </c>
      <c r="AX222" s="33" t="n">
        <v>56</v>
      </c>
      <c r="AY222" s="33" t="n">
        <v>661</v>
      </c>
      <c r="AZ222" s="33" t="n">
        <v>6</v>
      </c>
      <c r="BA222" s="33" t="n">
        <v>0</v>
      </c>
      <c r="BB222" s="33" t="n">
        <v>16</v>
      </c>
      <c r="BC222" s="33" t="n">
        <v>617</v>
      </c>
      <c r="BD222" s="245" t="n">
        <v>4</v>
      </c>
      <c r="BE222" s="33" t="n">
        <v>0</v>
      </c>
      <c r="BF222" s="33" t="n">
        <v>7</v>
      </c>
      <c r="BG222" s="33" t="n">
        <v>11</v>
      </c>
      <c r="BH222" s="33" t="n">
        <v>661</v>
      </c>
      <c r="BI222" s="33" t="n">
        <v>0.029</v>
      </c>
      <c r="BJ222" s="33" t="n">
        <v>0.023</v>
      </c>
      <c r="BK222" s="33" t="n">
        <v>0.032</v>
      </c>
      <c r="BL222" s="33" t="n">
        <v>0.014</v>
      </c>
      <c r="BM222" s="33" t="n">
        <v>0.018</v>
      </c>
      <c r="BN222" s="33" t="n">
        <v>0.05</v>
      </c>
      <c r="BO222" s="33" t="n">
        <v>0.097</v>
      </c>
      <c r="BP222" s="33" t="n">
        <v>0.07</v>
      </c>
      <c r="BQ222" s="33" t="n">
        <v>0.074</v>
      </c>
      <c r="BR222" s="33" t="n">
        <v>0.051</v>
      </c>
      <c r="BS222" s="33" t="n">
        <v>0.116</v>
      </c>
      <c r="BT222" s="33" t="n">
        <v>0.189</v>
      </c>
      <c r="BU222" s="33" t="n">
        <v>0.44</v>
      </c>
      <c r="BV222" s="33" t="n">
        <v>0.38</v>
      </c>
      <c r="BW222" s="33" t="n">
        <v>0.439</v>
      </c>
      <c r="BX222" s="33" t="n">
        <v>0.3</v>
      </c>
      <c r="BY222" s="33" t="n">
        <v>0.381</v>
      </c>
      <c r="BZ222" s="33" t="n">
        <v>0.357</v>
      </c>
      <c r="CA222" s="33" t="n">
        <v>0.027</v>
      </c>
      <c r="CB222" s="33" t="n">
        <v>0.032</v>
      </c>
      <c r="CC222" s="33" t="n">
        <v>0.035</v>
      </c>
      <c r="CD222" s="33" t="n">
        <v>0.032</v>
      </c>
      <c r="CE222" s="33" t="n">
        <v>0.038</v>
      </c>
      <c r="CF222" s="33" t="n">
        <v>0.057</v>
      </c>
      <c r="CG222" s="33" t="n">
        <v>0.407</v>
      </c>
      <c r="CH222" s="33" t="n">
        <v>0.496</v>
      </c>
      <c r="CI222" s="33" t="n">
        <v>0.421</v>
      </c>
      <c r="CJ222" s="33" t="n">
        <v>0.604</v>
      </c>
      <c r="CK222" s="33" t="n">
        <v>0.446</v>
      </c>
      <c r="CL222" s="33" t="n">
        <v>0.346</v>
      </c>
      <c r="CM222" s="33" t="n">
        <v>0</v>
      </c>
      <c r="CN222" s="33" t="n">
        <v>0.006</v>
      </c>
      <c r="CO222" s="33" t="n">
        <v>0.003</v>
      </c>
      <c r="CP222" s="33" t="n">
        <v>0.011</v>
      </c>
      <c r="CQ222" s="33" t="n">
        <v>0.005</v>
      </c>
      <c r="CR222" s="33" t="n">
        <v>0.003</v>
      </c>
      <c r="CS222" s="33" t="n">
        <v>0.014</v>
      </c>
      <c r="CT222" s="33" t="n">
        <v>0.041</v>
      </c>
      <c r="CU222" s="33" t="n">
        <v>0.012</v>
      </c>
      <c r="CV222" s="33" t="n">
        <v>0.009</v>
      </c>
      <c r="CW222" s="33" t="n">
        <v>0.008</v>
      </c>
      <c r="CX222" s="33" t="n">
        <v>0.014</v>
      </c>
      <c r="CY222" s="33" t="n">
        <v>0.018</v>
      </c>
      <c r="CZ222" s="33" t="n">
        <v>0.015</v>
      </c>
      <c r="DA222" s="33" t="n">
        <v>0.027</v>
      </c>
      <c r="DB222" s="33" t="n">
        <v>0.041</v>
      </c>
      <c r="DC222" s="33" t="n">
        <v>0.074</v>
      </c>
      <c r="DD222" s="33" t="n">
        <v>0.051</v>
      </c>
      <c r="DE222" s="33" t="n">
        <v>0.116</v>
      </c>
      <c r="DF222" s="33" t="n">
        <v>0.182</v>
      </c>
      <c r="DG222" s="33" t="n">
        <v>0.216</v>
      </c>
      <c r="DH222" s="33" t="n">
        <v>0.206</v>
      </c>
      <c r="DI222" s="33" t="n">
        <v>0.186</v>
      </c>
      <c r="DJ222" s="33" t="n">
        <v>0.218</v>
      </c>
      <c r="DK222" s="33" t="n">
        <v>0.253</v>
      </c>
      <c r="DL222" s="33" t="n">
        <v>0.265</v>
      </c>
      <c r="DM222" s="33" t="n">
        <v>0.239</v>
      </c>
      <c r="DN222" s="33" t="n">
        <v>0.021</v>
      </c>
      <c r="DO222" s="33" t="n">
        <v>0.021</v>
      </c>
      <c r="DP222" s="33" t="n">
        <v>0.02</v>
      </c>
      <c r="DQ222" s="33" t="n">
        <v>0.014</v>
      </c>
      <c r="DR222" s="33" t="n">
        <v>0.018</v>
      </c>
      <c r="DS222" s="33" t="n">
        <v>0.029</v>
      </c>
      <c r="DT222" s="33" t="n">
        <v>0.024</v>
      </c>
      <c r="DU222" s="33" t="n">
        <v>0.023</v>
      </c>
      <c r="DV222" s="33" t="n">
        <v>0.027</v>
      </c>
      <c r="DW222" s="33" t="n">
        <v>0.853</v>
      </c>
      <c r="DX222" s="33" t="n">
        <v>0.784</v>
      </c>
      <c r="DY222" s="33" t="n">
        <v>0.747</v>
      </c>
      <c r="DZ222" s="33" t="n">
        <v>0.752</v>
      </c>
      <c r="EA222" s="33" t="n">
        <v>0.776</v>
      </c>
      <c r="EB222" s="33" t="n">
        <v>0.723</v>
      </c>
      <c r="EC222" s="33" t="n">
        <v>0.669</v>
      </c>
      <c r="ED222" s="33" t="n">
        <v>0.598</v>
      </c>
      <c r="EE222" s="33" t="n">
        <v>0.67</v>
      </c>
      <c r="EF222" s="33" t="n">
        <v>0.396</v>
      </c>
      <c r="EG222" s="33" t="n">
        <v>0.012</v>
      </c>
      <c r="EH222" s="33" t="n">
        <v>0.008</v>
      </c>
      <c r="EI222" s="33" t="n">
        <v>0.011</v>
      </c>
      <c r="EJ222" s="33" t="n">
        <v>0.224</v>
      </c>
      <c r="EK222" s="33" t="n">
        <v>0.061</v>
      </c>
      <c r="EL222" s="33" t="n">
        <v>0.02</v>
      </c>
      <c r="EM222" s="33" t="n">
        <v>0.064</v>
      </c>
      <c r="EN222" s="33" t="n">
        <v>0.16</v>
      </c>
      <c r="EO222" s="33" t="n">
        <v>0.319</v>
      </c>
      <c r="EP222" s="33" t="n">
        <v>0.275</v>
      </c>
      <c r="EQ222" s="33" t="n">
        <v>0.345</v>
      </c>
      <c r="ER222" s="33" t="n">
        <v>0.097</v>
      </c>
      <c r="ES222" s="33" t="n">
        <v>0.073</v>
      </c>
      <c r="ET222" s="33" t="n">
        <v>0.098</v>
      </c>
      <c r="EU222" s="33" t="n">
        <v>0.08</v>
      </c>
      <c r="EV222" s="33" t="n">
        <v>0.123</v>
      </c>
      <c r="EW222" s="33" t="n">
        <v>0.536</v>
      </c>
      <c r="EX222" s="33" t="n">
        <v>0.599</v>
      </c>
      <c r="EY222" s="33" t="n">
        <v>0.501</v>
      </c>
      <c r="EZ222" s="33" t="n">
        <v>8.56</v>
      </c>
      <c r="FA222" s="33" t="n">
        <v>0.009</v>
      </c>
      <c r="FB222" s="33" t="n">
        <v>0.014</v>
      </c>
      <c r="FC222" s="33" t="n">
        <v>0.012</v>
      </c>
      <c r="FD222" s="33" t="n">
        <v>0.015</v>
      </c>
      <c r="FE222" s="33" t="n">
        <v>0.038</v>
      </c>
      <c r="FF222" s="33" t="n">
        <v>0.032</v>
      </c>
      <c r="FG222" s="33" t="n">
        <v>0.057</v>
      </c>
      <c r="FH222" s="33" t="n">
        <v>0.139</v>
      </c>
      <c r="FI222" s="33" t="n">
        <v>0.168</v>
      </c>
      <c r="FJ222" s="33" t="n">
        <v>0.422</v>
      </c>
      <c r="FK222" s="33" t="n">
        <v>0.094</v>
      </c>
      <c r="FL222" s="33" t="n">
        <v>0.322</v>
      </c>
      <c r="FM222" s="33" t="n">
        <v>0.425</v>
      </c>
      <c r="FN222" s="33" t="n">
        <v>0.238</v>
      </c>
      <c r="FO222" s="33" t="n">
        <v>0.224</v>
      </c>
      <c r="FP222" s="33" t="n">
        <v>0.13</v>
      </c>
      <c r="FQ222" s="33" t="n">
        <v>0.203</v>
      </c>
      <c r="FR222" s="33" t="n">
        <v>0.135</v>
      </c>
      <c r="FS222" s="33" t="n">
        <v>0.086</v>
      </c>
      <c r="FT222" s="33" t="n">
        <v>0.16</v>
      </c>
      <c r="FU222" s="33" t="n">
        <v>0.103</v>
      </c>
      <c r="FV222" s="33" t="n">
        <v>0.062</v>
      </c>
      <c r="FW222" s="33" t="n">
        <v>0.172</v>
      </c>
      <c r="FX222" s="33" t="n">
        <v>0.216</v>
      </c>
      <c r="FY222" s="33" t="n">
        <v>0.297</v>
      </c>
      <c r="FZ222" s="33" t="n">
        <v>0.227</v>
      </c>
      <c r="GA222" s="33" t="n">
        <v>0.008</v>
      </c>
      <c r="GB222" s="33" t="n">
        <v>0.006</v>
      </c>
      <c r="GC222" s="33" t="n">
        <v>0.006</v>
      </c>
      <c r="GD222" s="33" t="n">
        <v>0.015</v>
      </c>
      <c r="GE222" s="33" t="n">
        <v>0.091</v>
      </c>
      <c r="GF222" s="33" t="n">
        <v>0.014</v>
      </c>
      <c r="GG222" s="33" t="n">
        <v>0.283</v>
      </c>
      <c r="GH222" s="33" t="n">
        <v>0.269</v>
      </c>
      <c r="GI222" s="33" t="n">
        <v>0.272</v>
      </c>
      <c r="GJ222" s="33" t="n">
        <v>0.306</v>
      </c>
      <c r="GK222" s="33" t="n">
        <v>0.356</v>
      </c>
      <c r="GL222" s="33" t="n">
        <v>0.298</v>
      </c>
      <c r="GM222" s="33" t="n">
        <v>0.599</v>
      </c>
      <c r="GN222" s="33" t="n">
        <v>0.437</v>
      </c>
      <c r="GO222" s="33" t="n">
        <v>0.49</v>
      </c>
      <c r="GP222" s="33" t="n">
        <v>0.499</v>
      </c>
      <c r="GQ222" s="33" t="n">
        <v>0.363</v>
      </c>
      <c r="GR222" s="33" t="n">
        <v>0.56</v>
      </c>
      <c r="GS222" s="33" t="n">
        <v>0.032</v>
      </c>
      <c r="GT222" s="33" t="n">
        <v>0.18</v>
      </c>
      <c r="GU222" s="33" t="n">
        <v>0.136</v>
      </c>
      <c r="GV222" s="33" t="n">
        <v>0.085</v>
      </c>
      <c r="GW222" s="33" t="n">
        <v>0.1</v>
      </c>
      <c r="GX222" s="33" t="n">
        <v>0.044</v>
      </c>
      <c r="GY222" s="33" t="n">
        <v>0.006</v>
      </c>
      <c r="GZ222" s="33" t="n">
        <v>0.017</v>
      </c>
      <c r="HA222" s="33" t="n">
        <v>0.014</v>
      </c>
      <c r="HB222" s="33" t="n">
        <v>0.011</v>
      </c>
      <c r="HC222" s="33" t="n">
        <v>0.009</v>
      </c>
      <c r="HD222" s="33" t="n">
        <v>0.008</v>
      </c>
      <c r="HE222" s="33" t="n">
        <v>0.073</v>
      </c>
      <c r="HF222" s="33" t="n">
        <v>0.091</v>
      </c>
      <c r="HG222" s="33" t="n">
        <v>0.082</v>
      </c>
      <c r="HH222" s="33" t="n">
        <v>0.085</v>
      </c>
      <c r="HI222" s="33" t="n">
        <v>0.082</v>
      </c>
      <c r="HJ222" s="33" t="n">
        <v>0.077</v>
      </c>
    </row>
    <row r="223" customFormat="false" ht="15" hidden="false" customHeight="false" outlineLevel="0" collapsed="false">
      <c r="A223" s="33" t="n">
        <v>609844</v>
      </c>
      <c r="B223" s="242" t="s">
        <v>1785</v>
      </c>
      <c r="C223" s="243" t="s">
        <v>1786</v>
      </c>
      <c r="D223" s="33" t="n">
        <v>2670</v>
      </c>
      <c r="E223" s="33" t="n">
        <v>22611</v>
      </c>
      <c r="F223" s="33" t="s">
        <v>286</v>
      </c>
      <c r="G223" s="33" t="s">
        <v>287</v>
      </c>
      <c r="H223" s="243" t="s">
        <v>46</v>
      </c>
      <c r="I223" s="33" t="s">
        <v>1855</v>
      </c>
      <c r="J223" s="33" t="s">
        <v>1788</v>
      </c>
      <c r="L223" s="33" t="s">
        <v>99</v>
      </c>
      <c r="N223" s="33" t="s">
        <v>1790</v>
      </c>
      <c r="O223" s="33" t="n">
        <v>51348</v>
      </c>
      <c r="P223" s="33" t="s">
        <v>1791</v>
      </c>
      <c r="Q223" s="33" t="s">
        <v>3263</v>
      </c>
      <c r="R223" s="33" t="s">
        <v>3264</v>
      </c>
      <c r="S223" s="33" t="n">
        <v>60637</v>
      </c>
      <c r="T223" s="33" t="n">
        <v>42</v>
      </c>
      <c r="U223" s="33" t="s">
        <v>3265</v>
      </c>
      <c r="V223" s="33" t="s">
        <v>3266</v>
      </c>
      <c r="W223" s="33" t="s">
        <v>3267</v>
      </c>
      <c r="X223" s="33" t="s">
        <v>3268</v>
      </c>
      <c r="Y223" s="33" t="s">
        <v>1810</v>
      </c>
      <c r="Z223" s="33" t="s">
        <v>1940</v>
      </c>
      <c r="AA223" s="33" t="n">
        <v>2012</v>
      </c>
      <c r="AB223" s="33" t="n">
        <v>609844</v>
      </c>
      <c r="AD223" s="33" t="n">
        <v>2670</v>
      </c>
      <c r="AG223" s="33" t="s">
        <v>3269</v>
      </c>
      <c r="AH223" s="33" t="n">
        <v>4</v>
      </c>
      <c r="AI223" s="33" t="s">
        <v>1823</v>
      </c>
      <c r="AJ223" s="33" t="s">
        <v>1801</v>
      </c>
      <c r="AK223" s="33" t="s">
        <v>1802</v>
      </c>
      <c r="AL223" s="33" t="s">
        <v>99</v>
      </c>
      <c r="AM223" s="33" t="s">
        <v>53</v>
      </c>
      <c r="AN223" s="33" t="s">
        <v>99</v>
      </c>
      <c r="AO223" s="33" t="s">
        <v>99</v>
      </c>
      <c r="AP223" s="33" t="s">
        <v>53</v>
      </c>
      <c r="AQ223" s="33" t="s">
        <v>2426</v>
      </c>
      <c r="AR223" s="244" t="s">
        <v>125</v>
      </c>
      <c r="AS223" s="33" t="s">
        <v>67</v>
      </c>
      <c r="AT223" s="33" t="s">
        <v>67</v>
      </c>
      <c r="AU223" s="33" t="s">
        <v>67</v>
      </c>
      <c r="AV223" s="33" t="n">
        <v>34</v>
      </c>
      <c r="AW223" s="33" t="n">
        <v>25</v>
      </c>
      <c r="AX223" s="33" t="n">
        <v>27</v>
      </c>
      <c r="AY223" s="33" t="n">
        <v>131</v>
      </c>
      <c r="AZ223" s="33" t="n">
        <v>0</v>
      </c>
      <c r="BA223" s="33" t="n">
        <v>0</v>
      </c>
      <c r="BB223" s="33" t="n">
        <v>127</v>
      </c>
      <c r="BC223" s="33" t="n">
        <v>0</v>
      </c>
      <c r="BD223" s="245" t="n">
        <v>1</v>
      </c>
      <c r="BE223" s="33" t="n">
        <v>0</v>
      </c>
      <c r="BF223" s="33" t="n">
        <v>0</v>
      </c>
      <c r="BG223" s="33" t="n">
        <v>3</v>
      </c>
      <c r="BH223" s="33" t="n">
        <v>131</v>
      </c>
      <c r="BI223" s="33" t="n">
        <v>0.023</v>
      </c>
      <c r="BJ223" s="33" t="n">
        <v>0</v>
      </c>
      <c r="BK223" s="33" t="n">
        <v>0.031</v>
      </c>
      <c r="BL223" s="33" t="n">
        <v>0.038</v>
      </c>
      <c r="BM223" s="33" t="n">
        <v>0.031</v>
      </c>
      <c r="BN223" s="33" t="n">
        <v>0.061</v>
      </c>
      <c r="BO223" s="33" t="n">
        <v>0.115</v>
      </c>
      <c r="BP223" s="33" t="n">
        <v>0.099</v>
      </c>
      <c r="BQ223" s="33" t="n">
        <v>0.107</v>
      </c>
      <c r="BR223" s="33" t="n">
        <v>0.099</v>
      </c>
      <c r="BS223" s="33" t="n">
        <v>0.153</v>
      </c>
      <c r="BT223" s="33" t="n">
        <v>0.168</v>
      </c>
      <c r="BU223" s="33" t="n">
        <v>0.313</v>
      </c>
      <c r="BV223" s="33" t="n">
        <v>0.29</v>
      </c>
      <c r="BW223" s="33" t="n">
        <v>0.351</v>
      </c>
      <c r="BX223" s="33" t="n">
        <v>0.282</v>
      </c>
      <c r="BY223" s="33" t="n">
        <v>0.344</v>
      </c>
      <c r="BZ223" s="33" t="n">
        <v>0.328</v>
      </c>
      <c r="CA223" s="33" t="n">
        <v>0.008</v>
      </c>
      <c r="CB223" s="33" t="n">
        <v>0.008</v>
      </c>
      <c r="CC223" s="33" t="n">
        <v>0.015</v>
      </c>
      <c r="CD223" s="33" t="n">
        <v>0</v>
      </c>
      <c r="CE223" s="33" t="n">
        <v>0.038</v>
      </c>
      <c r="CF223" s="33" t="n">
        <v>0.015</v>
      </c>
      <c r="CG223" s="33" t="n">
        <v>0.542</v>
      </c>
      <c r="CH223" s="33" t="n">
        <v>0.603</v>
      </c>
      <c r="CI223" s="33" t="n">
        <v>0.496</v>
      </c>
      <c r="CJ223" s="33" t="n">
        <v>0.58</v>
      </c>
      <c r="CK223" s="33" t="n">
        <v>0.435</v>
      </c>
      <c r="CL223" s="33" t="n">
        <v>0.427</v>
      </c>
      <c r="CM223" s="33" t="n">
        <v>0.008</v>
      </c>
      <c r="CN223" s="33" t="n">
        <v>0.023</v>
      </c>
      <c r="CO223" s="33" t="n">
        <v>0.015</v>
      </c>
      <c r="CP223" s="33" t="n">
        <v>0.023</v>
      </c>
      <c r="CQ223" s="33" t="n">
        <v>0.023</v>
      </c>
      <c r="CR223" s="33" t="n">
        <v>0.031</v>
      </c>
      <c r="CS223" s="33" t="n">
        <v>0.031</v>
      </c>
      <c r="CT223" s="33" t="n">
        <v>0.069</v>
      </c>
      <c r="CU223" s="33" t="n">
        <v>0.084</v>
      </c>
      <c r="CV223" s="33" t="n">
        <v>0.046</v>
      </c>
      <c r="CW223" s="33" t="n">
        <v>0.038</v>
      </c>
      <c r="CX223" s="33" t="n">
        <v>0.061</v>
      </c>
      <c r="CY223" s="33" t="n">
        <v>0.053</v>
      </c>
      <c r="CZ223" s="33" t="n">
        <v>0.046</v>
      </c>
      <c r="DA223" s="33" t="n">
        <v>0.122</v>
      </c>
      <c r="DB223" s="33" t="n">
        <v>0.107</v>
      </c>
      <c r="DC223" s="33" t="n">
        <v>0.168</v>
      </c>
      <c r="DD223" s="33" t="n">
        <v>0.16</v>
      </c>
      <c r="DE223" s="33" t="n">
        <v>0.16</v>
      </c>
      <c r="DF223" s="33" t="n">
        <v>0.275</v>
      </c>
      <c r="DG223" s="33" t="n">
        <v>0.244</v>
      </c>
      <c r="DH223" s="33" t="n">
        <v>0.229</v>
      </c>
      <c r="DI223" s="33" t="n">
        <v>0.252</v>
      </c>
      <c r="DJ223" s="33" t="n">
        <v>0.336</v>
      </c>
      <c r="DK223" s="33" t="n">
        <v>0.328</v>
      </c>
      <c r="DL223" s="33" t="n">
        <v>0.252</v>
      </c>
      <c r="DM223" s="33" t="n">
        <v>0.252</v>
      </c>
      <c r="DN223" s="33" t="n">
        <v>0.008</v>
      </c>
      <c r="DO223" s="33" t="n">
        <v>0</v>
      </c>
      <c r="DP223" s="33" t="n">
        <v>0.015</v>
      </c>
      <c r="DQ223" s="33" t="n">
        <v>0.015</v>
      </c>
      <c r="DR223" s="33" t="n">
        <v>0.023</v>
      </c>
      <c r="DS223" s="33" t="n">
        <v>0.008</v>
      </c>
      <c r="DT223" s="33" t="n">
        <v>0.008</v>
      </c>
      <c r="DU223" s="33" t="n">
        <v>0.015</v>
      </c>
      <c r="DV223" s="33" t="n">
        <v>0.015</v>
      </c>
      <c r="DW223" s="33" t="n">
        <v>0.779</v>
      </c>
      <c r="DX223" s="33" t="n">
        <v>0.664</v>
      </c>
      <c r="DY223" s="33" t="n">
        <v>0.664</v>
      </c>
      <c r="DZ223" s="33" t="n">
        <v>0.679</v>
      </c>
      <c r="EA223" s="33" t="n">
        <v>0.656</v>
      </c>
      <c r="EB223" s="33" t="n">
        <v>0.504</v>
      </c>
      <c r="EC223" s="33" t="n">
        <v>0.527</v>
      </c>
      <c r="ED223" s="33" t="n">
        <v>0.496</v>
      </c>
      <c r="EE223" s="33" t="n">
        <v>0.489</v>
      </c>
      <c r="EF223" s="33" t="n">
        <v>0.275</v>
      </c>
      <c r="EG223" s="33" t="n">
        <v>0.069</v>
      </c>
      <c r="EH223" s="33" t="n">
        <v>0.038</v>
      </c>
      <c r="EI223" s="33" t="n">
        <v>0.076</v>
      </c>
      <c r="EJ223" s="33" t="n">
        <v>0.344</v>
      </c>
      <c r="EK223" s="33" t="n">
        <v>0.16</v>
      </c>
      <c r="EL223" s="33" t="n">
        <v>0.122</v>
      </c>
      <c r="EM223" s="33" t="n">
        <v>0.145</v>
      </c>
      <c r="EN223" s="33" t="n">
        <v>0.115</v>
      </c>
      <c r="EO223" s="33" t="n">
        <v>0.351</v>
      </c>
      <c r="EP223" s="33" t="n">
        <v>0.351</v>
      </c>
      <c r="EQ223" s="33" t="n">
        <v>0.344</v>
      </c>
      <c r="ER223" s="33" t="n">
        <v>0.023</v>
      </c>
      <c r="ES223" s="33" t="n">
        <v>0.031</v>
      </c>
      <c r="ET223" s="33" t="n">
        <v>0.092</v>
      </c>
      <c r="EU223" s="33" t="n">
        <v>0.046</v>
      </c>
      <c r="EV223" s="33" t="n">
        <v>0.244</v>
      </c>
      <c r="EW223" s="33" t="n">
        <v>0.389</v>
      </c>
      <c r="EX223" s="33" t="n">
        <v>0.397</v>
      </c>
      <c r="EY223" s="33" t="n">
        <v>0.389</v>
      </c>
      <c r="EZ223" s="33" t="n">
        <v>6.16</v>
      </c>
      <c r="FA223" s="33" t="n">
        <v>0.13</v>
      </c>
      <c r="FB223" s="33" t="n">
        <v>0.046</v>
      </c>
      <c r="FC223" s="33" t="n">
        <v>0.031</v>
      </c>
      <c r="FD223" s="33" t="n">
        <v>0.031</v>
      </c>
      <c r="FE223" s="33" t="n">
        <v>0.16</v>
      </c>
      <c r="FF223" s="33" t="n">
        <v>0.069</v>
      </c>
      <c r="FG223" s="33" t="n">
        <v>0.107</v>
      </c>
      <c r="FH223" s="33" t="n">
        <v>0.13</v>
      </c>
      <c r="FI223" s="33" t="n">
        <v>0.046</v>
      </c>
      <c r="FJ223" s="33" t="n">
        <v>0.198</v>
      </c>
      <c r="FK223" s="33" t="n">
        <v>0.053</v>
      </c>
      <c r="FL223" s="33" t="n">
        <v>0.489</v>
      </c>
      <c r="FM223" s="33" t="n">
        <v>0.565</v>
      </c>
      <c r="FN223" s="33" t="n">
        <v>0.26</v>
      </c>
      <c r="FO223" s="33" t="n">
        <v>0.206</v>
      </c>
      <c r="FP223" s="33" t="n">
        <v>0.122</v>
      </c>
      <c r="FQ223" s="33" t="n">
        <v>0.229</v>
      </c>
      <c r="FR223" s="33" t="n">
        <v>0.084</v>
      </c>
      <c r="FS223" s="33" t="n">
        <v>0.069</v>
      </c>
      <c r="FT223" s="33" t="n">
        <v>0.198</v>
      </c>
      <c r="FU223" s="33" t="n">
        <v>0.107</v>
      </c>
      <c r="FV223" s="33" t="n">
        <v>0.092</v>
      </c>
      <c r="FW223" s="33" t="n">
        <v>0.221</v>
      </c>
      <c r="FX223" s="33" t="n">
        <v>0.115</v>
      </c>
      <c r="FY223" s="33" t="n">
        <v>0.153</v>
      </c>
      <c r="FZ223" s="33" t="n">
        <v>0.092</v>
      </c>
      <c r="GA223" s="33" t="n">
        <v>0.053</v>
      </c>
      <c r="GB223" s="33" t="n">
        <v>0.053</v>
      </c>
      <c r="GC223" s="33" t="n">
        <v>0.038</v>
      </c>
      <c r="GD223" s="33" t="n">
        <v>0.069</v>
      </c>
      <c r="GE223" s="33" t="n">
        <v>0.107</v>
      </c>
      <c r="GF223" s="33" t="n">
        <v>0.038</v>
      </c>
      <c r="GG223" s="33" t="n">
        <v>0.412</v>
      </c>
      <c r="GH223" s="33" t="n">
        <v>0.336</v>
      </c>
      <c r="GI223" s="33" t="n">
        <v>0.344</v>
      </c>
      <c r="GJ223" s="33" t="n">
        <v>0.382</v>
      </c>
      <c r="GK223" s="33" t="n">
        <v>0.443</v>
      </c>
      <c r="GL223" s="33" t="n">
        <v>0.473</v>
      </c>
      <c r="GM223" s="33" t="n">
        <v>0.412</v>
      </c>
      <c r="GN223" s="33" t="n">
        <v>0.321</v>
      </c>
      <c r="GO223" s="33" t="n">
        <v>0.374</v>
      </c>
      <c r="GP223" s="33" t="n">
        <v>0.374</v>
      </c>
      <c r="GQ223" s="33" t="n">
        <v>0.321</v>
      </c>
      <c r="GR223" s="33" t="n">
        <v>0.389</v>
      </c>
      <c r="GS223" s="33" t="n">
        <v>0.069</v>
      </c>
      <c r="GT223" s="33" t="n">
        <v>0.214</v>
      </c>
      <c r="GU223" s="33" t="n">
        <v>0.168</v>
      </c>
      <c r="GV223" s="33" t="n">
        <v>0.099</v>
      </c>
      <c r="GW223" s="33" t="n">
        <v>0.069</v>
      </c>
      <c r="GX223" s="33" t="n">
        <v>0.046</v>
      </c>
      <c r="GY223" s="33" t="n">
        <v>0</v>
      </c>
      <c r="GZ223" s="33" t="n">
        <v>0.008</v>
      </c>
      <c r="HA223" s="33" t="n">
        <v>0</v>
      </c>
      <c r="HB223" s="33" t="n">
        <v>0</v>
      </c>
      <c r="HC223" s="33" t="n">
        <v>0.008</v>
      </c>
      <c r="HD223" s="33" t="n">
        <v>0</v>
      </c>
      <c r="HE223" s="33" t="n">
        <v>0.053</v>
      </c>
      <c r="HF223" s="33" t="n">
        <v>0.069</v>
      </c>
      <c r="HG223" s="33" t="n">
        <v>0.076</v>
      </c>
      <c r="HH223" s="33" t="n">
        <v>0.076</v>
      </c>
      <c r="HI223" s="33" t="n">
        <v>0.053</v>
      </c>
      <c r="HJ223" s="33" t="n">
        <v>0.053</v>
      </c>
    </row>
    <row r="224" customFormat="false" ht="15" hidden="false" customHeight="false" outlineLevel="0" collapsed="false">
      <c r="A224" s="33" t="n">
        <v>609845</v>
      </c>
      <c r="B224" s="242" t="s">
        <v>1785</v>
      </c>
      <c r="C224" s="243" t="s">
        <v>1786</v>
      </c>
      <c r="D224" s="33" t="n">
        <v>2690</v>
      </c>
      <c r="E224" s="33" t="n">
        <v>22621</v>
      </c>
      <c r="F224" s="33" t="s">
        <v>288</v>
      </c>
      <c r="G224" s="33" t="s">
        <v>289</v>
      </c>
      <c r="H224" s="243" t="s">
        <v>46</v>
      </c>
      <c r="I224" s="33" t="s">
        <v>1855</v>
      </c>
      <c r="J224" s="33" t="s">
        <v>1788</v>
      </c>
      <c r="L224" s="33" t="s">
        <v>59</v>
      </c>
      <c r="N224" s="33" t="s">
        <v>1790</v>
      </c>
      <c r="O224" s="33" t="n">
        <v>51499</v>
      </c>
      <c r="P224" s="33" t="s">
        <v>1791</v>
      </c>
      <c r="Q224" s="33" t="s">
        <v>3270</v>
      </c>
      <c r="R224" s="33" t="s">
        <v>3271</v>
      </c>
      <c r="S224" s="33" t="n">
        <v>60827</v>
      </c>
      <c r="T224" s="33" t="n">
        <v>48</v>
      </c>
      <c r="U224" s="33" t="s">
        <v>3270</v>
      </c>
      <c r="V224" s="33" t="s">
        <v>3272</v>
      </c>
      <c r="W224" s="33" t="s">
        <v>3273</v>
      </c>
      <c r="X224" s="33" t="s">
        <v>3274</v>
      </c>
      <c r="Y224" s="33" t="s">
        <v>2310</v>
      </c>
      <c r="Z224" s="33" t="s">
        <v>1934</v>
      </c>
      <c r="AA224" s="33" t="n">
        <v>2012</v>
      </c>
      <c r="AB224" s="33" t="n">
        <v>609845</v>
      </c>
      <c r="AD224" s="33" t="n">
        <v>2690</v>
      </c>
      <c r="AG224" s="33" t="s">
        <v>3275</v>
      </c>
      <c r="AH224" s="33" t="n">
        <v>6</v>
      </c>
      <c r="AI224" s="33" t="s">
        <v>1800</v>
      </c>
      <c r="AJ224" s="33" t="s">
        <v>1801</v>
      </c>
      <c r="AK224" s="33" t="s">
        <v>1802</v>
      </c>
      <c r="AL224" s="33" t="s">
        <v>59</v>
      </c>
      <c r="AM224" s="33" t="s">
        <v>60</v>
      </c>
      <c r="AN224" s="33" t="s">
        <v>59</v>
      </c>
      <c r="AO224" s="33" t="s">
        <v>59</v>
      </c>
      <c r="AP224" s="33" t="s">
        <v>60</v>
      </c>
      <c r="AQ224" s="33" t="s">
        <v>2467</v>
      </c>
      <c r="AR224" s="244" t="s">
        <v>54</v>
      </c>
    </row>
    <row r="225" customFormat="false" ht="15" hidden="false" customHeight="false" outlineLevel="0" collapsed="false">
      <c r="A225" s="33" t="n">
        <v>609848</v>
      </c>
      <c r="B225" s="242" t="s">
        <v>1785</v>
      </c>
      <c r="C225" s="243" t="s">
        <v>1786</v>
      </c>
      <c r="D225" s="33" t="n">
        <v>2710</v>
      </c>
      <c r="E225" s="33" t="n">
        <v>22641</v>
      </c>
      <c r="F225" s="33" t="s">
        <v>85</v>
      </c>
      <c r="G225" s="33" t="s">
        <v>86</v>
      </c>
      <c r="H225" s="243" t="s">
        <v>46</v>
      </c>
      <c r="I225" s="33" t="s">
        <v>1855</v>
      </c>
      <c r="J225" s="33" t="s">
        <v>1788</v>
      </c>
      <c r="L225" s="33" t="s">
        <v>59</v>
      </c>
      <c r="N225" s="33" t="s">
        <v>1790</v>
      </c>
      <c r="O225" s="33" t="n">
        <v>51501</v>
      </c>
      <c r="P225" s="33" t="s">
        <v>1791</v>
      </c>
      <c r="Q225" s="33" t="s">
        <v>3276</v>
      </c>
      <c r="R225" s="33" t="s">
        <v>3277</v>
      </c>
      <c r="S225" s="33" t="n">
        <v>60827</v>
      </c>
      <c r="T225" s="33" t="n">
        <v>48</v>
      </c>
      <c r="U225" s="33" t="s">
        <v>3278</v>
      </c>
      <c r="V225" s="33" t="s">
        <v>3279</v>
      </c>
      <c r="W225" s="33" t="s">
        <v>3280</v>
      </c>
      <c r="X225" s="33" t="s">
        <v>3281</v>
      </c>
      <c r="Y225" s="33" t="s">
        <v>2310</v>
      </c>
      <c r="Z225" s="33" t="s">
        <v>1934</v>
      </c>
      <c r="AA225" s="33" t="n">
        <v>2012</v>
      </c>
      <c r="AB225" s="33" t="n">
        <v>609848</v>
      </c>
      <c r="AG225" s="33" t="s">
        <v>3282</v>
      </c>
      <c r="AH225" s="33" t="n">
        <v>6</v>
      </c>
      <c r="AI225" s="33" t="s">
        <v>1823</v>
      </c>
      <c r="AJ225" s="33" t="s">
        <v>1801</v>
      </c>
      <c r="AK225" s="33" t="s">
        <v>1802</v>
      </c>
      <c r="AL225" s="33" t="s">
        <v>59</v>
      </c>
      <c r="AM225" s="33" t="s">
        <v>60</v>
      </c>
      <c r="AR225" s="244" t="s">
        <v>54</v>
      </c>
    </row>
    <row r="226" customFormat="false" ht="15" hidden="false" customHeight="false" outlineLevel="0" collapsed="false">
      <c r="A226" s="33" t="n">
        <v>609849</v>
      </c>
      <c r="B226" s="242" t="s">
        <v>1785</v>
      </c>
      <c r="C226" s="243" t="s">
        <v>1786</v>
      </c>
      <c r="D226" s="33" t="n">
        <v>2720</v>
      </c>
      <c r="E226" s="33" t="n">
        <v>22651</v>
      </c>
      <c r="F226" s="33" t="s">
        <v>295</v>
      </c>
      <c r="G226" s="33" t="s">
        <v>296</v>
      </c>
      <c r="H226" s="243" t="s">
        <v>46</v>
      </c>
      <c r="I226" s="33" t="s">
        <v>1855</v>
      </c>
      <c r="J226" s="33" t="s">
        <v>2438</v>
      </c>
      <c r="L226" s="33" t="s">
        <v>155</v>
      </c>
      <c r="N226" s="33" t="s">
        <v>1790</v>
      </c>
      <c r="O226" s="33" t="n">
        <v>51426</v>
      </c>
      <c r="P226" s="33" t="s">
        <v>1791</v>
      </c>
      <c r="Q226" s="33" t="s">
        <v>3283</v>
      </c>
      <c r="R226" s="33" t="s">
        <v>3284</v>
      </c>
      <c r="S226" s="33" t="n">
        <v>60655</v>
      </c>
      <c r="T226" s="33" t="n">
        <v>49</v>
      </c>
      <c r="U226" s="33" t="s">
        <v>3285</v>
      </c>
      <c r="V226" s="33" t="s">
        <v>3286</v>
      </c>
      <c r="W226" s="33" t="s">
        <v>3287</v>
      </c>
      <c r="X226" s="33" t="s">
        <v>3288</v>
      </c>
      <c r="Y226" s="33" t="s">
        <v>968</v>
      </c>
      <c r="Z226" s="33" t="s">
        <v>2643</v>
      </c>
      <c r="AA226" s="33" t="n">
        <v>2012</v>
      </c>
      <c r="AB226" s="33" t="n">
        <v>609849</v>
      </c>
      <c r="AD226" s="33" t="n">
        <v>2720</v>
      </c>
      <c r="AG226" s="33" t="s">
        <v>3289</v>
      </c>
      <c r="AH226" s="33" t="n">
        <v>0</v>
      </c>
      <c r="AI226" s="33" t="s">
        <v>1823</v>
      </c>
      <c r="AJ226" s="33" t="s">
        <v>1801</v>
      </c>
      <c r="AK226" s="33" t="s">
        <v>1802</v>
      </c>
      <c r="AL226" s="33" t="s">
        <v>155</v>
      </c>
      <c r="AM226" s="33" t="s">
        <v>60</v>
      </c>
      <c r="AN226" s="33" t="s">
        <v>155</v>
      </c>
      <c r="AO226" s="33" t="s">
        <v>155</v>
      </c>
      <c r="AP226" s="33" t="s">
        <v>60</v>
      </c>
      <c r="AQ226" s="33" t="s">
        <v>2467</v>
      </c>
      <c r="AR226" s="244" t="s">
        <v>54</v>
      </c>
    </row>
    <row r="227" customFormat="false" ht="15" hidden="false" customHeight="false" outlineLevel="0" collapsed="false">
      <c r="A227" s="33" t="n">
        <v>609850</v>
      </c>
      <c r="B227" s="242" t="s">
        <v>1785</v>
      </c>
      <c r="C227" s="243" t="s">
        <v>1786</v>
      </c>
      <c r="D227" s="33" t="n">
        <v>2730</v>
      </c>
      <c r="E227" s="33" t="n">
        <v>22661</v>
      </c>
      <c r="F227" s="33" t="s">
        <v>629</v>
      </c>
      <c r="G227" s="33" t="s">
        <v>630</v>
      </c>
      <c r="H227" s="243" t="s">
        <v>46</v>
      </c>
      <c r="I227" s="33" t="s">
        <v>1855</v>
      </c>
      <c r="J227" s="33" t="s">
        <v>1788</v>
      </c>
      <c r="L227" s="33" t="s">
        <v>64</v>
      </c>
      <c r="N227" s="33" t="s">
        <v>1790</v>
      </c>
      <c r="O227" s="33" t="n">
        <v>51051</v>
      </c>
      <c r="P227" s="33" t="s">
        <v>1791</v>
      </c>
      <c r="Q227" s="33" t="s">
        <v>3290</v>
      </c>
      <c r="R227" s="33" t="s">
        <v>3291</v>
      </c>
      <c r="S227" s="33" t="n">
        <v>60613</v>
      </c>
      <c r="T227" s="33" t="n">
        <v>32</v>
      </c>
      <c r="U227" s="33" t="s">
        <v>3292</v>
      </c>
      <c r="V227" s="33" t="s">
        <v>3293</v>
      </c>
      <c r="W227" s="33" t="s">
        <v>3294</v>
      </c>
      <c r="X227" s="33" t="s">
        <v>3295</v>
      </c>
      <c r="Y227" s="33" t="s">
        <v>2611</v>
      </c>
      <c r="Z227" s="33" t="s">
        <v>3296</v>
      </c>
      <c r="AA227" s="33" t="n">
        <v>2012</v>
      </c>
      <c r="AB227" s="33" t="n">
        <v>609850</v>
      </c>
      <c r="AD227" s="33" t="n">
        <v>2730</v>
      </c>
      <c r="AG227" s="33" t="s">
        <v>3297</v>
      </c>
      <c r="AH227" s="33" t="n">
        <v>1</v>
      </c>
      <c r="AI227" s="33" t="s">
        <v>1823</v>
      </c>
      <c r="AJ227" s="33" t="s">
        <v>1801</v>
      </c>
      <c r="AK227" s="33" t="s">
        <v>1802</v>
      </c>
      <c r="AL227" s="33" t="s">
        <v>64</v>
      </c>
      <c r="AM227" s="33" t="s">
        <v>65</v>
      </c>
      <c r="AN227" s="33" t="s">
        <v>64</v>
      </c>
      <c r="AO227" s="33" t="s">
        <v>64</v>
      </c>
      <c r="AP227" s="33" t="s">
        <v>65</v>
      </c>
      <c r="AQ227" s="33" t="s">
        <v>2426</v>
      </c>
      <c r="AR227" s="244" t="s">
        <v>125</v>
      </c>
      <c r="AS227" s="33" t="s">
        <v>77</v>
      </c>
      <c r="AT227" s="33" t="s">
        <v>47</v>
      </c>
      <c r="AU227" s="33" t="s">
        <v>77</v>
      </c>
      <c r="AV227" s="33" t="n">
        <v>66</v>
      </c>
      <c r="AW227" s="33" t="n">
        <v>56</v>
      </c>
      <c r="AX227" s="33" t="n">
        <v>60</v>
      </c>
      <c r="AY227" s="33" t="n">
        <v>235</v>
      </c>
      <c r="AZ227" s="33" t="n">
        <v>31</v>
      </c>
      <c r="BA227" s="33" t="n">
        <v>4</v>
      </c>
      <c r="BB227" s="33" t="n">
        <v>22</v>
      </c>
      <c r="BC227" s="33" t="n">
        <v>167</v>
      </c>
      <c r="BD227" s="245" t="n">
        <v>1</v>
      </c>
      <c r="BE227" s="33" t="n">
        <v>0</v>
      </c>
      <c r="BF227" s="33" t="n">
        <v>8</v>
      </c>
      <c r="BG227" s="33" t="n">
        <v>2</v>
      </c>
      <c r="BH227" s="33" t="n">
        <v>235</v>
      </c>
      <c r="BI227" s="33" t="n">
        <v>0.004</v>
      </c>
      <c r="BJ227" s="33" t="n">
        <v>0.004</v>
      </c>
      <c r="BK227" s="33" t="n">
        <v>0.017</v>
      </c>
      <c r="BL227" s="33" t="n">
        <v>0.009</v>
      </c>
      <c r="BM227" s="33" t="n">
        <v>0.021</v>
      </c>
      <c r="BN227" s="33" t="n">
        <v>0.072</v>
      </c>
      <c r="BO227" s="33" t="n">
        <v>0.03</v>
      </c>
      <c r="BP227" s="33" t="n">
        <v>0.013</v>
      </c>
      <c r="BQ227" s="33" t="n">
        <v>0.03</v>
      </c>
      <c r="BR227" s="33" t="n">
        <v>0.034</v>
      </c>
      <c r="BS227" s="33" t="n">
        <v>0.077</v>
      </c>
      <c r="BT227" s="33" t="n">
        <v>0.145</v>
      </c>
      <c r="BU227" s="33" t="n">
        <v>0.179</v>
      </c>
      <c r="BV227" s="33" t="n">
        <v>0.145</v>
      </c>
      <c r="BW227" s="33" t="n">
        <v>0.332</v>
      </c>
      <c r="BX227" s="33" t="n">
        <v>0.179</v>
      </c>
      <c r="BY227" s="33" t="n">
        <v>0.294</v>
      </c>
      <c r="BZ227" s="33" t="n">
        <v>0.319</v>
      </c>
      <c r="CA227" s="33" t="n">
        <v>0.013</v>
      </c>
      <c r="CB227" s="33" t="n">
        <v>0.013</v>
      </c>
      <c r="CC227" s="33" t="n">
        <v>0.026</v>
      </c>
      <c r="CD227" s="33" t="n">
        <v>0.004</v>
      </c>
      <c r="CE227" s="33" t="n">
        <v>0.004</v>
      </c>
      <c r="CF227" s="33" t="n">
        <v>0.026</v>
      </c>
      <c r="CG227" s="33" t="n">
        <v>0.774</v>
      </c>
      <c r="CH227" s="33" t="n">
        <v>0.826</v>
      </c>
      <c r="CI227" s="33" t="n">
        <v>0.596</v>
      </c>
      <c r="CJ227" s="33" t="n">
        <v>0.774</v>
      </c>
      <c r="CK227" s="33" t="n">
        <v>0.604</v>
      </c>
      <c r="CL227" s="33" t="n">
        <v>0.438</v>
      </c>
      <c r="CM227" s="33" t="n">
        <v>0</v>
      </c>
      <c r="CN227" s="33" t="n">
        <v>0.004</v>
      </c>
      <c r="CO227" s="33" t="n">
        <v>0.004</v>
      </c>
      <c r="CP227" s="33" t="n">
        <v>0.013</v>
      </c>
      <c r="CQ227" s="33" t="n">
        <v>0.004</v>
      </c>
      <c r="CR227" s="33" t="n">
        <v>0.017</v>
      </c>
      <c r="CS227" s="33" t="n">
        <v>0.013</v>
      </c>
      <c r="CT227" s="33" t="n">
        <v>0.077</v>
      </c>
      <c r="CU227" s="33" t="n">
        <v>0.038</v>
      </c>
      <c r="CV227" s="33" t="n">
        <v>0.013</v>
      </c>
      <c r="CW227" s="33" t="n">
        <v>0.013</v>
      </c>
      <c r="CX227" s="33" t="n">
        <v>0.038</v>
      </c>
      <c r="CY227" s="33" t="n">
        <v>0.021</v>
      </c>
      <c r="CZ227" s="33" t="n">
        <v>0.017</v>
      </c>
      <c r="DA227" s="33" t="n">
        <v>0.017</v>
      </c>
      <c r="DB227" s="33" t="n">
        <v>0.064</v>
      </c>
      <c r="DC227" s="33" t="n">
        <v>0.115</v>
      </c>
      <c r="DD227" s="33" t="n">
        <v>0.055</v>
      </c>
      <c r="DE227" s="33" t="n">
        <v>0.111</v>
      </c>
      <c r="DF227" s="33" t="n">
        <v>0.157</v>
      </c>
      <c r="DG227" s="33" t="n">
        <v>0.174</v>
      </c>
      <c r="DH227" s="33" t="n">
        <v>0.174</v>
      </c>
      <c r="DI227" s="33" t="n">
        <v>0.183</v>
      </c>
      <c r="DJ227" s="33" t="n">
        <v>0.204</v>
      </c>
      <c r="DK227" s="33" t="n">
        <v>0.23</v>
      </c>
      <c r="DL227" s="33" t="n">
        <v>0.264</v>
      </c>
      <c r="DM227" s="33" t="n">
        <v>0.221</v>
      </c>
      <c r="DN227" s="33" t="n">
        <v>0.004</v>
      </c>
      <c r="DO227" s="33" t="n">
        <v>0.009</v>
      </c>
      <c r="DP227" s="33" t="n">
        <v>0.004</v>
      </c>
      <c r="DQ227" s="33" t="n">
        <v>0.009</v>
      </c>
      <c r="DR227" s="33" t="n">
        <v>0.013</v>
      </c>
      <c r="DS227" s="33" t="n">
        <v>0.017</v>
      </c>
      <c r="DT227" s="33" t="n">
        <v>0.021</v>
      </c>
      <c r="DU227" s="33" t="n">
        <v>0.013</v>
      </c>
      <c r="DV227" s="33" t="n">
        <v>0.013</v>
      </c>
      <c r="DW227" s="33" t="n">
        <v>0.872</v>
      </c>
      <c r="DX227" s="33" t="n">
        <v>0.817</v>
      </c>
      <c r="DY227" s="33" t="n">
        <v>0.779</v>
      </c>
      <c r="DZ227" s="33" t="n">
        <v>0.783</v>
      </c>
      <c r="EA227" s="33" t="n">
        <v>0.783</v>
      </c>
      <c r="EB227" s="33" t="n">
        <v>0.745</v>
      </c>
      <c r="EC227" s="33" t="n">
        <v>0.672</v>
      </c>
      <c r="ED227" s="33" t="n">
        <v>0.532</v>
      </c>
      <c r="EE227" s="33" t="n">
        <v>0.672</v>
      </c>
      <c r="EF227" s="33" t="n">
        <v>0.532</v>
      </c>
      <c r="EG227" s="33" t="n">
        <v>0.017</v>
      </c>
      <c r="EH227" s="33" t="n">
        <v>0.009</v>
      </c>
      <c r="EI227" s="33" t="n">
        <v>0.06</v>
      </c>
      <c r="EJ227" s="33" t="n">
        <v>0.217</v>
      </c>
      <c r="EK227" s="33" t="n">
        <v>0.009</v>
      </c>
      <c r="EL227" s="33" t="n">
        <v>0.009</v>
      </c>
      <c r="EM227" s="33" t="n">
        <v>0.055</v>
      </c>
      <c r="EN227" s="33" t="n">
        <v>0.081</v>
      </c>
      <c r="EO227" s="33" t="n">
        <v>0.221</v>
      </c>
      <c r="EP227" s="33" t="n">
        <v>0.217</v>
      </c>
      <c r="EQ227" s="33" t="n">
        <v>0.357</v>
      </c>
      <c r="ER227" s="33" t="n">
        <v>0.06</v>
      </c>
      <c r="ES227" s="33" t="n">
        <v>0.043</v>
      </c>
      <c r="ET227" s="33" t="n">
        <v>0.06</v>
      </c>
      <c r="EU227" s="33" t="n">
        <v>0.072</v>
      </c>
      <c r="EV227" s="33" t="n">
        <v>0.111</v>
      </c>
      <c r="EW227" s="33" t="n">
        <v>0.711</v>
      </c>
      <c r="EX227" s="33" t="n">
        <v>0.706</v>
      </c>
      <c r="EY227" s="33" t="n">
        <v>0.455</v>
      </c>
      <c r="EZ227" s="33" t="n">
        <v>9.13</v>
      </c>
      <c r="FA227" s="33" t="n">
        <v>0.009</v>
      </c>
      <c r="FB227" s="33" t="n">
        <v>0.009</v>
      </c>
      <c r="FC227" s="33" t="n">
        <v>0</v>
      </c>
      <c r="FD227" s="33" t="n">
        <v>0.004</v>
      </c>
      <c r="FE227" s="33" t="n">
        <v>0.017</v>
      </c>
      <c r="FF227" s="33" t="n">
        <v>0.034</v>
      </c>
      <c r="FG227" s="33" t="n">
        <v>0.043</v>
      </c>
      <c r="FH227" s="33" t="n">
        <v>0.068</v>
      </c>
      <c r="FI227" s="33" t="n">
        <v>0.187</v>
      </c>
      <c r="FJ227" s="33" t="n">
        <v>0.6</v>
      </c>
      <c r="FK227" s="33" t="n">
        <v>0.03</v>
      </c>
      <c r="FL227" s="33" t="n">
        <v>0.302</v>
      </c>
      <c r="FM227" s="33" t="n">
        <v>0.409</v>
      </c>
      <c r="FN227" s="33" t="n">
        <v>0.213</v>
      </c>
      <c r="FO227" s="33" t="n">
        <v>0.238</v>
      </c>
      <c r="FP227" s="33" t="n">
        <v>0.149</v>
      </c>
      <c r="FQ227" s="33" t="n">
        <v>0.238</v>
      </c>
      <c r="FR227" s="33" t="n">
        <v>0.132</v>
      </c>
      <c r="FS227" s="33" t="n">
        <v>0.094</v>
      </c>
      <c r="FT227" s="33" t="n">
        <v>0.183</v>
      </c>
      <c r="FU227" s="33" t="n">
        <v>0.132</v>
      </c>
      <c r="FV227" s="33" t="n">
        <v>0.132</v>
      </c>
      <c r="FW227" s="33" t="n">
        <v>0.221</v>
      </c>
      <c r="FX227" s="33" t="n">
        <v>0.196</v>
      </c>
      <c r="FY227" s="33" t="n">
        <v>0.217</v>
      </c>
      <c r="FZ227" s="33" t="n">
        <v>0.145</v>
      </c>
      <c r="GA227" s="33" t="n">
        <v>0.021</v>
      </c>
      <c r="GB227" s="33" t="n">
        <v>0.034</v>
      </c>
      <c r="GC227" s="33" t="n">
        <v>0.017</v>
      </c>
      <c r="GD227" s="33" t="n">
        <v>0.017</v>
      </c>
      <c r="GE227" s="33" t="n">
        <v>0.064</v>
      </c>
      <c r="GF227" s="33" t="n">
        <v>0.009</v>
      </c>
      <c r="GG227" s="33" t="n">
        <v>0.289</v>
      </c>
      <c r="GH227" s="33" t="n">
        <v>0.268</v>
      </c>
      <c r="GI227" s="33" t="n">
        <v>0.255</v>
      </c>
      <c r="GJ227" s="33" t="n">
        <v>0.315</v>
      </c>
      <c r="GK227" s="33" t="n">
        <v>0.481</v>
      </c>
      <c r="GL227" s="33" t="n">
        <v>0.268</v>
      </c>
      <c r="GM227" s="33" t="n">
        <v>0.617</v>
      </c>
      <c r="GN227" s="33" t="n">
        <v>0.4</v>
      </c>
      <c r="GO227" s="33" t="n">
        <v>0.583</v>
      </c>
      <c r="GP227" s="33" t="n">
        <v>0.557</v>
      </c>
      <c r="GQ227" s="33" t="n">
        <v>0.357</v>
      </c>
      <c r="GR227" s="33" t="n">
        <v>0.651</v>
      </c>
      <c r="GS227" s="33" t="n">
        <v>0.043</v>
      </c>
      <c r="GT227" s="33" t="n">
        <v>0.221</v>
      </c>
      <c r="GU227" s="33" t="n">
        <v>0.102</v>
      </c>
      <c r="GV227" s="33" t="n">
        <v>0.051</v>
      </c>
      <c r="GW227" s="33" t="n">
        <v>0.072</v>
      </c>
      <c r="GX227" s="33" t="n">
        <v>0.043</v>
      </c>
      <c r="GY227" s="33" t="n">
        <v>0.013</v>
      </c>
      <c r="GZ227" s="33" t="n">
        <v>0.021</v>
      </c>
      <c r="HA227" s="33" t="n">
        <v>0.009</v>
      </c>
      <c r="HB227" s="33" t="n">
        <v>0.009</v>
      </c>
      <c r="HC227" s="33" t="n">
        <v>0.009</v>
      </c>
      <c r="HD227" s="33" t="n">
        <v>0.009</v>
      </c>
      <c r="HE227" s="33" t="n">
        <v>0.017</v>
      </c>
      <c r="HF227" s="33" t="n">
        <v>0.055</v>
      </c>
      <c r="HG227" s="33" t="n">
        <v>0.034</v>
      </c>
      <c r="HH227" s="33" t="n">
        <v>0.051</v>
      </c>
      <c r="HI227" s="33" t="n">
        <v>0.017</v>
      </c>
      <c r="HJ227" s="33" t="n">
        <v>0.021</v>
      </c>
    </row>
    <row r="228" customFormat="false" ht="15" hidden="false" customHeight="false" outlineLevel="0" collapsed="false">
      <c r="A228" s="33" t="n">
        <v>609851</v>
      </c>
      <c r="B228" s="242" t="s">
        <v>1785</v>
      </c>
      <c r="C228" s="243" t="s">
        <v>1786</v>
      </c>
      <c r="D228" s="33" t="n">
        <v>2740</v>
      </c>
      <c r="E228" s="33" t="n">
        <v>22671</v>
      </c>
      <c r="F228" s="33" t="s">
        <v>307</v>
      </c>
      <c r="G228" s="33" t="s">
        <v>308</v>
      </c>
      <c r="H228" s="243" t="s">
        <v>46</v>
      </c>
      <c r="I228" s="33" t="s">
        <v>1855</v>
      </c>
      <c r="J228" s="33" t="s">
        <v>1788</v>
      </c>
      <c r="L228" s="33" t="s">
        <v>107</v>
      </c>
      <c r="N228" s="33" t="s">
        <v>1790</v>
      </c>
      <c r="O228" s="33" t="n">
        <v>51199</v>
      </c>
      <c r="P228" s="33" t="s">
        <v>1791</v>
      </c>
      <c r="Q228" s="33" t="s">
        <v>3298</v>
      </c>
      <c r="R228" s="33" t="s">
        <v>3299</v>
      </c>
      <c r="S228" s="33" t="n">
        <v>60608</v>
      </c>
      <c r="T228" s="33" t="n">
        <v>39</v>
      </c>
      <c r="U228" s="33" t="s">
        <v>3300</v>
      </c>
      <c r="V228" s="33" t="s">
        <v>3301</v>
      </c>
      <c r="W228" s="33" t="s">
        <v>3302</v>
      </c>
      <c r="X228" s="33" t="s">
        <v>3303</v>
      </c>
      <c r="Y228" s="33" t="s">
        <v>1877</v>
      </c>
      <c r="Z228" s="33" t="s">
        <v>1821</v>
      </c>
      <c r="AA228" s="33" t="n">
        <v>2012</v>
      </c>
      <c r="AB228" s="33" t="n">
        <v>609851</v>
      </c>
      <c r="AD228" s="33" t="n">
        <v>2740</v>
      </c>
      <c r="AG228" s="33" t="s">
        <v>3304</v>
      </c>
      <c r="AH228" s="33" t="n">
        <v>3</v>
      </c>
      <c r="AI228" s="33" t="s">
        <v>1823</v>
      </c>
      <c r="AJ228" s="33" t="s">
        <v>1801</v>
      </c>
      <c r="AK228" s="33" t="s">
        <v>1802</v>
      </c>
      <c r="AL228" s="33" t="s">
        <v>107</v>
      </c>
      <c r="AM228" s="33" t="s">
        <v>108</v>
      </c>
      <c r="AN228" s="33" t="s">
        <v>107</v>
      </c>
      <c r="AO228" s="33" t="s">
        <v>107</v>
      </c>
      <c r="AP228" s="33" t="s">
        <v>108</v>
      </c>
      <c r="AQ228" s="33" t="s">
        <v>2467</v>
      </c>
      <c r="AR228" s="244" t="s">
        <v>162</v>
      </c>
      <c r="AS228" s="33" t="s">
        <v>77</v>
      </c>
      <c r="AT228" s="33" t="s">
        <v>47</v>
      </c>
      <c r="AU228" s="33" t="s">
        <v>77</v>
      </c>
      <c r="AV228" s="33" t="n">
        <v>71</v>
      </c>
      <c r="AW228" s="33" t="n">
        <v>55</v>
      </c>
      <c r="AX228" s="33" t="n">
        <v>73</v>
      </c>
      <c r="AY228" s="33" t="n">
        <v>65</v>
      </c>
      <c r="AZ228" s="33" t="n">
        <v>2</v>
      </c>
      <c r="BA228" s="33" t="n">
        <v>0</v>
      </c>
      <c r="BB228" s="33" t="n">
        <v>60</v>
      </c>
      <c r="BC228" s="33" t="n">
        <v>1</v>
      </c>
      <c r="BD228" s="245" t="n">
        <v>0</v>
      </c>
      <c r="BE228" s="33" t="n">
        <v>0</v>
      </c>
      <c r="BF228" s="33" t="n">
        <v>1</v>
      </c>
      <c r="BG228" s="33" t="n">
        <v>1</v>
      </c>
      <c r="BH228" s="33" t="n">
        <v>65</v>
      </c>
      <c r="BI228" s="33" t="n">
        <v>0.015</v>
      </c>
      <c r="BJ228" s="33" t="n">
        <v>0.015</v>
      </c>
      <c r="BK228" s="33" t="n">
        <v>0.015</v>
      </c>
      <c r="BL228" s="33" t="n">
        <v>0.062</v>
      </c>
      <c r="BM228" s="33" t="n">
        <v>0.015</v>
      </c>
      <c r="BN228" s="33" t="n">
        <v>0.077</v>
      </c>
      <c r="BO228" s="33" t="n">
        <v>0.015</v>
      </c>
      <c r="BP228" s="33" t="n">
        <v>0.031</v>
      </c>
      <c r="BQ228" s="33" t="n">
        <v>0</v>
      </c>
      <c r="BR228" s="33" t="n">
        <v>0.031</v>
      </c>
      <c r="BS228" s="33" t="n">
        <v>0.062</v>
      </c>
      <c r="BT228" s="33" t="n">
        <v>0.108</v>
      </c>
      <c r="BU228" s="33" t="n">
        <v>0.246</v>
      </c>
      <c r="BV228" s="33" t="n">
        <v>0.169</v>
      </c>
      <c r="BW228" s="33" t="n">
        <v>0.185</v>
      </c>
      <c r="BX228" s="33" t="n">
        <v>0.169</v>
      </c>
      <c r="BY228" s="33" t="n">
        <v>0.292</v>
      </c>
      <c r="BZ228" s="33" t="n">
        <v>0.246</v>
      </c>
      <c r="CA228" s="33" t="n">
        <v>0</v>
      </c>
      <c r="CB228" s="33" t="n">
        <v>0</v>
      </c>
      <c r="CC228" s="33" t="n">
        <v>0</v>
      </c>
      <c r="CD228" s="33" t="n">
        <v>0.015</v>
      </c>
      <c r="CE228" s="33" t="n">
        <v>0</v>
      </c>
      <c r="CF228" s="33" t="n">
        <v>0.031</v>
      </c>
      <c r="CG228" s="33" t="n">
        <v>0.723</v>
      </c>
      <c r="CH228" s="33" t="n">
        <v>0.785</v>
      </c>
      <c r="CI228" s="33" t="n">
        <v>0.8</v>
      </c>
      <c r="CJ228" s="33" t="n">
        <v>0.723</v>
      </c>
      <c r="CK228" s="33" t="n">
        <v>0.631</v>
      </c>
      <c r="CL228" s="33" t="n">
        <v>0.538</v>
      </c>
      <c r="CM228" s="33" t="n">
        <v>0.015</v>
      </c>
      <c r="CN228" s="33" t="n">
        <v>0.015</v>
      </c>
      <c r="CO228" s="33" t="n">
        <v>0.031</v>
      </c>
      <c r="CP228" s="33" t="n">
        <v>0.031</v>
      </c>
      <c r="CQ228" s="33" t="n">
        <v>0.015</v>
      </c>
      <c r="CR228" s="33" t="n">
        <v>0.031</v>
      </c>
      <c r="CS228" s="33" t="n">
        <v>0.031</v>
      </c>
      <c r="CT228" s="33" t="n">
        <v>0.062</v>
      </c>
      <c r="CU228" s="33" t="n">
        <v>0.046</v>
      </c>
      <c r="CV228" s="33" t="n">
        <v>0.015</v>
      </c>
      <c r="CW228" s="33" t="n">
        <v>0.031</v>
      </c>
      <c r="CX228" s="33" t="n">
        <v>0.031</v>
      </c>
      <c r="CY228" s="33" t="n">
        <v>0.015</v>
      </c>
      <c r="CZ228" s="33" t="n">
        <v>0.031</v>
      </c>
      <c r="DA228" s="33" t="n">
        <v>0.062</v>
      </c>
      <c r="DB228" s="33" t="n">
        <v>0.046</v>
      </c>
      <c r="DC228" s="33" t="n">
        <v>0.031</v>
      </c>
      <c r="DD228" s="33" t="n">
        <v>0.046</v>
      </c>
      <c r="DE228" s="33" t="n">
        <v>0.108</v>
      </c>
      <c r="DF228" s="33" t="n">
        <v>0.169</v>
      </c>
      <c r="DG228" s="33" t="n">
        <v>0.154</v>
      </c>
      <c r="DH228" s="33" t="n">
        <v>0.215</v>
      </c>
      <c r="DI228" s="33" t="n">
        <v>0.185</v>
      </c>
      <c r="DJ228" s="33" t="n">
        <v>0.215</v>
      </c>
      <c r="DK228" s="33" t="n">
        <v>0.154</v>
      </c>
      <c r="DL228" s="33" t="n">
        <v>0.215</v>
      </c>
      <c r="DM228" s="33" t="n">
        <v>0.262</v>
      </c>
      <c r="DN228" s="33" t="n">
        <v>0.015</v>
      </c>
      <c r="DO228" s="33" t="n">
        <v>0</v>
      </c>
      <c r="DP228" s="33" t="n">
        <v>0.015</v>
      </c>
      <c r="DQ228" s="33" t="n">
        <v>0</v>
      </c>
      <c r="DR228" s="33" t="n">
        <v>0</v>
      </c>
      <c r="DS228" s="33" t="n">
        <v>0</v>
      </c>
      <c r="DT228" s="33" t="n">
        <v>0.015</v>
      </c>
      <c r="DU228" s="33" t="n">
        <v>0</v>
      </c>
      <c r="DV228" s="33" t="n">
        <v>0</v>
      </c>
      <c r="DW228" s="33" t="n">
        <v>0.846</v>
      </c>
      <c r="DX228" s="33" t="n">
        <v>0.785</v>
      </c>
      <c r="DY228" s="33" t="n">
        <v>0.769</v>
      </c>
      <c r="DZ228" s="33" t="n">
        <v>0.738</v>
      </c>
      <c r="EA228" s="33" t="n">
        <v>0.769</v>
      </c>
      <c r="EB228" s="33" t="n">
        <v>0.692</v>
      </c>
      <c r="EC228" s="33" t="n">
        <v>0.754</v>
      </c>
      <c r="ED228" s="33" t="n">
        <v>0.692</v>
      </c>
      <c r="EE228" s="33" t="n">
        <v>0.646</v>
      </c>
      <c r="EF228" s="33" t="n">
        <v>0.354</v>
      </c>
      <c r="EG228" s="33" t="n">
        <v>0</v>
      </c>
      <c r="EH228" s="33" t="n">
        <v>0</v>
      </c>
      <c r="EI228" s="33" t="n">
        <v>0.031</v>
      </c>
      <c r="EJ228" s="33" t="n">
        <v>0.308</v>
      </c>
      <c r="EK228" s="33" t="n">
        <v>0.046</v>
      </c>
      <c r="EL228" s="33" t="n">
        <v>0.031</v>
      </c>
      <c r="EM228" s="33" t="n">
        <v>0.123</v>
      </c>
      <c r="EN228" s="33" t="n">
        <v>0.138</v>
      </c>
      <c r="EO228" s="33" t="n">
        <v>0.2</v>
      </c>
      <c r="EP228" s="33" t="n">
        <v>0.2</v>
      </c>
      <c r="EQ228" s="33" t="n">
        <v>0.231</v>
      </c>
      <c r="ER228" s="33" t="n">
        <v>0.046</v>
      </c>
      <c r="ES228" s="33" t="n">
        <v>0.123</v>
      </c>
      <c r="ET228" s="33" t="n">
        <v>0.108</v>
      </c>
      <c r="EU228" s="33" t="n">
        <v>0.031</v>
      </c>
      <c r="EV228" s="33" t="n">
        <v>0.154</v>
      </c>
      <c r="EW228" s="33" t="n">
        <v>0.631</v>
      </c>
      <c r="EX228" s="33" t="n">
        <v>0.662</v>
      </c>
      <c r="EY228" s="33" t="n">
        <v>0.585</v>
      </c>
      <c r="EZ228" s="33" t="n">
        <v>8.27</v>
      </c>
      <c r="FA228" s="33" t="n">
        <v>0.015</v>
      </c>
      <c r="FB228" s="33" t="n">
        <v>0.015</v>
      </c>
      <c r="FC228" s="33" t="n">
        <v>0</v>
      </c>
      <c r="FD228" s="33" t="n">
        <v>0.015</v>
      </c>
      <c r="FE228" s="33" t="n">
        <v>0.077</v>
      </c>
      <c r="FF228" s="33" t="n">
        <v>0.031</v>
      </c>
      <c r="FG228" s="33" t="n">
        <v>0.108</v>
      </c>
      <c r="FH228" s="33" t="n">
        <v>0.154</v>
      </c>
      <c r="FI228" s="33" t="n">
        <v>0.154</v>
      </c>
      <c r="FJ228" s="33" t="n">
        <v>0.385</v>
      </c>
      <c r="FK228" s="33" t="n">
        <v>0.046</v>
      </c>
      <c r="FL228" s="33" t="n">
        <v>0.508</v>
      </c>
      <c r="FM228" s="33" t="n">
        <v>0.477</v>
      </c>
      <c r="FN228" s="33" t="n">
        <v>0.231</v>
      </c>
      <c r="FO228" s="33" t="n">
        <v>0.138</v>
      </c>
      <c r="FP228" s="33" t="n">
        <v>0.169</v>
      </c>
      <c r="FQ228" s="33" t="n">
        <v>0.2</v>
      </c>
      <c r="FR228" s="33" t="n">
        <v>0.062</v>
      </c>
      <c r="FS228" s="33" t="n">
        <v>0.108</v>
      </c>
      <c r="FT228" s="33" t="n">
        <v>0.246</v>
      </c>
      <c r="FU228" s="33" t="n">
        <v>0.062</v>
      </c>
      <c r="FV228" s="33" t="n">
        <v>0.092</v>
      </c>
      <c r="FW228" s="33" t="n">
        <v>0.185</v>
      </c>
      <c r="FX228" s="33" t="n">
        <v>0.231</v>
      </c>
      <c r="FY228" s="33" t="n">
        <v>0.154</v>
      </c>
      <c r="FZ228" s="33" t="n">
        <v>0.138</v>
      </c>
      <c r="GA228" s="33" t="n">
        <v>0.015</v>
      </c>
      <c r="GB228" s="33" t="n">
        <v>0</v>
      </c>
      <c r="GC228" s="33" t="n">
        <v>0.031</v>
      </c>
      <c r="GD228" s="33" t="n">
        <v>0.015</v>
      </c>
      <c r="GE228" s="33" t="n">
        <v>0.031</v>
      </c>
      <c r="GF228" s="33" t="n">
        <v>0</v>
      </c>
      <c r="GG228" s="33" t="n">
        <v>0.277</v>
      </c>
      <c r="GH228" s="33" t="n">
        <v>0.246</v>
      </c>
      <c r="GI228" s="33" t="n">
        <v>0.246</v>
      </c>
      <c r="GJ228" s="33" t="n">
        <v>0.262</v>
      </c>
      <c r="GK228" s="33" t="n">
        <v>0.246</v>
      </c>
      <c r="GL228" s="33" t="n">
        <v>0.185</v>
      </c>
      <c r="GM228" s="33" t="n">
        <v>0.615</v>
      </c>
      <c r="GN228" s="33" t="n">
        <v>0.6</v>
      </c>
      <c r="GO228" s="33" t="n">
        <v>0.554</v>
      </c>
      <c r="GP228" s="33" t="n">
        <v>0.615</v>
      </c>
      <c r="GQ228" s="33" t="n">
        <v>0.6</v>
      </c>
      <c r="GR228" s="33" t="n">
        <v>0.708</v>
      </c>
      <c r="GS228" s="33" t="n">
        <v>0.015</v>
      </c>
      <c r="GT228" s="33" t="n">
        <v>0.031</v>
      </c>
      <c r="GU228" s="33" t="n">
        <v>0.046</v>
      </c>
      <c r="GV228" s="33" t="n">
        <v>0</v>
      </c>
      <c r="GW228" s="33" t="n">
        <v>0</v>
      </c>
      <c r="GX228" s="33" t="n">
        <v>0</v>
      </c>
      <c r="GY228" s="33" t="n">
        <v>0.015</v>
      </c>
      <c r="GZ228" s="33" t="n">
        <v>0.015</v>
      </c>
      <c r="HA228" s="33" t="n">
        <v>0.031</v>
      </c>
      <c r="HB228" s="33" t="n">
        <v>0</v>
      </c>
      <c r="HC228" s="33" t="n">
        <v>0.015</v>
      </c>
      <c r="HD228" s="33" t="n">
        <v>0.031</v>
      </c>
      <c r="HE228" s="33" t="n">
        <v>0.062</v>
      </c>
      <c r="HF228" s="33" t="n">
        <v>0.108</v>
      </c>
      <c r="HG228" s="33" t="n">
        <v>0.092</v>
      </c>
      <c r="HH228" s="33" t="n">
        <v>0.108</v>
      </c>
      <c r="HI228" s="33" t="n">
        <v>0.108</v>
      </c>
      <c r="HJ228" s="33" t="n">
        <v>0.077</v>
      </c>
    </row>
    <row r="229" customFormat="false" ht="15" hidden="false" customHeight="false" outlineLevel="0" collapsed="false">
      <c r="A229" s="33" t="n">
        <v>609852</v>
      </c>
      <c r="B229" s="242" t="s">
        <v>1785</v>
      </c>
      <c r="C229" s="243" t="s">
        <v>1786</v>
      </c>
      <c r="D229" s="33" t="n">
        <v>2750</v>
      </c>
      <c r="E229" s="33" t="n">
        <v>22681</v>
      </c>
      <c r="F229" s="33" t="s">
        <v>309</v>
      </c>
      <c r="G229" s="33" t="s">
        <v>310</v>
      </c>
      <c r="H229" s="243" t="s">
        <v>46</v>
      </c>
      <c r="I229" s="33" t="s">
        <v>1855</v>
      </c>
      <c r="J229" s="33" t="s">
        <v>1788</v>
      </c>
      <c r="L229" s="33" t="s">
        <v>64</v>
      </c>
      <c r="N229" s="33" t="s">
        <v>1790</v>
      </c>
      <c r="O229" s="33" t="n">
        <v>51052</v>
      </c>
      <c r="P229" s="33" t="s">
        <v>1791</v>
      </c>
      <c r="Q229" s="33" t="s">
        <v>3305</v>
      </c>
      <c r="R229" s="33" t="s">
        <v>3306</v>
      </c>
      <c r="S229" s="33" t="n">
        <v>60625</v>
      </c>
      <c r="T229" s="33" t="n">
        <v>31</v>
      </c>
      <c r="U229" s="33" t="s">
        <v>3307</v>
      </c>
      <c r="V229" s="33" t="s">
        <v>3308</v>
      </c>
      <c r="W229" s="33" t="s">
        <v>3309</v>
      </c>
      <c r="X229" s="33" t="s">
        <v>3310</v>
      </c>
      <c r="Y229" s="33" t="s">
        <v>2507</v>
      </c>
      <c r="Z229" s="33" t="s">
        <v>2508</v>
      </c>
      <c r="AA229" s="33" t="n">
        <v>2012</v>
      </c>
      <c r="AB229" s="33" t="n">
        <v>609852</v>
      </c>
      <c r="AD229" s="33" t="n">
        <v>2750</v>
      </c>
      <c r="AG229" s="33" t="s">
        <v>3311</v>
      </c>
      <c r="AH229" s="33" t="n">
        <v>1</v>
      </c>
      <c r="AI229" s="33" t="s">
        <v>1823</v>
      </c>
      <c r="AJ229" s="33" t="s">
        <v>1801</v>
      </c>
      <c r="AK229" s="33" t="s">
        <v>1802</v>
      </c>
      <c r="AL229" s="33" t="s">
        <v>64</v>
      </c>
      <c r="AM229" s="33" t="s">
        <v>65</v>
      </c>
      <c r="AN229" s="33" t="s">
        <v>64</v>
      </c>
      <c r="AO229" s="33" t="s">
        <v>64</v>
      </c>
      <c r="AP229" s="33" t="s">
        <v>65</v>
      </c>
      <c r="AQ229" s="33" t="s">
        <v>2426</v>
      </c>
      <c r="AR229" s="244" t="s">
        <v>96</v>
      </c>
      <c r="AS229" s="33" t="s">
        <v>47</v>
      </c>
      <c r="AT229" s="33" t="s">
        <v>47</v>
      </c>
      <c r="AU229" s="33" t="s">
        <v>77</v>
      </c>
      <c r="AV229" s="33" t="n">
        <v>56</v>
      </c>
      <c r="AW229" s="33" t="n">
        <v>49</v>
      </c>
      <c r="AX229" s="33" t="n">
        <v>70</v>
      </c>
      <c r="AY229" s="33" t="n">
        <v>77</v>
      </c>
      <c r="AZ229" s="33" t="n">
        <v>15</v>
      </c>
      <c r="BA229" s="33" t="n">
        <v>11</v>
      </c>
      <c r="BB229" s="33" t="n">
        <v>1</v>
      </c>
      <c r="BC229" s="33" t="n">
        <v>41</v>
      </c>
      <c r="BD229" s="245" t="n">
        <v>0</v>
      </c>
      <c r="BE229" s="33" t="n">
        <v>0</v>
      </c>
      <c r="BF229" s="33" t="n">
        <v>7</v>
      </c>
      <c r="BG229" s="33" t="n">
        <v>2</v>
      </c>
      <c r="BH229" s="33" t="n">
        <v>77</v>
      </c>
      <c r="BI229" s="33" t="n">
        <v>0</v>
      </c>
      <c r="BJ229" s="33" t="n">
        <v>0.013</v>
      </c>
      <c r="BK229" s="33" t="n">
        <v>0.026</v>
      </c>
      <c r="BL229" s="33" t="n">
        <v>0.013</v>
      </c>
      <c r="BM229" s="33" t="n">
        <v>0.013</v>
      </c>
      <c r="BN229" s="33" t="n">
        <v>0.039</v>
      </c>
      <c r="BO229" s="33" t="n">
        <v>0.052</v>
      </c>
      <c r="BP229" s="33" t="n">
        <v>0.026</v>
      </c>
      <c r="BQ229" s="33" t="n">
        <v>0.117</v>
      </c>
      <c r="BR229" s="33" t="n">
        <v>0.052</v>
      </c>
      <c r="BS229" s="33" t="n">
        <v>0.039</v>
      </c>
      <c r="BT229" s="33" t="n">
        <v>0.143</v>
      </c>
      <c r="BU229" s="33" t="n">
        <v>0.195</v>
      </c>
      <c r="BV229" s="33" t="n">
        <v>0.286</v>
      </c>
      <c r="BW229" s="33" t="n">
        <v>0.273</v>
      </c>
      <c r="BX229" s="33" t="n">
        <v>0.208</v>
      </c>
      <c r="BY229" s="33" t="n">
        <v>0.325</v>
      </c>
      <c r="BZ229" s="33" t="n">
        <v>0.338</v>
      </c>
      <c r="CA229" s="33" t="n">
        <v>0.026</v>
      </c>
      <c r="CB229" s="33" t="n">
        <v>0.013</v>
      </c>
      <c r="CC229" s="33" t="n">
        <v>0.013</v>
      </c>
      <c r="CD229" s="33" t="n">
        <v>0.026</v>
      </c>
      <c r="CE229" s="33" t="n">
        <v>0.013</v>
      </c>
      <c r="CF229" s="33" t="n">
        <v>0.026</v>
      </c>
      <c r="CG229" s="33" t="n">
        <v>0.727</v>
      </c>
      <c r="CH229" s="33" t="n">
        <v>0.662</v>
      </c>
      <c r="CI229" s="33" t="n">
        <v>0.571</v>
      </c>
      <c r="CJ229" s="33" t="n">
        <v>0.701</v>
      </c>
      <c r="CK229" s="33" t="n">
        <v>0.61</v>
      </c>
      <c r="CL229" s="33" t="n">
        <v>0.455</v>
      </c>
      <c r="CM229" s="33" t="n">
        <v>0</v>
      </c>
      <c r="CN229" s="33" t="n">
        <v>0</v>
      </c>
      <c r="CO229" s="33" t="n">
        <v>0</v>
      </c>
      <c r="CP229" s="33" t="n">
        <v>0</v>
      </c>
      <c r="CQ229" s="33" t="n">
        <v>0</v>
      </c>
      <c r="CR229" s="33" t="n">
        <v>0</v>
      </c>
      <c r="CS229" s="33" t="n">
        <v>0</v>
      </c>
      <c r="CT229" s="33" t="n">
        <v>0.039</v>
      </c>
      <c r="CU229" s="33" t="n">
        <v>0.039</v>
      </c>
      <c r="CV229" s="33" t="n">
        <v>0.039</v>
      </c>
      <c r="CW229" s="33" t="n">
        <v>0.026</v>
      </c>
      <c r="CX229" s="33" t="n">
        <v>0.026</v>
      </c>
      <c r="CY229" s="33" t="n">
        <v>0.065</v>
      </c>
      <c r="CZ229" s="33" t="n">
        <v>0.013</v>
      </c>
      <c r="DA229" s="33" t="n">
        <v>0.013</v>
      </c>
      <c r="DB229" s="33" t="n">
        <v>0.078</v>
      </c>
      <c r="DC229" s="33" t="n">
        <v>0.091</v>
      </c>
      <c r="DD229" s="33" t="n">
        <v>0.078</v>
      </c>
      <c r="DE229" s="33" t="n">
        <v>0.169</v>
      </c>
      <c r="DF229" s="33" t="n">
        <v>0.13</v>
      </c>
      <c r="DG229" s="33" t="n">
        <v>0.234</v>
      </c>
      <c r="DH229" s="33" t="n">
        <v>0.208</v>
      </c>
      <c r="DI229" s="33" t="n">
        <v>0.273</v>
      </c>
      <c r="DJ229" s="33" t="n">
        <v>0.299</v>
      </c>
      <c r="DK229" s="33" t="n">
        <v>0.208</v>
      </c>
      <c r="DL229" s="33" t="n">
        <v>0.247</v>
      </c>
      <c r="DM229" s="33" t="n">
        <v>0.234</v>
      </c>
      <c r="DN229" s="33" t="n">
        <v>0.013</v>
      </c>
      <c r="DO229" s="33" t="n">
        <v>0.013</v>
      </c>
      <c r="DP229" s="33" t="n">
        <v>0.026</v>
      </c>
      <c r="DQ229" s="33" t="n">
        <v>0.013</v>
      </c>
      <c r="DR229" s="33" t="n">
        <v>0.013</v>
      </c>
      <c r="DS229" s="33" t="n">
        <v>0.026</v>
      </c>
      <c r="DT229" s="33" t="n">
        <v>0.013</v>
      </c>
      <c r="DU229" s="33" t="n">
        <v>0.013</v>
      </c>
      <c r="DV229" s="33" t="n">
        <v>0.013</v>
      </c>
      <c r="DW229" s="33" t="n">
        <v>0.779</v>
      </c>
      <c r="DX229" s="33" t="n">
        <v>0.831</v>
      </c>
      <c r="DY229" s="33" t="n">
        <v>0.714</v>
      </c>
      <c r="DZ229" s="33" t="n">
        <v>0.714</v>
      </c>
      <c r="EA229" s="33" t="n">
        <v>0.701</v>
      </c>
      <c r="EB229" s="33" t="n">
        <v>0.662</v>
      </c>
      <c r="EC229" s="33" t="n">
        <v>0.701</v>
      </c>
      <c r="ED229" s="33" t="n">
        <v>0.61</v>
      </c>
      <c r="EE229" s="33" t="n">
        <v>0.636</v>
      </c>
      <c r="EF229" s="33" t="n">
        <v>0.468</v>
      </c>
      <c r="EG229" s="33" t="n">
        <v>0</v>
      </c>
      <c r="EH229" s="33" t="n">
        <v>0</v>
      </c>
      <c r="EI229" s="33" t="n">
        <v>0.039</v>
      </c>
      <c r="EJ229" s="33" t="n">
        <v>0.312</v>
      </c>
      <c r="EK229" s="33" t="n">
        <v>0.026</v>
      </c>
      <c r="EL229" s="33" t="n">
        <v>0</v>
      </c>
      <c r="EM229" s="33" t="n">
        <v>0.104</v>
      </c>
      <c r="EN229" s="33" t="n">
        <v>0.052</v>
      </c>
      <c r="EO229" s="33" t="n">
        <v>0.182</v>
      </c>
      <c r="EP229" s="33" t="n">
        <v>0.26</v>
      </c>
      <c r="EQ229" s="33" t="n">
        <v>0.377</v>
      </c>
      <c r="ER229" s="33" t="n">
        <v>0.026</v>
      </c>
      <c r="ES229" s="33" t="n">
        <v>0.039</v>
      </c>
      <c r="ET229" s="33" t="n">
        <v>0.039</v>
      </c>
      <c r="EU229" s="33" t="n">
        <v>0.091</v>
      </c>
      <c r="EV229" s="33" t="n">
        <v>0.143</v>
      </c>
      <c r="EW229" s="33" t="n">
        <v>0.753</v>
      </c>
      <c r="EX229" s="33" t="n">
        <v>0.701</v>
      </c>
      <c r="EY229" s="33" t="n">
        <v>0.39</v>
      </c>
      <c r="EZ229" s="33" t="n">
        <v>8.88</v>
      </c>
      <c r="FA229" s="33" t="n">
        <v>0</v>
      </c>
      <c r="FB229" s="33" t="n">
        <v>0</v>
      </c>
      <c r="FC229" s="33" t="n">
        <v>0</v>
      </c>
      <c r="FD229" s="33" t="n">
        <v>0</v>
      </c>
      <c r="FE229" s="33" t="n">
        <v>0.052</v>
      </c>
      <c r="FF229" s="33" t="n">
        <v>0.026</v>
      </c>
      <c r="FG229" s="33" t="n">
        <v>0.065</v>
      </c>
      <c r="FH229" s="33" t="n">
        <v>0.169</v>
      </c>
      <c r="FI229" s="33" t="n">
        <v>0.195</v>
      </c>
      <c r="FJ229" s="33" t="n">
        <v>0.468</v>
      </c>
      <c r="FK229" s="33" t="n">
        <v>0.026</v>
      </c>
      <c r="FL229" s="33" t="n">
        <v>0.377</v>
      </c>
      <c r="FM229" s="33" t="n">
        <v>0.481</v>
      </c>
      <c r="FN229" s="33" t="n">
        <v>0.221</v>
      </c>
      <c r="FO229" s="33" t="n">
        <v>0.169</v>
      </c>
      <c r="FP229" s="33" t="n">
        <v>0.13</v>
      </c>
      <c r="FQ229" s="33" t="n">
        <v>0.169</v>
      </c>
      <c r="FR229" s="33" t="n">
        <v>0.117</v>
      </c>
      <c r="FS229" s="33" t="n">
        <v>0.104</v>
      </c>
      <c r="FT229" s="33" t="n">
        <v>0.325</v>
      </c>
      <c r="FU229" s="33" t="n">
        <v>0.208</v>
      </c>
      <c r="FV229" s="33" t="n">
        <v>0.13</v>
      </c>
      <c r="FW229" s="33" t="n">
        <v>0.195</v>
      </c>
      <c r="FX229" s="33" t="n">
        <v>0.13</v>
      </c>
      <c r="FY229" s="33" t="n">
        <v>0.156</v>
      </c>
      <c r="FZ229" s="33" t="n">
        <v>0.091</v>
      </c>
      <c r="GA229" s="33" t="n">
        <v>0</v>
      </c>
      <c r="GB229" s="33" t="n">
        <v>0</v>
      </c>
      <c r="GC229" s="33" t="n">
        <v>0</v>
      </c>
      <c r="GD229" s="33" t="n">
        <v>0</v>
      </c>
      <c r="GE229" s="33" t="n">
        <v>0.091</v>
      </c>
      <c r="GF229" s="33" t="n">
        <v>0</v>
      </c>
      <c r="GG229" s="33" t="n">
        <v>0.286</v>
      </c>
      <c r="GH229" s="33" t="n">
        <v>0.26</v>
      </c>
      <c r="GI229" s="33" t="n">
        <v>0.273</v>
      </c>
      <c r="GJ229" s="33" t="n">
        <v>0.273</v>
      </c>
      <c r="GK229" s="33" t="n">
        <v>0.338</v>
      </c>
      <c r="GL229" s="33" t="n">
        <v>0.234</v>
      </c>
      <c r="GM229" s="33" t="n">
        <v>0.688</v>
      </c>
      <c r="GN229" s="33" t="n">
        <v>0.494</v>
      </c>
      <c r="GO229" s="33" t="n">
        <v>0.623</v>
      </c>
      <c r="GP229" s="33" t="n">
        <v>0.636</v>
      </c>
      <c r="GQ229" s="33" t="n">
        <v>0.481</v>
      </c>
      <c r="GR229" s="33" t="n">
        <v>0.701</v>
      </c>
      <c r="GS229" s="33" t="n">
        <v>0</v>
      </c>
      <c r="GT229" s="33" t="n">
        <v>0.221</v>
      </c>
      <c r="GU229" s="33" t="n">
        <v>0.078</v>
      </c>
      <c r="GV229" s="33" t="n">
        <v>0.065</v>
      </c>
      <c r="GW229" s="33" t="n">
        <v>0.052</v>
      </c>
      <c r="GX229" s="33" t="n">
        <v>0.039</v>
      </c>
      <c r="GY229" s="33" t="n">
        <v>0.013</v>
      </c>
      <c r="GZ229" s="33" t="n">
        <v>0.013</v>
      </c>
      <c r="HA229" s="33" t="n">
        <v>0.013</v>
      </c>
      <c r="HB229" s="33" t="n">
        <v>0.013</v>
      </c>
      <c r="HC229" s="33" t="n">
        <v>0.026</v>
      </c>
      <c r="HD229" s="33" t="n">
        <v>0.013</v>
      </c>
      <c r="HE229" s="33" t="n">
        <v>0.013</v>
      </c>
      <c r="HF229" s="33" t="n">
        <v>0.013</v>
      </c>
      <c r="HG229" s="33" t="n">
        <v>0.013</v>
      </c>
      <c r="HH229" s="33" t="n">
        <v>0.013</v>
      </c>
      <c r="HI229" s="33" t="n">
        <v>0.013</v>
      </c>
      <c r="HJ229" s="33" t="n">
        <v>0.013</v>
      </c>
    </row>
    <row r="230" customFormat="false" ht="15" hidden="false" customHeight="false" outlineLevel="0" collapsed="false">
      <c r="A230" s="33" t="n">
        <v>609853</v>
      </c>
      <c r="B230" s="242" t="s">
        <v>1785</v>
      </c>
      <c r="C230" s="243" t="s">
        <v>1786</v>
      </c>
      <c r="D230" s="33" t="n">
        <v>2760</v>
      </c>
      <c r="E230" s="33" t="n">
        <v>22701</v>
      </c>
      <c r="F230" s="33" t="s">
        <v>311</v>
      </c>
      <c r="G230" s="33" t="s">
        <v>312</v>
      </c>
      <c r="H230" s="243" t="s">
        <v>46</v>
      </c>
      <c r="I230" s="33" t="s">
        <v>1855</v>
      </c>
      <c r="J230" s="33" t="s">
        <v>1788</v>
      </c>
      <c r="L230" s="33" t="s">
        <v>80</v>
      </c>
      <c r="N230" s="33" t="s">
        <v>1790</v>
      </c>
      <c r="O230" s="33" t="n">
        <v>51111</v>
      </c>
      <c r="P230" s="33" t="s">
        <v>1791</v>
      </c>
      <c r="Q230" s="33" t="s">
        <v>3312</v>
      </c>
      <c r="R230" s="33" t="s">
        <v>3313</v>
      </c>
      <c r="S230" s="33" t="n">
        <v>60647</v>
      </c>
      <c r="T230" s="33" t="n">
        <v>35</v>
      </c>
      <c r="U230" s="33" t="s">
        <v>3314</v>
      </c>
      <c r="V230" s="33" t="s">
        <v>3315</v>
      </c>
      <c r="W230" s="33" t="s">
        <v>3316</v>
      </c>
      <c r="X230" s="33" t="s">
        <v>3317</v>
      </c>
      <c r="Y230" s="33" t="s">
        <v>1914</v>
      </c>
      <c r="Z230" s="33" t="s">
        <v>1847</v>
      </c>
      <c r="AA230" s="33" t="n">
        <v>2012</v>
      </c>
      <c r="AB230" s="33" t="n">
        <v>609853</v>
      </c>
      <c r="AD230" s="33" t="n">
        <v>2760</v>
      </c>
      <c r="AG230" s="33" t="s">
        <v>3318</v>
      </c>
      <c r="AH230" s="33" t="n">
        <v>2</v>
      </c>
      <c r="AI230" s="33" t="s">
        <v>1823</v>
      </c>
      <c r="AJ230" s="33" t="s">
        <v>1801</v>
      </c>
      <c r="AK230" s="33" t="s">
        <v>1802</v>
      </c>
      <c r="AL230" s="33" t="s">
        <v>80</v>
      </c>
      <c r="AM230" s="33" t="s">
        <v>65</v>
      </c>
      <c r="AN230" s="33" t="s">
        <v>80</v>
      </c>
      <c r="AO230" s="33" t="s">
        <v>80</v>
      </c>
      <c r="AP230" s="33" t="s">
        <v>65</v>
      </c>
      <c r="AQ230" s="33" t="s">
        <v>2467</v>
      </c>
      <c r="AR230" s="244" t="s">
        <v>263</v>
      </c>
      <c r="AS230" s="33" t="s">
        <v>47</v>
      </c>
      <c r="AT230" s="33" t="s">
        <v>77</v>
      </c>
      <c r="AU230" s="33" t="s">
        <v>77</v>
      </c>
      <c r="AV230" s="33" t="n">
        <v>42</v>
      </c>
      <c r="AW230" s="33" t="n">
        <v>66</v>
      </c>
      <c r="AX230" s="33" t="n">
        <v>60</v>
      </c>
      <c r="AY230" s="33" t="n">
        <v>177</v>
      </c>
      <c r="AZ230" s="33" t="n">
        <v>7</v>
      </c>
      <c r="BA230" s="33" t="n">
        <v>1</v>
      </c>
      <c r="BB230" s="33" t="n">
        <v>6</v>
      </c>
      <c r="BC230" s="33" t="n">
        <v>155</v>
      </c>
      <c r="BD230" s="245" t="n">
        <v>0</v>
      </c>
      <c r="BE230" s="33" t="n">
        <v>0</v>
      </c>
      <c r="BF230" s="33" t="n">
        <v>8</v>
      </c>
      <c r="BG230" s="33" t="n">
        <v>0</v>
      </c>
      <c r="BH230" s="33" t="n">
        <v>177</v>
      </c>
      <c r="BI230" s="33" t="n">
        <v>0.028</v>
      </c>
      <c r="BJ230" s="33" t="n">
        <v>0.011</v>
      </c>
      <c r="BK230" s="33" t="n">
        <v>0</v>
      </c>
      <c r="BL230" s="33" t="n">
        <v>0.011</v>
      </c>
      <c r="BM230" s="33" t="n">
        <v>0.017</v>
      </c>
      <c r="BN230" s="33" t="n">
        <v>0.062</v>
      </c>
      <c r="BO230" s="33" t="n">
        <v>0.113</v>
      </c>
      <c r="BP230" s="33" t="n">
        <v>0.028</v>
      </c>
      <c r="BQ230" s="33" t="n">
        <v>0.062</v>
      </c>
      <c r="BR230" s="33" t="n">
        <v>0.068</v>
      </c>
      <c r="BS230" s="33" t="n">
        <v>0.124</v>
      </c>
      <c r="BT230" s="33" t="n">
        <v>0.198</v>
      </c>
      <c r="BU230" s="33" t="n">
        <v>0.379</v>
      </c>
      <c r="BV230" s="33" t="n">
        <v>0.299</v>
      </c>
      <c r="BW230" s="33" t="n">
        <v>0.345</v>
      </c>
      <c r="BX230" s="33" t="n">
        <v>0.254</v>
      </c>
      <c r="BY230" s="33" t="n">
        <v>0.418</v>
      </c>
      <c r="BZ230" s="33" t="n">
        <v>0.379</v>
      </c>
      <c r="CA230" s="33" t="n">
        <v>0</v>
      </c>
      <c r="CB230" s="33" t="n">
        <v>0</v>
      </c>
      <c r="CC230" s="33" t="n">
        <v>0</v>
      </c>
      <c r="CD230" s="33" t="n">
        <v>0.006</v>
      </c>
      <c r="CE230" s="33" t="n">
        <v>0</v>
      </c>
      <c r="CF230" s="33" t="n">
        <v>0.006</v>
      </c>
      <c r="CG230" s="33" t="n">
        <v>0.48</v>
      </c>
      <c r="CH230" s="33" t="n">
        <v>0.661</v>
      </c>
      <c r="CI230" s="33" t="n">
        <v>0.593</v>
      </c>
      <c r="CJ230" s="33" t="n">
        <v>0.661</v>
      </c>
      <c r="CK230" s="33" t="n">
        <v>0.441</v>
      </c>
      <c r="CL230" s="33" t="n">
        <v>0.356</v>
      </c>
      <c r="CM230" s="33" t="n">
        <v>0</v>
      </c>
      <c r="CN230" s="33" t="n">
        <v>0</v>
      </c>
      <c r="CO230" s="33" t="n">
        <v>0</v>
      </c>
      <c r="CP230" s="33" t="n">
        <v>0</v>
      </c>
      <c r="CQ230" s="33" t="n">
        <v>0</v>
      </c>
      <c r="CR230" s="33" t="n">
        <v>0</v>
      </c>
      <c r="CS230" s="33" t="n">
        <v>0.017</v>
      </c>
      <c r="CT230" s="33" t="n">
        <v>0.051</v>
      </c>
      <c r="CU230" s="33" t="n">
        <v>0.023</v>
      </c>
      <c r="CV230" s="33" t="n">
        <v>0.011</v>
      </c>
      <c r="CW230" s="33" t="n">
        <v>0.011</v>
      </c>
      <c r="CX230" s="33" t="n">
        <v>0.011</v>
      </c>
      <c r="CY230" s="33" t="n">
        <v>0.011</v>
      </c>
      <c r="CZ230" s="33" t="n">
        <v>0.011</v>
      </c>
      <c r="DA230" s="33" t="n">
        <v>0.011</v>
      </c>
      <c r="DB230" s="33" t="n">
        <v>0.017</v>
      </c>
      <c r="DC230" s="33" t="n">
        <v>0.096</v>
      </c>
      <c r="DD230" s="33" t="n">
        <v>0.04</v>
      </c>
      <c r="DE230" s="33" t="n">
        <v>0.141</v>
      </c>
      <c r="DF230" s="33" t="n">
        <v>0.113</v>
      </c>
      <c r="DG230" s="33" t="n">
        <v>0.147</v>
      </c>
      <c r="DH230" s="33" t="n">
        <v>0.169</v>
      </c>
      <c r="DI230" s="33" t="n">
        <v>0.153</v>
      </c>
      <c r="DJ230" s="33" t="n">
        <v>0.254</v>
      </c>
      <c r="DK230" s="33" t="n">
        <v>0.266</v>
      </c>
      <c r="DL230" s="33" t="n">
        <v>0.232</v>
      </c>
      <c r="DM230" s="33" t="n">
        <v>0.203</v>
      </c>
      <c r="DN230" s="33" t="n">
        <v>0</v>
      </c>
      <c r="DO230" s="33" t="n">
        <v>0</v>
      </c>
      <c r="DP230" s="33" t="n">
        <v>0.006</v>
      </c>
      <c r="DQ230" s="33" t="n">
        <v>0</v>
      </c>
      <c r="DR230" s="33" t="n">
        <v>0</v>
      </c>
      <c r="DS230" s="33" t="n">
        <v>0.006</v>
      </c>
      <c r="DT230" s="33" t="n">
        <v>0.006</v>
      </c>
      <c r="DU230" s="33" t="n">
        <v>0</v>
      </c>
      <c r="DV230" s="33" t="n">
        <v>0</v>
      </c>
      <c r="DW230" s="33" t="n">
        <v>0.847</v>
      </c>
      <c r="DX230" s="33" t="n">
        <v>0.876</v>
      </c>
      <c r="DY230" s="33" t="n">
        <v>0.836</v>
      </c>
      <c r="DZ230" s="33" t="n">
        <v>0.819</v>
      </c>
      <c r="EA230" s="33" t="n">
        <v>0.836</v>
      </c>
      <c r="EB230" s="33" t="n">
        <v>0.729</v>
      </c>
      <c r="EC230" s="33" t="n">
        <v>0.695</v>
      </c>
      <c r="ED230" s="33" t="n">
        <v>0.621</v>
      </c>
      <c r="EE230" s="33" t="n">
        <v>0.734</v>
      </c>
      <c r="EF230" s="33" t="n">
        <v>0.435</v>
      </c>
      <c r="EG230" s="33" t="n">
        <v>0.028</v>
      </c>
      <c r="EH230" s="33" t="n">
        <v>0.006</v>
      </c>
      <c r="EI230" s="33" t="n">
        <v>0.028</v>
      </c>
      <c r="EJ230" s="33" t="n">
        <v>0.266</v>
      </c>
      <c r="EK230" s="33" t="n">
        <v>0.073</v>
      </c>
      <c r="EL230" s="33" t="n">
        <v>0.034</v>
      </c>
      <c r="EM230" s="33" t="n">
        <v>0.068</v>
      </c>
      <c r="EN230" s="33" t="n">
        <v>0.198</v>
      </c>
      <c r="EO230" s="33" t="n">
        <v>0.339</v>
      </c>
      <c r="EP230" s="33" t="n">
        <v>0.282</v>
      </c>
      <c r="EQ230" s="33" t="n">
        <v>0.373</v>
      </c>
      <c r="ER230" s="33" t="n">
        <v>0.011</v>
      </c>
      <c r="ES230" s="33" t="n">
        <v>0</v>
      </c>
      <c r="ET230" s="33" t="n">
        <v>0.017</v>
      </c>
      <c r="EU230" s="33" t="n">
        <v>0.017</v>
      </c>
      <c r="EV230" s="33" t="n">
        <v>0.09</v>
      </c>
      <c r="EW230" s="33" t="n">
        <v>0.559</v>
      </c>
      <c r="EX230" s="33" t="n">
        <v>0.661</v>
      </c>
      <c r="EY230" s="33" t="n">
        <v>0.514</v>
      </c>
      <c r="EZ230" s="33" t="n">
        <v>8.7</v>
      </c>
      <c r="FA230" s="33" t="n">
        <v>0.011</v>
      </c>
      <c r="FB230" s="33" t="n">
        <v>0.006</v>
      </c>
      <c r="FC230" s="33" t="n">
        <v>0</v>
      </c>
      <c r="FD230" s="33" t="n">
        <v>0.011</v>
      </c>
      <c r="FE230" s="33" t="n">
        <v>0.045</v>
      </c>
      <c r="FF230" s="33" t="n">
        <v>0.034</v>
      </c>
      <c r="FG230" s="33" t="n">
        <v>0.09</v>
      </c>
      <c r="FH230" s="33" t="n">
        <v>0.13</v>
      </c>
      <c r="FI230" s="33" t="n">
        <v>0.181</v>
      </c>
      <c r="FJ230" s="33" t="n">
        <v>0.486</v>
      </c>
      <c r="FK230" s="33" t="n">
        <v>0.006</v>
      </c>
      <c r="FL230" s="33" t="n">
        <v>0.401</v>
      </c>
      <c r="FM230" s="33" t="n">
        <v>0.497</v>
      </c>
      <c r="FN230" s="33" t="n">
        <v>0.198</v>
      </c>
      <c r="FO230" s="33" t="n">
        <v>0.243</v>
      </c>
      <c r="FP230" s="33" t="n">
        <v>0.186</v>
      </c>
      <c r="FQ230" s="33" t="n">
        <v>0.271</v>
      </c>
      <c r="FR230" s="33" t="n">
        <v>0.164</v>
      </c>
      <c r="FS230" s="33" t="n">
        <v>0.169</v>
      </c>
      <c r="FT230" s="33" t="n">
        <v>0.305</v>
      </c>
      <c r="FU230" s="33" t="n">
        <v>0.158</v>
      </c>
      <c r="FV230" s="33" t="n">
        <v>0.102</v>
      </c>
      <c r="FW230" s="33" t="n">
        <v>0.215</v>
      </c>
      <c r="FX230" s="33" t="n">
        <v>0.034</v>
      </c>
      <c r="FY230" s="33" t="n">
        <v>0.045</v>
      </c>
      <c r="FZ230" s="33" t="n">
        <v>0.011</v>
      </c>
      <c r="GA230" s="33" t="n">
        <v>0</v>
      </c>
      <c r="GB230" s="33" t="n">
        <v>0.017</v>
      </c>
      <c r="GC230" s="33" t="n">
        <v>0</v>
      </c>
      <c r="GD230" s="33" t="n">
        <v>0.023</v>
      </c>
      <c r="GE230" s="33" t="n">
        <v>0.062</v>
      </c>
      <c r="GF230" s="33" t="n">
        <v>0.017</v>
      </c>
      <c r="GG230" s="33" t="n">
        <v>0.322</v>
      </c>
      <c r="GH230" s="33" t="n">
        <v>0.305</v>
      </c>
      <c r="GI230" s="33" t="n">
        <v>0.277</v>
      </c>
      <c r="GJ230" s="33" t="n">
        <v>0.356</v>
      </c>
      <c r="GK230" s="33" t="n">
        <v>0.463</v>
      </c>
      <c r="GL230" s="33" t="n">
        <v>0.322</v>
      </c>
      <c r="GM230" s="33" t="n">
        <v>0.627</v>
      </c>
      <c r="GN230" s="33" t="n">
        <v>0.503</v>
      </c>
      <c r="GO230" s="33" t="n">
        <v>0.616</v>
      </c>
      <c r="GP230" s="33" t="n">
        <v>0.525</v>
      </c>
      <c r="GQ230" s="33" t="n">
        <v>0.39</v>
      </c>
      <c r="GR230" s="33" t="n">
        <v>0.61</v>
      </c>
      <c r="GS230" s="33" t="n">
        <v>0.034</v>
      </c>
      <c r="GT230" s="33" t="n">
        <v>0.147</v>
      </c>
      <c r="GU230" s="33" t="n">
        <v>0.09</v>
      </c>
      <c r="GV230" s="33" t="n">
        <v>0.062</v>
      </c>
      <c r="GW230" s="33" t="n">
        <v>0.062</v>
      </c>
      <c r="GX230" s="33" t="n">
        <v>0.034</v>
      </c>
      <c r="GY230" s="33" t="n">
        <v>0.017</v>
      </c>
      <c r="GZ230" s="33" t="n">
        <v>0.023</v>
      </c>
      <c r="HA230" s="33" t="n">
        <v>0.011</v>
      </c>
      <c r="HB230" s="33" t="n">
        <v>0.017</v>
      </c>
      <c r="HC230" s="33" t="n">
        <v>0.017</v>
      </c>
      <c r="HD230" s="33" t="n">
        <v>0.017</v>
      </c>
      <c r="HE230" s="33" t="n">
        <v>0</v>
      </c>
      <c r="HF230" s="33" t="n">
        <v>0.006</v>
      </c>
      <c r="HG230" s="33" t="n">
        <v>0.006</v>
      </c>
      <c r="HH230" s="33" t="n">
        <v>0.017</v>
      </c>
      <c r="HI230" s="33" t="n">
        <v>0.006</v>
      </c>
      <c r="HJ230" s="33" t="n">
        <v>0</v>
      </c>
    </row>
    <row r="231" customFormat="false" ht="15" hidden="false" customHeight="false" outlineLevel="0" collapsed="false">
      <c r="A231" s="33" t="n">
        <v>609854</v>
      </c>
      <c r="B231" s="242" t="s">
        <v>1785</v>
      </c>
      <c r="C231" s="243" t="s">
        <v>1786</v>
      </c>
      <c r="D231" s="33" t="n">
        <v>2770</v>
      </c>
      <c r="E231" s="33" t="n">
        <v>22721</v>
      </c>
      <c r="F231" s="33" t="s">
        <v>339</v>
      </c>
      <c r="G231" s="33" t="s">
        <v>340</v>
      </c>
      <c r="H231" s="243" t="s">
        <v>46</v>
      </c>
      <c r="I231" s="33" t="s">
        <v>1855</v>
      </c>
      <c r="J231" s="33" t="s">
        <v>1788</v>
      </c>
      <c r="L231" s="33" t="s">
        <v>232</v>
      </c>
      <c r="N231" s="33" t="s">
        <v>1790</v>
      </c>
      <c r="O231" s="33" t="n">
        <v>51135</v>
      </c>
      <c r="P231" s="33" t="s">
        <v>1791</v>
      </c>
      <c r="Q231" s="33" t="s">
        <v>3319</v>
      </c>
      <c r="R231" s="33" t="s">
        <v>3320</v>
      </c>
      <c r="S231" s="33" t="n">
        <v>60622</v>
      </c>
      <c r="T231" s="33" t="n">
        <v>35</v>
      </c>
      <c r="U231" s="33" t="s">
        <v>3321</v>
      </c>
      <c r="V231" s="33" t="s">
        <v>3322</v>
      </c>
      <c r="W231" s="33" t="s">
        <v>3323</v>
      </c>
      <c r="X231" s="33" t="s">
        <v>3324</v>
      </c>
      <c r="Y231" s="33" t="s">
        <v>1846</v>
      </c>
      <c r="Z231" s="33" t="s">
        <v>1847</v>
      </c>
      <c r="AA231" s="33" t="n">
        <v>2012</v>
      </c>
      <c r="AB231" s="33" t="n">
        <v>609854</v>
      </c>
      <c r="AD231" s="33" t="n">
        <v>2770</v>
      </c>
      <c r="AG231" s="33" t="s">
        <v>3325</v>
      </c>
      <c r="AH231" s="33" t="n">
        <v>2</v>
      </c>
      <c r="AI231" s="33" t="s">
        <v>1823</v>
      </c>
      <c r="AJ231" s="33" t="s">
        <v>1801</v>
      </c>
      <c r="AK231" s="33" t="s">
        <v>1802</v>
      </c>
      <c r="AL231" s="33" t="s">
        <v>232</v>
      </c>
      <c r="AM231" s="33" t="s">
        <v>108</v>
      </c>
      <c r="AN231" s="33" t="s">
        <v>232</v>
      </c>
      <c r="AO231" s="33" t="s">
        <v>232</v>
      </c>
      <c r="AP231" s="33" t="s">
        <v>108</v>
      </c>
      <c r="AQ231" s="33" t="s">
        <v>2426</v>
      </c>
      <c r="AR231" s="244" t="s">
        <v>156</v>
      </c>
      <c r="AS231" s="33" t="s">
        <v>131</v>
      </c>
      <c r="AT231" s="33" t="s">
        <v>131</v>
      </c>
      <c r="AU231" s="33" t="s">
        <v>77</v>
      </c>
      <c r="AV231" s="33" t="n">
        <v>81</v>
      </c>
      <c r="AW231" s="33" t="n">
        <v>99</v>
      </c>
      <c r="AX231" s="33" t="n">
        <v>65</v>
      </c>
      <c r="AY231" s="33" t="n">
        <v>96</v>
      </c>
      <c r="AZ231" s="33" t="n">
        <v>3</v>
      </c>
      <c r="BA231" s="33" t="n">
        <v>1</v>
      </c>
      <c r="BB231" s="33" t="n">
        <v>3</v>
      </c>
      <c r="BC231" s="33" t="n">
        <v>71</v>
      </c>
      <c r="BD231" s="245" t="n">
        <v>0</v>
      </c>
      <c r="BE231" s="33" t="n">
        <v>0</v>
      </c>
      <c r="BF231" s="33" t="n">
        <v>5</v>
      </c>
      <c r="BG231" s="33" t="n">
        <v>13</v>
      </c>
      <c r="BH231" s="33" t="n">
        <v>96</v>
      </c>
      <c r="BI231" s="33" t="n">
        <v>0</v>
      </c>
      <c r="BJ231" s="33" t="n">
        <v>0</v>
      </c>
      <c r="BK231" s="33" t="n">
        <v>0</v>
      </c>
      <c r="BL231" s="33" t="n">
        <v>0</v>
      </c>
      <c r="BM231" s="33" t="n">
        <v>0</v>
      </c>
      <c r="BN231" s="33" t="n">
        <v>0.031</v>
      </c>
      <c r="BO231" s="33" t="n">
        <v>0</v>
      </c>
      <c r="BP231" s="33" t="n">
        <v>0</v>
      </c>
      <c r="BQ231" s="33" t="n">
        <v>0</v>
      </c>
      <c r="BR231" s="33" t="n">
        <v>0.01</v>
      </c>
      <c r="BS231" s="33" t="n">
        <v>0.063</v>
      </c>
      <c r="BT231" s="33" t="n">
        <v>0.125</v>
      </c>
      <c r="BU231" s="33" t="n">
        <v>0.198</v>
      </c>
      <c r="BV231" s="33" t="n">
        <v>0.115</v>
      </c>
      <c r="BW231" s="33" t="n">
        <v>0.198</v>
      </c>
      <c r="BX231" s="33" t="n">
        <v>0.188</v>
      </c>
      <c r="BY231" s="33" t="n">
        <v>0.333</v>
      </c>
      <c r="BZ231" s="33" t="n">
        <v>0.25</v>
      </c>
      <c r="CA231" s="33" t="n">
        <v>0</v>
      </c>
      <c r="CB231" s="33" t="n">
        <v>0</v>
      </c>
      <c r="CC231" s="33" t="n">
        <v>0</v>
      </c>
      <c r="CD231" s="33" t="n">
        <v>0.01</v>
      </c>
      <c r="CE231" s="33" t="n">
        <v>0.01</v>
      </c>
      <c r="CF231" s="33" t="n">
        <v>0.042</v>
      </c>
      <c r="CG231" s="33" t="n">
        <v>0.802</v>
      </c>
      <c r="CH231" s="33" t="n">
        <v>0.885</v>
      </c>
      <c r="CI231" s="33" t="n">
        <v>0.802</v>
      </c>
      <c r="CJ231" s="33" t="n">
        <v>0.792</v>
      </c>
      <c r="CK231" s="33" t="n">
        <v>0.594</v>
      </c>
      <c r="CL231" s="33" t="n">
        <v>0.552</v>
      </c>
      <c r="CM231" s="33" t="n">
        <v>0</v>
      </c>
      <c r="CN231" s="33" t="n">
        <v>0</v>
      </c>
      <c r="CO231" s="33" t="n">
        <v>0</v>
      </c>
      <c r="CP231" s="33" t="n">
        <v>0</v>
      </c>
      <c r="CQ231" s="33" t="n">
        <v>0</v>
      </c>
      <c r="CR231" s="33" t="n">
        <v>0</v>
      </c>
      <c r="CS231" s="33" t="n">
        <v>0</v>
      </c>
      <c r="CT231" s="33" t="n">
        <v>0</v>
      </c>
      <c r="CU231" s="33" t="n">
        <v>0</v>
      </c>
      <c r="CV231" s="33" t="n">
        <v>0</v>
      </c>
      <c r="CW231" s="33" t="n">
        <v>0.01</v>
      </c>
      <c r="CX231" s="33" t="n">
        <v>0</v>
      </c>
      <c r="CY231" s="33" t="n">
        <v>0</v>
      </c>
      <c r="CZ231" s="33" t="n">
        <v>0</v>
      </c>
      <c r="DA231" s="33" t="n">
        <v>0</v>
      </c>
      <c r="DB231" s="33" t="n">
        <v>0</v>
      </c>
      <c r="DC231" s="33" t="n">
        <v>0.01</v>
      </c>
      <c r="DD231" s="33" t="n">
        <v>0</v>
      </c>
      <c r="DE231" s="33" t="n">
        <v>0.01</v>
      </c>
      <c r="DF231" s="33" t="n">
        <v>0.01</v>
      </c>
      <c r="DG231" s="33" t="n">
        <v>0.01</v>
      </c>
      <c r="DH231" s="33" t="n">
        <v>0.042</v>
      </c>
      <c r="DI231" s="33" t="n">
        <v>0.031</v>
      </c>
      <c r="DJ231" s="33" t="n">
        <v>0.083</v>
      </c>
      <c r="DK231" s="33" t="n">
        <v>0.156</v>
      </c>
      <c r="DL231" s="33" t="n">
        <v>0.219</v>
      </c>
      <c r="DM231" s="33" t="n">
        <v>0.146</v>
      </c>
      <c r="DN231" s="33" t="n">
        <v>0</v>
      </c>
      <c r="DO231" s="33" t="n">
        <v>0</v>
      </c>
      <c r="DP231" s="33" t="n">
        <v>0</v>
      </c>
      <c r="DQ231" s="33" t="n">
        <v>0</v>
      </c>
      <c r="DR231" s="33" t="n">
        <v>0</v>
      </c>
      <c r="DS231" s="33" t="n">
        <v>0</v>
      </c>
      <c r="DT231" s="33" t="n">
        <v>0</v>
      </c>
      <c r="DU231" s="33" t="n">
        <v>0</v>
      </c>
      <c r="DV231" s="33" t="n">
        <v>0</v>
      </c>
      <c r="DW231" s="33" t="n">
        <v>0.99</v>
      </c>
      <c r="DX231" s="33" t="n">
        <v>0.979</v>
      </c>
      <c r="DY231" s="33" t="n">
        <v>0.99</v>
      </c>
      <c r="DZ231" s="33" t="n">
        <v>0.958</v>
      </c>
      <c r="EA231" s="33" t="n">
        <v>0.969</v>
      </c>
      <c r="EB231" s="33" t="n">
        <v>0.917</v>
      </c>
      <c r="EC231" s="33" t="n">
        <v>0.844</v>
      </c>
      <c r="ED231" s="33" t="n">
        <v>0.771</v>
      </c>
      <c r="EE231" s="33" t="n">
        <v>0.854</v>
      </c>
      <c r="EF231" s="33" t="n">
        <v>0.813</v>
      </c>
      <c r="EG231" s="33" t="n">
        <v>0</v>
      </c>
      <c r="EH231" s="33" t="n">
        <v>0</v>
      </c>
      <c r="EI231" s="33" t="n">
        <v>0.073</v>
      </c>
      <c r="EJ231" s="33" t="n">
        <v>0.156</v>
      </c>
      <c r="EK231" s="33" t="n">
        <v>0.01</v>
      </c>
      <c r="EL231" s="33" t="n">
        <v>0</v>
      </c>
      <c r="EM231" s="33" t="n">
        <v>0.042</v>
      </c>
      <c r="EN231" s="33" t="n">
        <v>0</v>
      </c>
      <c r="EO231" s="33" t="n">
        <v>0.115</v>
      </c>
      <c r="EP231" s="33" t="n">
        <v>0.073</v>
      </c>
      <c r="EQ231" s="33" t="n">
        <v>0.271</v>
      </c>
      <c r="ER231" s="33" t="n">
        <v>0</v>
      </c>
      <c r="ES231" s="33" t="n">
        <v>0</v>
      </c>
      <c r="ET231" s="33" t="n">
        <v>0.021</v>
      </c>
      <c r="EU231" s="33" t="n">
        <v>0.063</v>
      </c>
      <c r="EV231" s="33" t="n">
        <v>0.031</v>
      </c>
      <c r="EW231" s="33" t="n">
        <v>0.875</v>
      </c>
      <c r="EX231" s="33" t="n">
        <v>0.906</v>
      </c>
      <c r="EY231" s="33" t="n">
        <v>0.552</v>
      </c>
      <c r="EZ231" s="33" t="n">
        <v>9.65</v>
      </c>
      <c r="FA231" s="33" t="n">
        <v>0</v>
      </c>
      <c r="FB231" s="33" t="n">
        <v>0</v>
      </c>
      <c r="FC231" s="33" t="n">
        <v>0</v>
      </c>
      <c r="FD231" s="33" t="n">
        <v>0</v>
      </c>
      <c r="FE231" s="33" t="n">
        <v>0</v>
      </c>
      <c r="FF231" s="33" t="n">
        <v>0</v>
      </c>
      <c r="FG231" s="33" t="n">
        <v>0.042</v>
      </c>
      <c r="FH231" s="33" t="n">
        <v>0.031</v>
      </c>
      <c r="FI231" s="33" t="n">
        <v>0.156</v>
      </c>
      <c r="FJ231" s="33" t="n">
        <v>0.76</v>
      </c>
      <c r="FK231" s="33" t="n">
        <v>0.01</v>
      </c>
      <c r="FL231" s="33" t="n">
        <v>0.458</v>
      </c>
      <c r="FM231" s="33" t="n">
        <v>0.521</v>
      </c>
      <c r="FN231" s="33" t="n">
        <v>0.208</v>
      </c>
      <c r="FO231" s="33" t="n">
        <v>0.281</v>
      </c>
      <c r="FP231" s="33" t="n">
        <v>0.313</v>
      </c>
      <c r="FQ231" s="33" t="n">
        <v>0.448</v>
      </c>
      <c r="FR231" s="33" t="n">
        <v>0.104</v>
      </c>
      <c r="FS231" s="33" t="n">
        <v>0.042</v>
      </c>
      <c r="FT231" s="33" t="n">
        <v>0.198</v>
      </c>
      <c r="FU231" s="33" t="n">
        <v>0.063</v>
      </c>
      <c r="FV231" s="33" t="n">
        <v>0.063</v>
      </c>
      <c r="FW231" s="33" t="n">
        <v>0.125</v>
      </c>
      <c r="FX231" s="33" t="n">
        <v>0.094</v>
      </c>
      <c r="FY231" s="33" t="n">
        <v>0.063</v>
      </c>
      <c r="FZ231" s="33" t="n">
        <v>0.021</v>
      </c>
      <c r="GA231" s="33" t="n">
        <v>0</v>
      </c>
      <c r="GB231" s="33" t="n">
        <v>0.063</v>
      </c>
      <c r="GC231" s="33" t="n">
        <v>0.021</v>
      </c>
      <c r="GD231" s="33" t="n">
        <v>0</v>
      </c>
      <c r="GE231" s="33" t="n">
        <v>0.073</v>
      </c>
      <c r="GF231" s="33" t="n">
        <v>0</v>
      </c>
      <c r="GG231" s="33" t="n">
        <v>0.208</v>
      </c>
      <c r="GH231" s="33" t="n">
        <v>0.26</v>
      </c>
      <c r="GI231" s="33" t="n">
        <v>0.313</v>
      </c>
      <c r="GJ231" s="33" t="n">
        <v>0.365</v>
      </c>
      <c r="GK231" s="33" t="n">
        <v>0.375</v>
      </c>
      <c r="GL231" s="33" t="n">
        <v>0.177</v>
      </c>
      <c r="GM231" s="33" t="n">
        <v>0.792</v>
      </c>
      <c r="GN231" s="33" t="n">
        <v>0.365</v>
      </c>
      <c r="GO231" s="33" t="n">
        <v>0.302</v>
      </c>
      <c r="GP231" s="33" t="n">
        <v>0.573</v>
      </c>
      <c r="GQ231" s="33" t="n">
        <v>0.531</v>
      </c>
      <c r="GR231" s="33" t="n">
        <v>0.823</v>
      </c>
      <c r="GS231" s="33" t="n">
        <v>0</v>
      </c>
      <c r="GT231" s="33" t="n">
        <v>0.219</v>
      </c>
      <c r="GU231" s="33" t="n">
        <v>0.271</v>
      </c>
      <c r="GV231" s="33" t="n">
        <v>0.052</v>
      </c>
      <c r="GW231" s="33" t="n">
        <v>0.021</v>
      </c>
      <c r="GX231" s="33" t="n">
        <v>0</v>
      </c>
      <c r="GY231" s="33" t="n">
        <v>0</v>
      </c>
      <c r="GZ231" s="33" t="n">
        <v>0.094</v>
      </c>
      <c r="HA231" s="33" t="n">
        <v>0.083</v>
      </c>
      <c r="HB231" s="33" t="n">
        <v>0.01</v>
      </c>
      <c r="HC231" s="33" t="n">
        <v>0</v>
      </c>
      <c r="HD231" s="33" t="n">
        <v>0</v>
      </c>
      <c r="HE231" s="33" t="n">
        <v>0</v>
      </c>
      <c r="HF231" s="33" t="n">
        <v>0</v>
      </c>
      <c r="HG231" s="33" t="n">
        <v>0.01</v>
      </c>
      <c r="HH231" s="33" t="n">
        <v>0</v>
      </c>
      <c r="HI231" s="33" t="n">
        <v>0</v>
      </c>
      <c r="HJ231" s="33" t="n">
        <v>0</v>
      </c>
    </row>
    <row r="232" customFormat="false" ht="15" hidden="false" customHeight="false" outlineLevel="0" collapsed="false">
      <c r="A232" s="33" t="n">
        <v>609855</v>
      </c>
      <c r="B232" s="242" t="s">
        <v>1785</v>
      </c>
      <c r="C232" s="243" t="s">
        <v>1786</v>
      </c>
      <c r="D232" s="33" t="n">
        <v>2780</v>
      </c>
      <c r="E232" s="33" t="n">
        <v>30031</v>
      </c>
      <c r="F232" s="33" t="s">
        <v>341</v>
      </c>
      <c r="G232" s="33" t="s">
        <v>342</v>
      </c>
      <c r="H232" s="243" t="s">
        <v>46</v>
      </c>
      <c r="I232" s="33" t="s">
        <v>1855</v>
      </c>
      <c r="J232" s="33" t="s">
        <v>1788</v>
      </c>
      <c r="L232" s="33" t="s">
        <v>112</v>
      </c>
      <c r="N232" s="33" t="s">
        <v>1790</v>
      </c>
      <c r="O232" s="33" t="n">
        <v>51290</v>
      </c>
      <c r="P232" s="33" t="s">
        <v>1791</v>
      </c>
      <c r="Q232" s="33" t="s">
        <v>3326</v>
      </c>
      <c r="R232" s="33" t="s">
        <v>3327</v>
      </c>
      <c r="S232" s="33" t="n">
        <v>60632</v>
      </c>
      <c r="T232" s="33" t="n">
        <v>43</v>
      </c>
      <c r="U232" s="33" t="s">
        <v>3328</v>
      </c>
      <c r="V232" s="33" t="s">
        <v>3329</v>
      </c>
      <c r="W232" s="33" t="s">
        <v>3330</v>
      </c>
      <c r="X232" s="33" t="s">
        <v>3331</v>
      </c>
      <c r="Y232" s="33" t="s">
        <v>2274</v>
      </c>
      <c r="Z232" s="33" t="s">
        <v>2593</v>
      </c>
      <c r="AA232" s="33" t="n">
        <v>2012</v>
      </c>
      <c r="AB232" s="33" t="n">
        <v>609855</v>
      </c>
      <c r="AD232" s="33" t="n">
        <v>2780</v>
      </c>
      <c r="AG232" s="33" t="s">
        <v>3332</v>
      </c>
      <c r="AH232" s="33" t="n">
        <v>0</v>
      </c>
      <c r="AI232" s="33" t="s">
        <v>1823</v>
      </c>
      <c r="AJ232" s="33" t="s">
        <v>1801</v>
      </c>
      <c r="AK232" s="33" t="s">
        <v>1802</v>
      </c>
      <c r="AL232" s="33" t="s">
        <v>112</v>
      </c>
      <c r="AM232" s="33" t="s">
        <v>71</v>
      </c>
      <c r="AN232" s="33" t="s">
        <v>112</v>
      </c>
      <c r="AO232" s="33" t="s">
        <v>112</v>
      </c>
      <c r="AP232" s="33" t="s">
        <v>71</v>
      </c>
      <c r="AQ232" s="33" t="s">
        <v>2426</v>
      </c>
      <c r="AR232" s="244" t="s">
        <v>54</v>
      </c>
    </row>
    <row r="233" customFormat="false" ht="15" hidden="false" customHeight="false" outlineLevel="0" collapsed="false">
      <c r="A233" s="33" t="n">
        <v>609856</v>
      </c>
      <c r="B233" s="242" t="s">
        <v>1785</v>
      </c>
      <c r="C233" s="243" t="s">
        <v>1786</v>
      </c>
      <c r="D233" s="33" t="n">
        <v>2790</v>
      </c>
      <c r="E233" s="33" t="n">
        <v>22731</v>
      </c>
      <c r="F233" s="33" t="s">
        <v>383</v>
      </c>
      <c r="G233" s="33" t="s">
        <v>384</v>
      </c>
      <c r="H233" s="243" t="s">
        <v>46</v>
      </c>
      <c r="I233" s="33" t="s">
        <v>1855</v>
      </c>
      <c r="J233" s="33" t="s">
        <v>1788</v>
      </c>
      <c r="L233" s="33" t="s">
        <v>59</v>
      </c>
      <c r="N233" s="33" t="s">
        <v>1790</v>
      </c>
      <c r="O233" s="33" t="n">
        <v>51502</v>
      </c>
      <c r="P233" s="33" t="s">
        <v>1791</v>
      </c>
      <c r="Q233" s="33" t="s">
        <v>3333</v>
      </c>
      <c r="R233" s="33" t="s">
        <v>3334</v>
      </c>
      <c r="S233" s="33" t="n">
        <v>60633</v>
      </c>
      <c r="T233" s="33" t="n">
        <v>47</v>
      </c>
      <c r="U233" s="33" t="s">
        <v>3335</v>
      </c>
      <c r="V233" s="33" t="s">
        <v>3336</v>
      </c>
      <c r="W233" s="33" t="s">
        <v>3337</v>
      </c>
      <c r="X233" s="33" t="s">
        <v>3338</v>
      </c>
      <c r="Y233" s="33" t="s">
        <v>3339</v>
      </c>
      <c r="Z233" s="33" t="s">
        <v>2388</v>
      </c>
      <c r="AA233" s="33" t="n">
        <v>2012</v>
      </c>
      <c r="AB233" s="33" t="n">
        <v>609856</v>
      </c>
      <c r="AD233" s="33" t="n">
        <v>2790</v>
      </c>
      <c r="AG233" s="33" t="s">
        <v>3340</v>
      </c>
      <c r="AH233" s="33" t="n">
        <v>6</v>
      </c>
      <c r="AI233" s="33" t="s">
        <v>1823</v>
      </c>
      <c r="AJ233" s="33" t="s">
        <v>1801</v>
      </c>
      <c r="AK233" s="33" t="s">
        <v>1802</v>
      </c>
      <c r="AL233" s="33" t="s">
        <v>59</v>
      </c>
      <c r="AM233" s="33" t="s">
        <v>60</v>
      </c>
      <c r="AN233" s="33" t="s">
        <v>59</v>
      </c>
      <c r="AO233" s="33" t="s">
        <v>59</v>
      </c>
      <c r="AP233" s="33" t="s">
        <v>60</v>
      </c>
      <c r="AQ233" s="33" t="s">
        <v>2426</v>
      </c>
      <c r="AR233" s="244" t="s">
        <v>54</v>
      </c>
    </row>
    <row r="234" customFormat="false" ht="15" hidden="false" customHeight="false" outlineLevel="0" collapsed="false">
      <c r="A234" s="33" t="n">
        <v>609857</v>
      </c>
      <c r="B234" s="242" t="s">
        <v>1785</v>
      </c>
      <c r="C234" s="243" t="s">
        <v>1786</v>
      </c>
      <c r="D234" s="33" t="n">
        <v>2800</v>
      </c>
      <c r="E234" s="33" t="n">
        <v>22741</v>
      </c>
      <c r="F234" s="33" t="s">
        <v>389</v>
      </c>
      <c r="G234" s="33" t="s">
        <v>390</v>
      </c>
      <c r="H234" s="243" t="s">
        <v>46</v>
      </c>
      <c r="I234" s="33" t="s">
        <v>1855</v>
      </c>
      <c r="J234" s="33" t="s">
        <v>1788</v>
      </c>
      <c r="L234" s="33" t="s">
        <v>75</v>
      </c>
      <c r="N234" s="33" t="s">
        <v>1790</v>
      </c>
      <c r="O234" s="33" t="n">
        <v>51006</v>
      </c>
      <c r="P234" s="33" t="s">
        <v>1791</v>
      </c>
      <c r="Q234" s="33" t="s">
        <v>3341</v>
      </c>
      <c r="R234" s="33" t="s">
        <v>3342</v>
      </c>
      <c r="S234" s="33" t="n">
        <v>60618</v>
      </c>
      <c r="T234" s="33" t="n">
        <v>31</v>
      </c>
      <c r="U234" s="33" t="s">
        <v>3343</v>
      </c>
      <c r="V234" s="33" t="s">
        <v>3344</v>
      </c>
      <c r="W234" s="33" t="s">
        <v>3345</v>
      </c>
      <c r="X234" s="33" t="s">
        <v>3346</v>
      </c>
      <c r="Y234" s="33" t="s">
        <v>1927</v>
      </c>
      <c r="Z234" s="33" t="s">
        <v>2664</v>
      </c>
      <c r="AA234" s="33" t="n">
        <v>2012</v>
      </c>
      <c r="AB234" s="33" t="n">
        <v>609857</v>
      </c>
      <c r="AD234" s="33" t="n">
        <v>2800</v>
      </c>
      <c r="AG234" s="33" t="s">
        <v>3347</v>
      </c>
      <c r="AH234" s="33" t="n">
        <v>1</v>
      </c>
      <c r="AI234" s="33" t="s">
        <v>1823</v>
      </c>
      <c r="AJ234" s="33" t="s">
        <v>1801</v>
      </c>
      <c r="AK234" s="33" t="s">
        <v>1802</v>
      </c>
      <c r="AL234" s="33" t="s">
        <v>75</v>
      </c>
      <c r="AM234" s="33" t="s">
        <v>65</v>
      </c>
      <c r="AN234" s="33" t="s">
        <v>75</v>
      </c>
      <c r="AO234" s="33" t="s">
        <v>75</v>
      </c>
      <c r="AP234" s="33" t="s">
        <v>65</v>
      </c>
      <c r="AQ234" s="33" t="s">
        <v>2426</v>
      </c>
      <c r="AR234" s="244" t="s">
        <v>243</v>
      </c>
      <c r="AS234" s="33" t="s">
        <v>47</v>
      </c>
      <c r="AT234" s="33" t="s">
        <v>77</v>
      </c>
      <c r="AU234" s="33" t="s">
        <v>47</v>
      </c>
      <c r="AV234" s="33" t="n">
        <v>41</v>
      </c>
      <c r="AW234" s="33" t="n">
        <v>66</v>
      </c>
      <c r="AX234" s="33" t="n">
        <v>53</v>
      </c>
      <c r="AY234" s="33" t="n">
        <v>216</v>
      </c>
      <c r="AZ234" s="33" t="n">
        <v>13</v>
      </c>
      <c r="BA234" s="33" t="n">
        <v>15</v>
      </c>
      <c r="BB234" s="33" t="n">
        <v>4</v>
      </c>
      <c r="BC234" s="33" t="n">
        <v>169</v>
      </c>
      <c r="BD234" s="245" t="n">
        <v>2</v>
      </c>
      <c r="BE234" s="33" t="n">
        <v>0</v>
      </c>
      <c r="BF234" s="33" t="n">
        <v>8</v>
      </c>
      <c r="BG234" s="33" t="n">
        <v>5</v>
      </c>
      <c r="BH234" s="33" t="n">
        <v>216</v>
      </c>
      <c r="BI234" s="33" t="n">
        <v>0.019</v>
      </c>
      <c r="BJ234" s="33" t="n">
        <v>0.009</v>
      </c>
      <c r="BK234" s="33" t="n">
        <v>0.005</v>
      </c>
      <c r="BL234" s="33" t="n">
        <v>0.023</v>
      </c>
      <c r="BM234" s="33" t="n">
        <v>0.014</v>
      </c>
      <c r="BN234" s="33" t="n">
        <v>0.088</v>
      </c>
      <c r="BO234" s="33" t="n">
        <v>0.079</v>
      </c>
      <c r="BP234" s="33" t="n">
        <v>0.037</v>
      </c>
      <c r="BQ234" s="33" t="n">
        <v>0.056</v>
      </c>
      <c r="BR234" s="33" t="n">
        <v>0.083</v>
      </c>
      <c r="BS234" s="33" t="n">
        <v>0.125</v>
      </c>
      <c r="BT234" s="33" t="n">
        <v>0.181</v>
      </c>
      <c r="BU234" s="33" t="n">
        <v>0.315</v>
      </c>
      <c r="BV234" s="33" t="n">
        <v>0.287</v>
      </c>
      <c r="BW234" s="33" t="n">
        <v>0.407</v>
      </c>
      <c r="BX234" s="33" t="n">
        <v>0.25</v>
      </c>
      <c r="BY234" s="33" t="n">
        <v>0.356</v>
      </c>
      <c r="BZ234" s="33" t="n">
        <v>0.282</v>
      </c>
      <c r="CA234" s="33" t="n">
        <v>0.009</v>
      </c>
      <c r="CB234" s="33" t="n">
        <v>0.023</v>
      </c>
      <c r="CC234" s="33" t="n">
        <v>0.06</v>
      </c>
      <c r="CD234" s="33" t="n">
        <v>0.032</v>
      </c>
      <c r="CE234" s="33" t="n">
        <v>0.032</v>
      </c>
      <c r="CF234" s="33" t="n">
        <v>0.051</v>
      </c>
      <c r="CG234" s="33" t="n">
        <v>0.579</v>
      </c>
      <c r="CH234" s="33" t="n">
        <v>0.644</v>
      </c>
      <c r="CI234" s="33" t="n">
        <v>0.472</v>
      </c>
      <c r="CJ234" s="33" t="n">
        <v>0.611</v>
      </c>
      <c r="CK234" s="33" t="n">
        <v>0.472</v>
      </c>
      <c r="CL234" s="33" t="n">
        <v>0.398</v>
      </c>
      <c r="CM234" s="33" t="n">
        <v>0.005</v>
      </c>
      <c r="CN234" s="33" t="n">
        <v>0</v>
      </c>
      <c r="CO234" s="33" t="n">
        <v>0</v>
      </c>
      <c r="CP234" s="33" t="n">
        <v>0.005</v>
      </c>
      <c r="CQ234" s="33" t="n">
        <v>0</v>
      </c>
      <c r="CR234" s="33" t="n">
        <v>0.009</v>
      </c>
      <c r="CS234" s="33" t="n">
        <v>0.005</v>
      </c>
      <c r="CT234" s="33" t="n">
        <v>0.065</v>
      </c>
      <c r="CU234" s="33" t="n">
        <v>0.023</v>
      </c>
      <c r="CV234" s="33" t="n">
        <v>0.014</v>
      </c>
      <c r="CW234" s="33" t="n">
        <v>0.014</v>
      </c>
      <c r="CX234" s="33" t="n">
        <v>0.023</v>
      </c>
      <c r="CY234" s="33" t="n">
        <v>0.023</v>
      </c>
      <c r="CZ234" s="33" t="n">
        <v>0.028</v>
      </c>
      <c r="DA234" s="33" t="n">
        <v>0.046</v>
      </c>
      <c r="DB234" s="33" t="n">
        <v>0.037</v>
      </c>
      <c r="DC234" s="33" t="n">
        <v>0.06</v>
      </c>
      <c r="DD234" s="33" t="n">
        <v>0.046</v>
      </c>
      <c r="DE234" s="33" t="n">
        <v>0.134</v>
      </c>
      <c r="DF234" s="33" t="n">
        <v>0.102</v>
      </c>
      <c r="DG234" s="33" t="n">
        <v>0.139</v>
      </c>
      <c r="DH234" s="33" t="n">
        <v>0.13</v>
      </c>
      <c r="DI234" s="33" t="n">
        <v>0.144</v>
      </c>
      <c r="DJ234" s="33" t="n">
        <v>0.157</v>
      </c>
      <c r="DK234" s="33" t="n">
        <v>0.231</v>
      </c>
      <c r="DL234" s="33" t="n">
        <v>0.227</v>
      </c>
      <c r="DM234" s="33" t="n">
        <v>0.167</v>
      </c>
      <c r="DN234" s="33" t="n">
        <v>0.009</v>
      </c>
      <c r="DO234" s="33" t="n">
        <v>0.019</v>
      </c>
      <c r="DP234" s="33" t="n">
        <v>0.019</v>
      </c>
      <c r="DQ234" s="33" t="n">
        <v>0.023</v>
      </c>
      <c r="DR234" s="33" t="n">
        <v>0.014</v>
      </c>
      <c r="DS234" s="33" t="n">
        <v>0.032</v>
      </c>
      <c r="DT234" s="33" t="n">
        <v>0.032</v>
      </c>
      <c r="DU234" s="33" t="n">
        <v>0.014</v>
      </c>
      <c r="DV234" s="33" t="n">
        <v>0.023</v>
      </c>
      <c r="DW234" s="33" t="n">
        <v>0.838</v>
      </c>
      <c r="DX234" s="33" t="n">
        <v>0.866</v>
      </c>
      <c r="DY234" s="33" t="n">
        <v>0.819</v>
      </c>
      <c r="DZ234" s="33" t="n">
        <v>0.819</v>
      </c>
      <c r="EA234" s="33" t="n">
        <v>0.815</v>
      </c>
      <c r="EB234" s="33" t="n">
        <v>0.755</v>
      </c>
      <c r="EC234" s="33" t="n">
        <v>0.694</v>
      </c>
      <c r="ED234" s="33" t="n">
        <v>0.634</v>
      </c>
      <c r="EE234" s="33" t="n">
        <v>0.741</v>
      </c>
      <c r="EF234" s="33" t="n">
        <v>0.366</v>
      </c>
      <c r="EG234" s="33" t="n">
        <v>0.009</v>
      </c>
      <c r="EH234" s="33" t="n">
        <v>0.005</v>
      </c>
      <c r="EI234" s="33" t="n">
        <v>0.051</v>
      </c>
      <c r="EJ234" s="33" t="n">
        <v>0.301</v>
      </c>
      <c r="EK234" s="33" t="n">
        <v>0.046</v>
      </c>
      <c r="EL234" s="33" t="n">
        <v>0.037</v>
      </c>
      <c r="EM234" s="33" t="n">
        <v>0.12</v>
      </c>
      <c r="EN234" s="33" t="n">
        <v>0.116</v>
      </c>
      <c r="EO234" s="33" t="n">
        <v>0.315</v>
      </c>
      <c r="EP234" s="33" t="n">
        <v>0.333</v>
      </c>
      <c r="EQ234" s="33" t="n">
        <v>0.296</v>
      </c>
      <c r="ER234" s="33" t="n">
        <v>0.065</v>
      </c>
      <c r="ES234" s="33" t="n">
        <v>0.046</v>
      </c>
      <c r="ET234" s="33" t="n">
        <v>0.111</v>
      </c>
      <c r="EU234" s="33" t="n">
        <v>0.116</v>
      </c>
      <c r="EV234" s="33" t="n">
        <v>0.153</v>
      </c>
      <c r="EW234" s="33" t="n">
        <v>0.583</v>
      </c>
      <c r="EX234" s="33" t="n">
        <v>0.514</v>
      </c>
      <c r="EY234" s="33" t="n">
        <v>0.417</v>
      </c>
      <c r="EZ234" s="33" t="n">
        <v>8.42</v>
      </c>
      <c r="FA234" s="33" t="n">
        <v>0.009</v>
      </c>
      <c r="FB234" s="33" t="n">
        <v>0.009</v>
      </c>
      <c r="FC234" s="33" t="n">
        <v>0.005</v>
      </c>
      <c r="FD234" s="33" t="n">
        <v>0.028</v>
      </c>
      <c r="FE234" s="33" t="n">
        <v>0.051</v>
      </c>
      <c r="FF234" s="33" t="n">
        <v>0.037</v>
      </c>
      <c r="FG234" s="33" t="n">
        <v>0.069</v>
      </c>
      <c r="FH234" s="33" t="n">
        <v>0.185</v>
      </c>
      <c r="FI234" s="33" t="n">
        <v>0.125</v>
      </c>
      <c r="FJ234" s="33" t="n">
        <v>0.407</v>
      </c>
      <c r="FK234" s="33" t="n">
        <v>0.074</v>
      </c>
      <c r="FL234" s="33" t="n">
        <v>0.407</v>
      </c>
      <c r="FM234" s="33" t="n">
        <v>0.495</v>
      </c>
      <c r="FN234" s="33" t="n">
        <v>0.231</v>
      </c>
      <c r="FO234" s="33" t="n">
        <v>0.162</v>
      </c>
      <c r="FP234" s="33" t="n">
        <v>0.106</v>
      </c>
      <c r="FQ234" s="33" t="n">
        <v>0.231</v>
      </c>
      <c r="FR234" s="33" t="n">
        <v>0.125</v>
      </c>
      <c r="FS234" s="33" t="n">
        <v>0.069</v>
      </c>
      <c r="FT234" s="33" t="n">
        <v>0.218</v>
      </c>
      <c r="FU234" s="33" t="n">
        <v>0.106</v>
      </c>
      <c r="FV234" s="33" t="n">
        <v>0.088</v>
      </c>
      <c r="FW234" s="33" t="n">
        <v>0.162</v>
      </c>
      <c r="FX234" s="33" t="n">
        <v>0.199</v>
      </c>
      <c r="FY234" s="33" t="n">
        <v>0.241</v>
      </c>
      <c r="FZ234" s="33" t="n">
        <v>0.157</v>
      </c>
      <c r="GA234" s="33" t="n">
        <v>0</v>
      </c>
      <c r="GB234" s="33" t="n">
        <v>0</v>
      </c>
      <c r="GC234" s="33" t="n">
        <v>0.009</v>
      </c>
      <c r="GD234" s="33" t="n">
        <v>0</v>
      </c>
      <c r="GE234" s="33" t="n">
        <v>0.125</v>
      </c>
      <c r="GF234" s="33" t="n">
        <v>0</v>
      </c>
      <c r="GG234" s="33" t="n">
        <v>0.292</v>
      </c>
      <c r="GH234" s="33" t="n">
        <v>0.306</v>
      </c>
      <c r="GI234" s="33" t="n">
        <v>0.282</v>
      </c>
      <c r="GJ234" s="33" t="n">
        <v>0.306</v>
      </c>
      <c r="GK234" s="33" t="n">
        <v>0.361</v>
      </c>
      <c r="GL234" s="33" t="n">
        <v>0.324</v>
      </c>
      <c r="GM234" s="33" t="n">
        <v>0.606</v>
      </c>
      <c r="GN234" s="33" t="n">
        <v>0.343</v>
      </c>
      <c r="GO234" s="33" t="n">
        <v>0.435</v>
      </c>
      <c r="GP234" s="33" t="n">
        <v>0.449</v>
      </c>
      <c r="GQ234" s="33" t="n">
        <v>0.282</v>
      </c>
      <c r="GR234" s="33" t="n">
        <v>0.569</v>
      </c>
      <c r="GS234" s="33" t="n">
        <v>0.037</v>
      </c>
      <c r="GT234" s="33" t="n">
        <v>0.199</v>
      </c>
      <c r="GU234" s="33" t="n">
        <v>0.162</v>
      </c>
      <c r="GV234" s="33" t="n">
        <v>0.12</v>
      </c>
      <c r="GW234" s="33" t="n">
        <v>0.111</v>
      </c>
      <c r="GX234" s="33" t="n">
        <v>0.032</v>
      </c>
      <c r="GY234" s="33" t="n">
        <v>0.014</v>
      </c>
      <c r="GZ234" s="33" t="n">
        <v>0.069</v>
      </c>
      <c r="HA234" s="33" t="n">
        <v>0.032</v>
      </c>
      <c r="HB234" s="33" t="n">
        <v>0.037</v>
      </c>
      <c r="HC234" s="33" t="n">
        <v>0.037</v>
      </c>
      <c r="HD234" s="33" t="n">
        <v>0.014</v>
      </c>
      <c r="HE234" s="33" t="n">
        <v>0.051</v>
      </c>
      <c r="HF234" s="33" t="n">
        <v>0.083</v>
      </c>
      <c r="HG234" s="33" t="n">
        <v>0.079</v>
      </c>
      <c r="HH234" s="33" t="n">
        <v>0.088</v>
      </c>
      <c r="HI234" s="33" t="n">
        <v>0.083</v>
      </c>
      <c r="HJ234" s="33" t="n">
        <v>0.06</v>
      </c>
    </row>
    <row r="235" customFormat="false" ht="15" hidden="false" customHeight="false" outlineLevel="0" collapsed="false">
      <c r="A235" s="33" t="n">
        <v>609859</v>
      </c>
      <c r="B235" s="242" t="s">
        <v>1785</v>
      </c>
      <c r="C235" s="243" t="s">
        <v>1786</v>
      </c>
      <c r="D235" s="33" t="n">
        <v>2810</v>
      </c>
      <c r="E235" s="33" t="n">
        <v>22751</v>
      </c>
      <c r="F235" s="33" t="s">
        <v>391</v>
      </c>
      <c r="G235" s="33" t="s">
        <v>392</v>
      </c>
      <c r="H235" s="243" t="s">
        <v>46</v>
      </c>
      <c r="I235" s="33" t="s">
        <v>1855</v>
      </c>
      <c r="J235" s="33" t="s">
        <v>1788</v>
      </c>
      <c r="L235" s="33" t="s">
        <v>64</v>
      </c>
      <c r="N235" s="33" t="s">
        <v>1790</v>
      </c>
      <c r="O235" s="33" t="n">
        <v>51053</v>
      </c>
      <c r="P235" s="33" t="s">
        <v>1791</v>
      </c>
      <c r="Q235" s="33" t="s">
        <v>3348</v>
      </c>
      <c r="R235" s="33" t="s">
        <v>3349</v>
      </c>
      <c r="S235" s="33" t="n">
        <v>60659</v>
      </c>
      <c r="T235" s="33" t="n">
        <v>32</v>
      </c>
      <c r="U235" s="33" t="s">
        <v>3350</v>
      </c>
      <c r="V235" s="33" t="s">
        <v>3351</v>
      </c>
      <c r="W235" s="33" t="s">
        <v>3352</v>
      </c>
      <c r="X235" s="33" t="s">
        <v>3353</v>
      </c>
      <c r="Y235" s="33" t="s">
        <v>1457</v>
      </c>
      <c r="Z235" s="33" t="s">
        <v>2927</v>
      </c>
      <c r="AA235" s="33" t="n">
        <v>2012</v>
      </c>
      <c r="AB235" s="33" t="n">
        <v>609859</v>
      </c>
      <c r="AD235" s="33" t="n">
        <v>2810</v>
      </c>
      <c r="AG235" s="33" t="s">
        <v>3354</v>
      </c>
      <c r="AH235" s="33" t="n">
        <v>1</v>
      </c>
      <c r="AI235" s="33" t="s">
        <v>1823</v>
      </c>
      <c r="AJ235" s="33" t="s">
        <v>1801</v>
      </c>
      <c r="AK235" s="33" t="s">
        <v>1802</v>
      </c>
      <c r="AL235" s="33" t="s">
        <v>64</v>
      </c>
      <c r="AM235" s="33" t="s">
        <v>65</v>
      </c>
      <c r="AN235" s="33" t="s">
        <v>64</v>
      </c>
      <c r="AO235" s="33" t="s">
        <v>64</v>
      </c>
      <c r="AP235" s="33" t="s">
        <v>65</v>
      </c>
      <c r="AQ235" s="33" t="s">
        <v>2426</v>
      </c>
      <c r="AR235" s="244" t="s">
        <v>54</v>
      </c>
    </row>
    <row r="236" customFormat="false" ht="15" hidden="false" customHeight="false" outlineLevel="0" collapsed="false">
      <c r="A236" s="33" t="n">
        <v>609861</v>
      </c>
      <c r="B236" s="242" t="s">
        <v>1785</v>
      </c>
      <c r="C236" s="243" t="s">
        <v>1786</v>
      </c>
      <c r="D236" s="33" t="n">
        <v>2820</v>
      </c>
      <c r="E236" s="33" t="n">
        <v>22761</v>
      </c>
      <c r="F236" s="33" t="s">
        <v>393</v>
      </c>
      <c r="G236" s="33" t="s">
        <v>394</v>
      </c>
      <c r="H236" s="243" t="s">
        <v>46</v>
      </c>
      <c r="I236" s="33" t="s">
        <v>1855</v>
      </c>
      <c r="J236" s="33" t="s">
        <v>2438</v>
      </c>
      <c r="L236" s="33" t="s">
        <v>155</v>
      </c>
      <c r="N236" s="33" t="s">
        <v>1790</v>
      </c>
      <c r="O236" s="33" t="n">
        <v>51427</v>
      </c>
      <c r="P236" s="33" t="s">
        <v>1791</v>
      </c>
      <c r="Q236" s="33" t="s">
        <v>3355</v>
      </c>
      <c r="R236" s="33" t="s">
        <v>3356</v>
      </c>
      <c r="S236" s="33" t="n">
        <v>60643</v>
      </c>
      <c r="T236" s="33" t="n">
        <v>49</v>
      </c>
      <c r="U236" s="33" t="s">
        <v>3357</v>
      </c>
      <c r="V236" s="33" t="s">
        <v>3358</v>
      </c>
      <c r="W236" s="33" t="s">
        <v>3359</v>
      </c>
      <c r="X236" s="33" t="s">
        <v>3360</v>
      </c>
      <c r="Y236" s="33" t="s">
        <v>2642</v>
      </c>
      <c r="Z236" s="33" t="s">
        <v>2643</v>
      </c>
      <c r="AA236" s="33" t="n">
        <v>2012</v>
      </c>
      <c r="AB236" s="33" t="n">
        <v>609861</v>
      </c>
      <c r="AD236" s="33" t="n">
        <v>2820</v>
      </c>
      <c r="AG236" s="33" t="s">
        <v>3361</v>
      </c>
      <c r="AH236" s="33" t="n">
        <v>0</v>
      </c>
      <c r="AI236" s="33" t="s">
        <v>1823</v>
      </c>
      <c r="AJ236" s="33" t="s">
        <v>1801</v>
      </c>
      <c r="AK236" s="33" t="s">
        <v>1802</v>
      </c>
      <c r="AL236" s="33" t="s">
        <v>155</v>
      </c>
      <c r="AM236" s="33" t="s">
        <v>60</v>
      </c>
      <c r="AN236" s="33" t="s">
        <v>155</v>
      </c>
      <c r="AO236" s="33" t="s">
        <v>155</v>
      </c>
      <c r="AP236" s="33" t="s">
        <v>60</v>
      </c>
      <c r="AQ236" s="33" t="s">
        <v>2426</v>
      </c>
      <c r="AR236" s="244" t="s">
        <v>306</v>
      </c>
      <c r="AS236" s="33" t="s">
        <v>47</v>
      </c>
      <c r="AT236" s="33" t="s">
        <v>47</v>
      </c>
      <c r="AU236" s="33" t="s">
        <v>67</v>
      </c>
      <c r="AV236" s="33" t="n">
        <v>42</v>
      </c>
      <c r="AW236" s="33" t="n">
        <v>46</v>
      </c>
      <c r="AX236" s="33" t="n">
        <v>33</v>
      </c>
      <c r="AY236" s="33" t="n">
        <v>212</v>
      </c>
      <c r="AZ236" s="33" t="n">
        <v>66</v>
      </c>
      <c r="BA236" s="33" t="n">
        <v>4</v>
      </c>
      <c r="BB236" s="33" t="n">
        <v>104</v>
      </c>
      <c r="BC236" s="33" t="n">
        <v>13</v>
      </c>
      <c r="BD236" s="245" t="n">
        <v>1</v>
      </c>
      <c r="BE236" s="33" t="n">
        <v>1</v>
      </c>
      <c r="BF236" s="33" t="n">
        <v>8</v>
      </c>
      <c r="BG236" s="33" t="n">
        <v>15</v>
      </c>
      <c r="BH236" s="33" t="n">
        <v>212</v>
      </c>
      <c r="BI236" s="33" t="n">
        <v>0.024</v>
      </c>
      <c r="BJ236" s="33" t="n">
        <v>0.019</v>
      </c>
      <c r="BK236" s="33" t="n">
        <v>0.009</v>
      </c>
      <c r="BL236" s="33" t="n">
        <v>0</v>
      </c>
      <c r="BM236" s="33" t="n">
        <v>0.019</v>
      </c>
      <c r="BN236" s="33" t="n">
        <v>0.066</v>
      </c>
      <c r="BO236" s="33" t="n">
        <v>0.156</v>
      </c>
      <c r="BP236" s="33" t="n">
        <v>0.099</v>
      </c>
      <c r="BQ236" s="33" t="n">
        <v>0.033</v>
      </c>
      <c r="BR236" s="33" t="n">
        <v>0.042</v>
      </c>
      <c r="BS236" s="33" t="n">
        <v>0.108</v>
      </c>
      <c r="BT236" s="33" t="n">
        <v>0.137</v>
      </c>
      <c r="BU236" s="33" t="n">
        <v>0.358</v>
      </c>
      <c r="BV236" s="33" t="n">
        <v>0.34</v>
      </c>
      <c r="BW236" s="33" t="n">
        <v>0.354</v>
      </c>
      <c r="BX236" s="33" t="n">
        <v>0.217</v>
      </c>
      <c r="BY236" s="33" t="n">
        <v>0.368</v>
      </c>
      <c r="BZ236" s="33" t="n">
        <v>0.325</v>
      </c>
      <c r="CA236" s="33" t="n">
        <v>0.005</v>
      </c>
      <c r="CB236" s="33" t="n">
        <v>0.009</v>
      </c>
      <c r="CC236" s="33" t="n">
        <v>0.014</v>
      </c>
      <c r="CD236" s="33" t="n">
        <v>0.009</v>
      </c>
      <c r="CE236" s="33" t="n">
        <v>0.009</v>
      </c>
      <c r="CF236" s="33" t="n">
        <v>0.009</v>
      </c>
      <c r="CG236" s="33" t="n">
        <v>0.458</v>
      </c>
      <c r="CH236" s="33" t="n">
        <v>0.533</v>
      </c>
      <c r="CI236" s="33" t="n">
        <v>0.59</v>
      </c>
      <c r="CJ236" s="33" t="n">
        <v>0.731</v>
      </c>
      <c r="CK236" s="33" t="n">
        <v>0.495</v>
      </c>
      <c r="CL236" s="33" t="n">
        <v>0.462</v>
      </c>
      <c r="CM236" s="33" t="n">
        <v>0.005</v>
      </c>
      <c r="CN236" s="33" t="n">
        <v>0.005</v>
      </c>
      <c r="CO236" s="33" t="n">
        <v>0.005</v>
      </c>
      <c r="CP236" s="33" t="n">
        <v>0</v>
      </c>
      <c r="CQ236" s="33" t="n">
        <v>0</v>
      </c>
      <c r="CR236" s="33" t="n">
        <v>0.014</v>
      </c>
      <c r="CS236" s="33" t="n">
        <v>0.009</v>
      </c>
      <c r="CT236" s="33" t="n">
        <v>0.075</v>
      </c>
      <c r="CU236" s="33" t="n">
        <v>0.042</v>
      </c>
      <c r="CV236" s="33" t="n">
        <v>0.014</v>
      </c>
      <c r="CW236" s="33" t="n">
        <v>0.014</v>
      </c>
      <c r="CX236" s="33" t="n">
        <v>0.024</v>
      </c>
      <c r="CY236" s="33" t="n">
        <v>0.014</v>
      </c>
      <c r="CZ236" s="33" t="n">
        <v>0.024</v>
      </c>
      <c r="DA236" s="33" t="n">
        <v>0.066</v>
      </c>
      <c r="DB236" s="33" t="n">
        <v>0.08</v>
      </c>
      <c r="DC236" s="33" t="n">
        <v>0.108</v>
      </c>
      <c r="DD236" s="33" t="n">
        <v>0.113</v>
      </c>
      <c r="DE236" s="33" t="n">
        <v>0.146</v>
      </c>
      <c r="DF236" s="33" t="n">
        <v>0.212</v>
      </c>
      <c r="DG236" s="33" t="n">
        <v>0.25</v>
      </c>
      <c r="DH236" s="33" t="n">
        <v>0.217</v>
      </c>
      <c r="DI236" s="33" t="n">
        <v>0.217</v>
      </c>
      <c r="DJ236" s="33" t="n">
        <v>0.241</v>
      </c>
      <c r="DK236" s="33" t="n">
        <v>0.236</v>
      </c>
      <c r="DL236" s="33" t="n">
        <v>0.203</v>
      </c>
      <c r="DM236" s="33" t="n">
        <v>0.255</v>
      </c>
      <c r="DN236" s="33" t="n">
        <v>0</v>
      </c>
      <c r="DO236" s="33" t="n">
        <v>0</v>
      </c>
      <c r="DP236" s="33" t="n">
        <v>0</v>
      </c>
      <c r="DQ236" s="33" t="n">
        <v>0</v>
      </c>
      <c r="DR236" s="33" t="n">
        <v>0.009</v>
      </c>
      <c r="DS236" s="33" t="n">
        <v>0.019</v>
      </c>
      <c r="DT236" s="33" t="n">
        <v>0.005</v>
      </c>
      <c r="DU236" s="33" t="n">
        <v>0.009</v>
      </c>
      <c r="DV236" s="33" t="n">
        <v>0.024</v>
      </c>
      <c r="DW236" s="33" t="n">
        <v>0.835</v>
      </c>
      <c r="DX236" s="33" t="n">
        <v>0.769</v>
      </c>
      <c r="DY236" s="33" t="n">
        <v>0.722</v>
      </c>
      <c r="DZ236" s="33" t="n">
        <v>0.769</v>
      </c>
      <c r="EA236" s="33" t="n">
        <v>0.75</v>
      </c>
      <c r="EB236" s="33" t="n">
        <v>0.66</v>
      </c>
      <c r="EC236" s="33" t="n">
        <v>0.67</v>
      </c>
      <c r="ED236" s="33" t="n">
        <v>0.604</v>
      </c>
      <c r="EE236" s="33" t="n">
        <v>0.566</v>
      </c>
      <c r="EF236" s="33" t="n">
        <v>0.41</v>
      </c>
      <c r="EG236" s="33" t="n">
        <v>0.009</v>
      </c>
      <c r="EH236" s="33" t="n">
        <v>0</v>
      </c>
      <c r="EI236" s="33" t="n">
        <v>0.137</v>
      </c>
      <c r="EJ236" s="33" t="n">
        <v>0.377</v>
      </c>
      <c r="EK236" s="33" t="n">
        <v>0.028</v>
      </c>
      <c r="EL236" s="33" t="n">
        <v>0.042</v>
      </c>
      <c r="EM236" s="33" t="n">
        <v>0.203</v>
      </c>
      <c r="EN236" s="33" t="n">
        <v>0.09</v>
      </c>
      <c r="EO236" s="33" t="n">
        <v>0.368</v>
      </c>
      <c r="EP236" s="33" t="n">
        <v>0.231</v>
      </c>
      <c r="EQ236" s="33" t="n">
        <v>0.264</v>
      </c>
      <c r="ER236" s="33" t="n">
        <v>0.024</v>
      </c>
      <c r="ES236" s="33" t="n">
        <v>0.028</v>
      </c>
      <c r="ET236" s="33" t="n">
        <v>0.075</v>
      </c>
      <c r="EU236" s="33" t="n">
        <v>0.085</v>
      </c>
      <c r="EV236" s="33" t="n">
        <v>0.099</v>
      </c>
      <c r="EW236" s="33" t="n">
        <v>0.566</v>
      </c>
      <c r="EX236" s="33" t="n">
        <v>0.651</v>
      </c>
      <c r="EY236" s="33" t="n">
        <v>0.311</v>
      </c>
      <c r="EZ236" s="33" t="n">
        <v>8.44</v>
      </c>
      <c r="FA236" s="33" t="n">
        <v>0.009</v>
      </c>
      <c r="FB236" s="33" t="n">
        <v>0</v>
      </c>
      <c r="FC236" s="33" t="n">
        <v>0.005</v>
      </c>
      <c r="FD236" s="33" t="n">
        <v>0.009</v>
      </c>
      <c r="FE236" s="33" t="n">
        <v>0.066</v>
      </c>
      <c r="FF236" s="33" t="n">
        <v>0.061</v>
      </c>
      <c r="FG236" s="33" t="n">
        <v>0.085</v>
      </c>
      <c r="FH236" s="33" t="n">
        <v>0.16</v>
      </c>
      <c r="FI236" s="33" t="n">
        <v>0.222</v>
      </c>
      <c r="FJ236" s="33" t="n">
        <v>0.373</v>
      </c>
      <c r="FK236" s="33" t="n">
        <v>0.009</v>
      </c>
      <c r="FL236" s="33" t="n">
        <v>0.448</v>
      </c>
      <c r="FM236" s="33" t="n">
        <v>0.788</v>
      </c>
      <c r="FN236" s="33" t="n">
        <v>0.16</v>
      </c>
      <c r="FO236" s="33" t="n">
        <v>0.269</v>
      </c>
      <c r="FP236" s="33" t="n">
        <v>0.057</v>
      </c>
      <c r="FQ236" s="33" t="n">
        <v>0.222</v>
      </c>
      <c r="FR236" s="33" t="n">
        <v>0.127</v>
      </c>
      <c r="FS236" s="33" t="n">
        <v>0.033</v>
      </c>
      <c r="FT236" s="33" t="n">
        <v>0.401</v>
      </c>
      <c r="FU236" s="33" t="n">
        <v>0.075</v>
      </c>
      <c r="FV236" s="33" t="n">
        <v>0.028</v>
      </c>
      <c r="FW236" s="33" t="n">
        <v>0.193</v>
      </c>
      <c r="FX236" s="33" t="n">
        <v>0.08</v>
      </c>
      <c r="FY236" s="33" t="n">
        <v>0.094</v>
      </c>
      <c r="FZ236" s="33" t="n">
        <v>0.024</v>
      </c>
      <c r="GA236" s="33" t="n">
        <v>0.009</v>
      </c>
      <c r="GB236" s="33" t="n">
        <v>0.104</v>
      </c>
      <c r="GC236" s="33" t="n">
        <v>0.038</v>
      </c>
      <c r="GD236" s="33" t="n">
        <v>0.118</v>
      </c>
      <c r="GE236" s="33" t="n">
        <v>0.212</v>
      </c>
      <c r="GF236" s="33" t="n">
        <v>0.009</v>
      </c>
      <c r="GG236" s="33" t="n">
        <v>0.354</v>
      </c>
      <c r="GH236" s="33" t="n">
        <v>0.297</v>
      </c>
      <c r="GI236" s="33" t="n">
        <v>0.42</v>
      </c>
      <c r="GJ236" s="33" t="n">
        <v>0.415</v>
      </c>
      <c r="GK236" s="33" t="n">
        <v>0.368</v>
      </c>
      <c r="GL236" s="33" t="n">
        <v>0.292</v>
      </c>
      <c r="GM236" s="33" t="n">
        <v>0.585</v>
      </c>
      <c r="GN236" s="33" t="n">
        <v>0.321</v>
      </c>
      <c r="GO236" s="33" t="n">
        <v>0.325</v>
      </c>
      <c r="GP236" s="33" t="n">
        <v>0.354</v>
      </c>
      <c r="GQ236" s="33" t="n">
        <v>0.146</v>
      </c>
      <c r="GR236" s="33" t="n">
        <v>0.651</v>
      </c>
      <c r="GS236" s="33" t="n">
        <v>0.028</v>
      </c>
      <c r="GT236" s="33" t="n">
        <v>0.241</v>
      </c>
      <c r="GU236" s="33" t="n">
        <v>0.184</v>
      </c>
      <c r="GV236" s="33" t="n">
        <v>0.075</v>
      </c>
      <c r="GW236" s="33" t="n">
        <v>0.151</v>
      </c>
      <c r="GX236" s="33" t="n">
        <v>0.019</v>
      </c>
      <c r="GY236" s="33" t="n">
        <v>0.009</v>
      </c>
      <c r="GZ236" s="33" t="n">
        <v>0.019</v>
      </c>
      <c r="HA236" s="33" t="n">
        <v>0.009</v>
      </c>
      <c r="HB236" s="33" t="n">
        <v>0.009</v>
      </c>
      <c r="HC236" s="33" t="n">
        <v>0.09</v>
      </c>
      <c r="HD236" s="33" t="n">
        <v>0.009</v>
      </c>
      <c r="HE236" s="33" t="n">
        <v>0.014</v>
      </c>
      <c r="HF236" s="33" t="n">
        <v>0.019</v>
      </c>
      <c r="HG236" s="33" t="n">
        <v>0.024</v>
      </c>
      <c r="HH236" s="33" t="n">
        <v>0.028</v>
      </c>
      <c r="HI236" s="33" t="n">
        <v>0.033</v>
      </c>
      <c r="HJ236" s="33" t="n">
        <v>0.019</v>
      </c>
    </row>
    <row r="237" customFormat="false" ht="15" hidden="false" customHeight="false" outlineLevel="0" collapsed="false">
      <c r="A237" s="33" t="n">
        <v>609862</v>
      </c>
      <c r="B237" s="242" t="s">
        <v>1785</v>
      </c>
      <c r="C237" s="243" t="s">
        <v>1786</v>
      </c>
      <c r="D237" s="33" t="n">
        <v>2830</v>
      </c>
      <c r="E237" s="33" t="n">
        <v>22771</v>
      </c>
      <c r="F237" s="33" t="s">
        <v>397</v>
      </c>
      <c r="G237" s="33" t="s">
        <v>398</v>
      </c>
      <c r="H237" s="243" t="s">
        <v>46</v>
      </c>
      <c r="I237" s="33" t="s">
        <v>1855</v>
      </c>
      <c r="J237" s="33" t="s">
        <v>1788</v>
      </c>
      <c r="L237" s="33" t="s">
        <v>115</v>
      </c>
      <c r="N237" s="33" t="s">
        <v>1790</v>
      </c>
      <c r="O237" s="33" t="n">
        <v>51463</v>
      </c>
      <c r="P237" s="33" t="s">
        <v>1791</v>
      </c>
      <c r="Q237" s="33" t="s">
        <v>397</v>
      </c>
      <c r="R237" s="33" t="s">
        <v>3362</v>
      </c>
      <c r="S237" s="33" t="n">
        <v>60617</v>
      </c>
      <c r="T237" s="33" t="n">
        <v>47</v>
      </c>
      <c r="U237" s="33" t="s">
        <v>3363</v>
      </c>
      <c r="V237" s="33" t="s">
        <v>3364</v>
      </c>
      <c r="W237" s="33" t="s">
        <v>3365</v>
      </c>
      <c r="X237" s="33" t="s">
        <v>3366</v>
      </c>
      <c r="Y237" s="33" t="s">
        <v>2325</v>
      </c>
      <c r="Z237" s="33" t="s">
        <v>2326</v>
      </c>
      <c r="AA237" s="33" t="n">
        <v>2012</v>
      </c>
      <c r="AB237" s="33" t="n">
        <v>609862</v>
      </c>
      <c r="AD237" s="33" t="n">
        <v>2830</v>
      </c>
      <c r="AG237" s="33" t="s">
        <v>3367</v>
      </c>
      <c r="AH237" s="33" t="n">
        <v>6</v>
      </c>
      <c r="AI237" s="33" t="s">
        <v>1800</v>
      </c>
      <c r="AJ237" s="33" t="s">
        <v>1801</v>
      </c>
      <c r="AK237" s="33" t="s">
        <v>1802</v>
      </c>
      <c r="AL237" s="33" t="s">
        <v>115</v>
      </c>
      <c r="AM237" s="33" t="s">
        <v>53</v>
      </c>
      <c r="AN237" s="33" t="s">
        <v>115</v>
      </c>
      <c r="AO237" s="33" t="s">
        <v>115</v>
      </c>
      <c r="AP237" s="33" t="s">
        <v>53</v>
      </c>
      <c r="AQ237" s="33" t="s">
        <v>2426</v>
      </c>
      <c r="AR237" s="244" t="s">
        <v>243</v>
      </c>
      <c r="AS237" s="33" t="s">
        <v>77</v>
      </c>
      <c r="AT237" s="33" t="s">
        <v>77</v>
      </c>
      <c r="AU237" s="33" t="s">
        <v>47</v>
      </c>
      <c r="AV237" s="33" t="n">
        <v>75</v>
      </c>
      <c r="AW237" s="33" t="n">
        <v>71</v>
      </c>
      <c r="AX237" s="33" t="n">
        <v>55</v>
      </c>
      <c r="AY237" s="33" t="n">
        <v>158</v>
      </c>
      <c r="AZ237" s="33" t="n">
        <v>0</v>
      </c>
      <c r="BA237" s="33" t="n">
        <v>0</v>
      </c>
      <c r="BB237" s="33" t="n">
        <v>146</v>
      </c>
      <c r="BC237" s="33" t="n">
        <v>3</v>
      </c>
      <c r="BD237" s="245" t="n">
        <v>2</v>
      </c>
      <c r="BE237" s="33" t="n">
        <v>0</v>
      </c>
      <c r="BF237" s="33" t="n">
        <v>5</v>
      </c>
      <c r="BG237" s="33" t="n">
        <v>2</v>
      </c>
      <c r="BH237" s="33" t="n">
        <v>158</v>
      </c>
      <c r="BI237" s="33" t="n">
        <v>0.006</v>
      </c>
      <c r="BJ237" s="33" t="n">
        <v>0.006</v>
      </c>
      <c r="BK237" s="33" t="n">
        <v>0</v>
      </c>
      <c r="BL237" s="33" t="n">
        <v>0.006</v>
      </c>
      <c r="BM237" s="33" t="n">
        <v>0.019</v>
      </c>
      <c r="BN237" s="33" t="n">
        <v>0.032</v>
      </c>
      <c r="BO237" s="33" t="n">
        <v>0.051</v>
      </c>
      <c r="BP237" s="33" t="n">
        <v>0.044</v>
      </c>
      <c r="BQ237" s="33" t="n">
        <v>0.051</v>
      </c>
      <c r="BR237" s="33" t="n">
        <v>0.044</v>
      </c>
      <c r="BS237" s="33" t="n">
        <v>0.044</v>
      </c>
      <c r="BT237" s="33" t="n">
        <v>0.108</v>
      </c>
      <c r="BU237" s="33" t="n">
        <v>0.247</v>
      </c>
      <c r="BV237" s="33" t="n">
        <v>0.171</v>
      </c>
      <c r="BW237" s="33" t="n">
        <v>0.184</v>
      </c>
      <c r="BX237" s="33" t="n">
        <v>0.108</v>
      </c>
      <c r="BY237" s="33" t="n">
        <v>0.234</v>
      </c>
      <c r="BZ237" s="33" t="n">
        <v>0.228</v>
      </c>
      <c r="CA237" s="33" t="n">
        <v>0.006</v>
      </c>
      <c r="CB237" s="33" t="n">
        <v>0.019</v>
      </c>
      <c r="CC237" s="33" t="n">
        <v>0.025</v>
      </c>
      <c r="CD237" s="33" t="n">
        <v>0.019</v>
      </c>
      <c r="CE237" s="33" t="n">
        <v>0.019</v>
      </c>
      <c r="CF237" s="33" t="n">
        <v>0.013</v>
      </c>
      <c r="CG237" s="33" t="n">
        <v>0.69</v>
      </c>
      <c r="CH237" s="33" t="n">
        <v>0.759</v>
      </c>
      <c r="CI237" s="33" t="n">
        <v>0.741</v>
      </c>
      <c r="CJ237" s="33" t="n">
        <v>0.823</v>
      </c>
      <c r="CK237" s="33" t="n">
        <v>0.684</v>
      </c>
      <c r="CL237" s="33" t="n">
        <v>0.62</v>
      </c>
      <c r="CM237" s="33" t="n">
        <v>0</v>
      </c>
      <c r="CN237" s="33" t="n">
        <v>0</v>
      </c>
      <c r="CO237" s="33" t="n">
        <v>0</v>
      </c>
      <c r="CP237" s="33" t="n">
        <v>0</v>
      </c>
      <c r="CQ237" s="33" t="n">
        <v>0</v>
      </c>
      <c r="CR237" s="33" t="n">
        <v>0</v>
      </c>
      <c r="CS237" s="33" t="n">
        <v>0.025</v>
      </c>
      <c r="CT237" s="33" t="n">
        <v>0.044</v>
      </c>
      <c r="CU237" s="33" t="n">
        <v>0.019</v>
      </c>
      <c r="CV237" s="33" t="n">
        <v>0.032</v>
      </c>
      <c r="CW237" s="33" t="n">
        <v>0.019</v>
      </c>
      <c r="CX237" s="33" t="n">
        <v>0.025</v>
      </c>
      <c r="CY237" s="33" t="n">
        <v>0.019</v>
      </c>
      <c r="CZ237" s="33" t="n">
        <v>0.025</v>
      </c>
      <c r="DA237" s="33" t="n">
        <v>0.025</v>
      </c>
      <c r="DB237" s="33" t="n">
        <v>0.044</v>
      </c>
      <c r="DC237" s="33" t="n">
        <v>0.076</v>
      </c>
      <c r="DD237" s="33" t="n">
        <v>0.051</v>
      </c>
      <c r="DE237" s="33" t="n">
        <v>0.07</v>
      </c>
      <c r="DF237" s="33" t="n">
        <v>0.108</v>
      </c>
      <c r="DG237" s="33" t="n">
        <v>0.133</v>
      </c>
      <c r="DH237" s="33" t="n">
        <v>0.108</v>
      </c>
      <c r="DI237" s="33" t="n">
        <v>0.12</v>
      </c>
      <c r="DJ237" s="33" t="n">
        <v>0.259</v>
      </c>
      <c r="DK237" s="33" t="n">
        <v>0.177</v>
      </c>
      <c r="DL237" s="33" t="n">
        <v>0.146</v>
      </c>
      <c r="DM237" s="33" t="n">
        <v>0.165</v>
      </c>
      <c r="DN237" s="33" t="n">
        <v>0</v>
      </c>
      <c r="DO237" s="33" t="n">
        <v>0.006</v>
      </c>
      <c r="DP237" s="33" t="n">
        <v>0.019</v>
      </c>
      <c r="DQ237" s="33" t="n">
        <v>0.013</v>
      </c>
      <c r="DR237" s="33" t="n">
        <v>0.025</v>
      </c>
      <c r="DS237" s="33" t="n">
        <v>0.025</v>
      </c>
      <c r="DT237" s="33" t="n">
        <v>0.013</v>
      </c>
      <c r="DU237" s="33" t="n">
        <v>0.025</v>
      </c>
      <c r="DV237" s="33" t="n">
        <v>0.032</v>
      </c>
      <c r="DW237" s="33" t="n">
        <v>0.899</v>
      </c>
      <c r="DX237" s="33" t="n">
        <v>0.867</v>
      </c>
      <c r="DY237" s="33" t="n">
        <v>0.823</v>
      </c>
      <c r="DZ237" s="33" t="n">
        <v>0.861</v>
      </c>
      <c r="EA237" s="33" t="n">
        <v>0.829</v>
      </c>
      <c r="EB237" s="33" t="n">
        <v>0.69</v>
      </c>
      <c r="EC237" s="33" t="n">
        <v>0.741</v>
      </c>
      <c r="ED237" s="33" t="n">
        <v>0.709</v>
      </c>
      <c r="EE237" s="33" t="n">
        <v>0.734</v>
      </c>
      <c r="EF237" s="33" t="n">
        <v>0.335</v>
      </c>
      <c r="EG237" s="33" t="n">
        <v>0.032</v>
      </c>
      <c r="EH237" s="33" t="n">
        <v>0.013</v>
      </c>
      <c r="EI237" s="33" t="n">
        <v>0.044</v>
      </c>
      <c r="EJ237" s="33" t="n">
        <v>0.278</v>
      </c>
      <c r="EK237" s="33" t="n">
        <v>0.07</v>
      </c>
      <c r="EL237" s="33" t="n">
        <v>0.025</v>
      </c>
      <c r="EM237" s="33" t="n">
        <v>0.07</v>
      </c>
      <c r="EN237" s="33" t="n">
        <v>0.108</v>
      </c>
      <c r="EO237" s="33" t="n">
        <v>0.234</v>
      </c>
      <c r="EP237" s="33" t="n">
        <v>0.19</v>
      </c>
      <c r="EQ237" s="33" t="n">
        <v>0.241</v>
      </c>
      <c r="ER237" s="33" t="n">
        <v>0.063</v>
      </c>
      <c r="ES237" s="33" t="n">
        <v>0.038</v>
      </c>
      <c r="ET237" s="33" t="n">
        <v>0.07</v>
      </c>
      <c r="EU237" s="33" t="n">
        <v>0.101</v>
      </c>
      <c r="EV237" s="33" t="n">
        <v>0.215</v>
      </c>
      <c r="EW237" s="33" t="n">
        <v>0.627</v>
      </c>
      <c r="EX237" s="33" t="n">
        <v>0.703</v>
      </c>
      <c r="EY237" s="33" t="n">
        <v>0.544</v>
      </c>
      <c r="EZ237" s="33" t="n">
        <v>8.01</v>
      </c>
      <c r="FA237" s="33" t="n">
        <v>0.025</v>
      </c>
      <c r="FB237" s="33" t="n">
        <v>0</v>
      </c>
      <c r="FC237" s="33" t="n">
        <v>0.013</v>
      </c>
      <c r="FD237" s="33" t="n">
        <v>0.006</v>
      </c>
      <c r="FE237" s="33" t="n">
        <v>0.133</v>
      </c>
      <c r="FF237" s="33" t="n">
        <v>0.044</v>
      </c>
      <c r="FG237" s="33" t="n">
        <v>0.114</v>
      </c>
      <c r="FH237" s="33" t="n">
        <v>0.127</v>
      </c>
      <c r="FI237" s="33" t="n">
        <v>0.101</v>
      </c>
      <c r="FJ237" s="33" t="n">
        <v>0.386</v>
      </c>
      <c r="FK237" s="33" t="n">
        <v>0.051</v>
      </c>
      <c r="FL237" s="33" t="n">
        <v>0.5</v>
      </c>
      <c r="FM237" s="33" t="n">
        <v>0.519</v>
      </c>
      <c r="FN237" s="33" t="n">
        <v>0.272</v>
      </c>
      <c r="FO237" s="33" t="n">
        <v>0.158</v>
      </c>
      <c r="FP237" s="33" t="n">
        <v>0.095</v>
      </c>
      <c r="FQ237" s="33" t="n">
        <v>0.158</v>
      </c>
      <c r="FR237" s="33" t="n">
        <v>0.076</v>
      </c>
      <c r="FS237" s="33" t="n">
        <v>0.07</v>
      </c>
      <c r="FT237" s="33" t="n">
        <v>0.209</v>
      </c>
      <c r="FU237" s="33" t="n">
        <v>0.108</v>
      </c>
      <c r="FV237" s="33" t="n">
        <v>0.133</v>
      </c>
      <c r="FW237" s="33" t="n">
        <v>0.247</v>
      </c>
      <c r="FX237" s="33" t="n">
        <v>0.158</v>
      </c>
      <c r="FY237" s="33" t="n">
        <v>0.184</v>
      </c>
      <c r="FZ237" s="33" t="n">
        <v>0.114</v>
      </c>
      <c r="GA237" s="33" t="n">
        <v>0.025</v>
      </c>
      <c r="GB237" s="33" t="n">
        <v>0.038</v>
      </c>
      <c r="GC237" s="33" t="n">
        <v>0.032</v>
      </c>
      <c r="GD237" s="33" t="n">
        <v>0.032</v>
      </c>
      <c r="GE237" s="33" t="n">
        <v>0.07</v>
      </c>
      <c r="GF237" s="33" t="n">
        <v>0.013</v>
      </c>
      <c r="GG237" s="33" t="n">
        <v>0.291</v>
      </c>
      <c r="GH237" s="33" t="n">
        <v>0.272</v>
      </c>
      <c r="GI237" s="33" t="n">
        <v>0.304</v>
      </c>
      <c r="GJ237" s="33" t="n">
        <v>0.354</v>
      </c>
      <c r="GK237" s="33" t="n">
        <v>0.348</v>
      </c>
      <c r="GL237" s="33" t="n">
        <v>0.304</v>
      </c>
      <c r="GM237" s="33" t="n">
        <v>0.62</v>
      </c>
      <c r="GN237" s="33" t="n">
        <v>0.456</v>
      </c>
      <c r="GO237" s="33" t="n">
        <v>0.449</v>
      </c>
      <c r="GP237" s="33" t="n">
        <v>0.411</v>
      </c>
      <c r="GQ237" s="33" t="n">
        <v>0.449</v>
      </c>
      <c r="GR237" s="33" t="n">
        <v>0.595</v>
      </c>
      <c r="GS237" s="33" t="n">
        <v>0.013</v>
      </c>
      <c r="GT237" s="33" t="n">
        <v>0.146</v>
      </c>
      <c r="GU237" s="33" t="n">
        <v>0.133</v>
      </c>
      <c r="GV237" s="33" t="n">
        <v>0.108</v>
      </c>
      <c r="GW237" s="33" t="n">
        <v>0.063</v>
      </c>
      <c r="GX237" s="33" t="n">
        <v>0.032</v>
      </c>
      <c r="GY237" s="33" t="n">
        <v>0.025</v>
      </c>
      <c r="GZ237" s="33" t="n">
        <v>0.038</v>
      </c>
      <c r="HA237" s="33" t="n">
        <v>0.032</v>
      </c>
      <c r="HB237" s="33" t="n">
        <v>0.032</v>
      </c>
      <c r="HC237" s="33" t="n">
        <v>0.025</v>
      </c>
      <c r="HD237" s="33" t="n">
        <v>0.025</v>
      </c>
      <c r="HE237" s="33" t="n">
        <v>0.025</v>
      </c>
      <c r="HF237" s="33" t="n">
        <v>0.051</v>
      </c>
      <c r="HG237" s="33" t="n">
        <v>0.051</v>
      </c>
      <c r="HH237" s="33" t="n">
        <v>0.063</v>
      </c>
      <c r="HI237" s="33" t="n">
        <v>0.044</v>
      </c>
      <c r="HJ237" s="33" t="n">
        <v>0.032</v>
      </c>
    </row>
    <row r="238" customFormat="false" ht="15" hidden="false" customHeight="false" outlineLevel="0" collapsed="false">
      <c r="A238" s="33" t="n">
        <v>609863</v>
      </c>
      <c r="B238" s="242" t="s">
        <v>1785</v>
      </c>
      <c r="C238" s="243" t="s">
        <v>1786</v>
      </c>
      <c r="D238" s="33" t="n">
        <v>2850</v>
      </c>
      <c r="E238" s="33" t="n">
        <v>22791</v>
      </c>
      <c r="F238" s="33" t="s">
        <v>404</v>
      </c>
      <c r="G238" s="33" t="s">
        <v>405</v>
      </c>
      <c r="H238" s="243" t="s">
        <v>46</v>
      </c>
      <c r="I238" s="33" t="s">
        <v>1855</v>
      </c>
      <c r="J238" s="33" t="s">
        <v>1788</v>
      </c>
      <c r="L238" s="33" t="s">
        <v>232</v>
      </c>
      <c r="N238" s="33" t="s">
        <v>1790</v>
      </c>
      <c r="O238" s="33" t="n">
        <v>51136</v>
      </c>
      <c r="P238" s="33" t="s">
        <v>1791</v>
      </c>
      <c r="Q238" s="33" t="s">
        <v>3368</v>
      </c>
      <c r="R238" s="33" t="s">
        <v>3369</v>
      </c>
      <c r="S238" s="33" t="n">
        <v>60622</v>
      </c>
      <c r="T238" s="33" t="n">
        <v>35</v>
      </c>
      <c r="U238" s="33" t="s">
        <v>3370</v>
      </c>
      <c r="V238" s="33" t="s">
        <v>3371</v>
      </c>
      <c r="W238" s="33" t="s">
        <v>3372</v>
      </c>
      <c r="X238" s="33" t="s">
        <v>3373</v>
      </c>
      <c r="Y238" s="33" t="s">
        <v>1846</v>
      </c>
      <c r="Z238" s="33" t="s">
        <v>1915</v>
      </c>
      <c r="AA238" s="33" t="n">
        <v>2012</v>
      </c>
      <c r="AB238" s="33" t="n">
        <v>609863</v>
      </c>
      <c r="AD238" s="33" t="n">
        <v>2850</v>
      </c>
      <c r="AG238" s="33" t="s">
        <v>3374</v>
      </c>
      <c r="AH238" s="33" t="n">
        <v>2</v>
      </c>
      <c r="AI238" s="33" t="s">
        <v>1823</v>
      </c>
      <c r="AJ238" s="33" t="s">
        <v>1801</v>
      </c>
      <c r="AK238" s="33" t="s">
        <v>1802</v>
      </c>
      <c r="AL238" s="33" t="s">
        <v>232</v>
      </c>
      <c r="AM238" s="33" t="s">
        <v>108</v>
      </c>
      <c r="AN238" s="33" t="s">
        <v>232</v>
      </c>
      <c r="AO238" s="33" t="s">
        <v>232</v>
      </c>
      <c r="AP238" s="33" t="s">
        <v>108</v>
      </c>
      <c r="AQ238" s="33" t="s">
        <v>2426</v>
      </c>
      <c r="AR238" s="244" t="s">
        <v>246</v>
      </c>
      <c r="AS238" s="33" t="s">
        <v>47</v>
      </c>
      <c r="AT238" s="33" t="s">
        <v>47</v>
      </c>
      <c r="AU238" s="33" t="s">
        <v>67</v>
      </c>
      <c r="AV238" s="33" t="n">
        <v>51</v>
      </c>
      <c r="AW238" s="33" t="n">
        <v>47</v>
      </c>
      <c r="AX238" s="33" t="n">
        <v>25</v>
      </c>
      <c r="AY238" s="33" t="n">
        <v>86</v>
      </c>
      <c r="AZ238" s="33" t="n">
        <v>51</v>
      </c>
      <c r="BA238" s="33" t="n">
        <v>0</v>
      </c>
      <c r="BB238" s="33" t="n">
        <v>3</v>
      </c>
      <c r="BC238" s="33" t="n">
        <v>25</v>
      </c>
      <c r="BD238" s="245" t="n">
        <v>0</v>
      </c>
      <c r="BE238" s="33" t="n">
        <v>0</v>
      </c>
      <c r="BF238" s="33" t="n">
        <v>4</v>
      </c>
      <c r="BG238" s="33" t="n">
        <v>3</v>
      </c>
      <c r="BH238" s="33" t="n">
        <v>86</v>
      </c>
      <c r="BI238" s="33" t="n">
        <v>0.058</v>
      </c>
      <c r="BJ238" s="33" t="n">
        <v>0.012</v>
      </c>
      <c r="BK238" s="33" t="n">
        <v>0.012</v>
      </c>
      <c r="BL238" s="33" t="n">
        <v>0.023</v>
      </c>
      <c r="BM238" s="33" t="n">
        <v>0.023</v>
      </c>
      <c r="BN238" s="33" t="n">
        <v>0.14</v>
      </c>
      <c r="BO238" s="33" t="n">
        <v>0.07</v>
      </c>
      <c r="BP238" s="33" t="n">
        <v>0.081</v>
      </c>
      <c r="BQ238" s="33" t="n">
        <v>0.047</v>
      </c>
      <c r="BR238" s="33" t="n">
        <v>0.047</v>
      </c>
      <c r="BS238" s="33" t="n">
        <v>0.093</v>
      </c>
      <c r="BT238" s="33" t="n">
        <v>0.116</v>
      </c>
      <c r="BU238" s="33" t="n">
        <v>0.221</v>
      </c>
      <c r="BV238" s="33" t="n">
        <v>0.163</v>
      </c>
      <c r="BW238" s="33" t="n">
        <v>0.337</v>
      </c>
      <c r="BX238" s="33" t="n">
        <v>0.209</v>
      </c>
      <c r="BY238" s="33" t="n">
        <v>0.244</v>
      </c>
      <c r="BZ238" s="33" t="n">
        <v>0.233</v>
      </c>
      <c r="CA238" s="33" t="n">
        <v>0.012</v>
      </c>
      <c r="CB238" s="33" t="n">
        <v>0.023</v>
      </c>
      <c r="CC238" s="33" t="n">
        <v>0.023</v>
      </c>
      <c r="CD238" s="33" t="n">
        <v>0.012</v>
      </c>
      <c r="CE238" s="33" t="n">
        <v>0.012</v>
      </c>
      <c r="CF238" s="33" t="n">
        <v>0.012</v>
      </c>
      <c r="CG238" s="33" t="n">
        <v>0.64</v>
      </c>
      <c r="CH238" s="33" t="n">
        <v>0.721</v>
      </c>
      <c r="CI238" s="33" t="n">
        <v>0.581</v>
      </c>
      <c r="CJ238" s="33" t="n">
        <v>0.709</v>
      </c>
      <c r="CK238" s="33" t="n">
        <v>0.628</v>
      </c>
      <c r="CL238" s="33" t="n">
        <v>0.5</v>
      </c>
      <c r="CM238" s="33" t="n">
        <v>0.023</v>
      </c>
      <c r="CN238" s="33" t="n">
        <v>0.012</v>
      </c>
      <c r="CO238" s="33" t="n">
        <v>0.012</v>
      </c>
      <c r="CP238" s="33" t="n">
        <v>0.012</v>
      </c>
      <c r="CQ238" s="33" t="n">
        <v>0</v>
      </c>
      <c r="CR238" s="33" t="n">
        <v>0.023</v>
      </c>
      <c r="CS238" s="33" t="n">
        <v>0.035</v>
      </c>
      <c r="CT238" s="33" t="n">
        <v>0.093</v>
      </c>
      <c r="CU238" s="33" t="n">
        <v>0.047</v>
      </c>
      <c r="CV238" s="33" t="n">
        <v>0</v>
      </c>
      <c r="CW238" s="33" t="n">
        <v>0.012</v>
      </c>
      <c r="CX238" s="33" t="n">
        <v>0.047</v>
      </c>
      <c r="CY238" s="33" t="n">
        <v>0.07</v>
      </c>
      <c r="CZ238" s="33" t="n">
        <v>0.047</v>
      </c>
      <c r="DA238" s="33" t="n">
        <v>0.058</v>
      </c>
      <c r="DB238" s="33" t="n">
        <v>0.023</v>
      </c>
      <c r="DC238" s="33" t="n">
        <v>0.081</v>
      </c>
      <c r="DD238" s="33" t="n">
        <v>0.07</v>
      </c>
      <c r="DE238" s="33" t="n">
        <v>0.14</v>
      </c>
      <c r="DF238" s="33" t="n">
        <v>0.209</v>
      </c>
      <c r="DG238" s="33" t="n">
        <v>0.174</v>
      </c>
      <c r="DH238" s="33" t="n">
        <v>0.174</v>
      </c>
      <c r="DI238" s="33" t="n">
        <v>0.174</v>
      </c>
      <c r="DJ238" s="33" t="n">
        <v>0.244</v>
      </c>
      <c r="DK238" s="33" t="n">
        <v>0.244</v>
      </c>
      <c r="DL238" s="33" t="n">
        <v>0.326</v>
      </c>
      <c r="DM238" s="33" t="n">
        <v>0.209</v>
      </c>
      <c r="DN238" s="33" t="n">
        <v>0</v>
      </c>
      <c r="DO238" s="33" t="n">
        <v>0</v>
      </c>
      <c r="DP238" s="33" t="n">
        <v>0</v>
      </c>
      <c r="DQ238" s="33" t="n">
        <v>0.023</v>
      </c>
      <c r="DR238" s="33" t="n">
        <v>0</v>
      </c>
      <c r="DS238" s="33" t="n">
        <v>0.012</v>
      </c>
      <c r="DT238" s="33" t="n">
        <v>0.012</v>
      </c>
      <c r="DU238" s="33" t="n">
        <v>0.012</v>
      </c>
      <c r="DV238" s="33" t="n">
        <v>0</v>
      </c>
      <c r="DW238" s="33" t="n">
        <v>0.837</v>
      </c>
      <c r="DX238" s="33" t="n">
        <v>0.767</v>
      </c>
      <c r="DY238" s="33" t="n">
        <v>0.767</v>
      </c>
      <c r="DZ238" s="33" t="n">
        <v>0.721</v>
      </c>
      <c r="EA238" s="33" t="n">
        <v>0.779</v>
      </c>
      <c r="EB238" s="33" t="n">
        <v>0.663</v>
      </c>
      <c r="EC238" s="33" t="n">
        <v>0.686</v>
      </c>
      <c r="ED238" s="33" t="n">
        <v>0.488</v>
      </c>
      <c r="EE238" s="33" t="n">
        <v>0.674</v>
      </c>
      <c r="EF238" s="33" t="n">
        <v>0.43</v>
      </c>
      <c r="EG238" s="33" t="n">
        <v>0</v>
      </c>
      <c r="EH238" s="33" t="n">
        <v>0</v>
      </c>
      <c r="EI238" s="33" t="n">
        <v>0.14</v>
      </c>
      <c r="EJ238" s="33" t="n">
        <v>0.314</v>
      </c>
      <c r="EK238" s="33" t="n">
        <v>0.058</v>
      </c>
      <c r="EL238" s="33" t="n">
        <v>0.035</v>
      </c>
      <c r="EM238" s="33" t="n">
        <v>0.116</v>
      </c>
      <c r="EN238" s="33" t="n">
        <v>0.07</v>
      </c>
      <c r="EO238" s="33" t="n">
        <v>0.314</v>
      </c>
      <c r="EP238" s="33" t="n">
        <v>0.256</v>
      </c>
      <c r="EQ238" s="33" t="n">
        <v>0.291</v>
      </c>
      <c r="ER238" s="33" t="n">
        <v>0.07</v>
      </c>
      <c r="ES238" s="33" t="n">
        <v>0.023</v>
      </c>
      <c r="ET238" s="33" t="n">
        <v>0.023</v>
      </c>
      <c r="EU238" s="33" t="n">
        <v>0.035</v>
      </c>
      <c r="EV238" s="33" t="n">
        <v>0.116</v>
      </c>
      <c r="EW238" s="33" t="n">
        <v>0.605</v>
      </c>
      <c r="EX238" s="33" t="n">
        <v>0.686</v>
      </c>
      <c r="EY238" s="33" t="n">
        <v>0.419</v>
      </c>
      <c r="EZ238" s="33" t="n">
        <v>8.54</v>
      </c>
      <c r="FA238" s="33" t="n">
        <v>0</v>
      </c>
      <c r="FB238" s="33" t="n">
        <v>0</v>
      </c>
      <c r="FC238" s="33" t="n">
        <v>0.012</v>
      </c>
      <c r="FD238" s="33" t="n">
        <v>0.012</v>
      </c>
      <c r="FE238" s="33" t="n">
        <v>0.07</v>
      </c>
      <c r="FF238" s="33" t="n">
        <v>0.07</v>
      </c>
      <c r="FG238" s="33" t="n">
        <v>0.07</v>
      </c>
      <c r="FH238" s="33" t="n">
        <v>0.093</v>
      </c>
      <c r="FI238" s="33" t="n">
        <v>0.233</v>
      </c>
      <c r="FJ238" s="33" t="n">
        <v>0.407</v>
      </c>
      <c r="FK238" s="33" t="n">
        <v>0.035</v>
      </c>
      <c r="FL238" s="33" t="n">
        <v>0.407</v>
      </c>
      <c r="FM238" s="33" t="n">
        <v>0.5</v>
      </c>
      <c r="FN238" s="33" t="n">
        <v>0.174</v>
      </c>
      <c r="FO238" s="33" t="n">
        <v>0.186</v>
      </c>
      <c r="FP238" s="33" t="n">
        <v>0.14</v>
      </c>
      <c r="FQ238" s="33" t="n">
        <v>0.198</v>
      </c>
      <c r="FR238" s="33" t="n">
        <v>0.14</v>
      </c>
      <c r="FS238" s="33" t="n">
        <v>0.14</v>
      </c>
      <c r="FT238" s="33" t="n">
        <v>0.267</v>
      </c>
      <c r="FU238" s="33" t="n">
        <v>0.163</v>
      </c>
      <c r="FV238" s="33" t="n">
        <v>0.058</v>
      </c>
      <c r="FW238" s="33" t="n">
        <v>0.256</v>
      </c>
      <c r="FX238" s="33" t="n">
        <v>0.105</v>
      </c>
      <c r="FY238" s="33" t="n">
        <v>0.163</v>
      </c>
      <c r="FZ238" s="33" t="n">
        <v>0.105</v>
      </c>
      <c r="GA238" s="33" t="n">
        <v>0.035</v>
      </c>
      <c r="GB238" s="33" t="n">
        <v>0.081</v>
      </c>
      <c r="GC238" s="33" t="n">
        <v>0.023</v>
      </c>
      <c r="GD238" s="33" t="n">
        <v>0.14</v>
      </c>
      <c r="GE238" s="33" t="n">
        <v>0.209</v>
      </c>
      <c r="GF238" s="33" t="n">
        <v>0.035</v>
      </c>
      <c r="GG238" s="33" t="n">
        <v>0.442</v>
      </c>
      <c r="GH238" s="33" t="n">
        <v>0.314</v>
      </c>
      <c r="GI238" s="33" t="n">
        <v>0.419</v>
      </c>
      <c r="GJ238" s="33" t="n">
        <v>0.465</v>
      </c>
      <c r="GK238" s="33" t="n">
        <v>0.442</v>
      </c>
      <c r="GL238" s="33" t="n">
        <v>0.36</v>
      </c>
      <c r="GM238" s="33" t="n">
        <v>0.43</v>
      </c>
      <c r="GN238" s="33" t="n">
        <v>0.233</v>
      </c>
      <c r="GO238" s="33" t="n">
        <v>0.407</v>
      </c>
      <c r="GP238" s="33" t="n">
        <v>0.314</v>
      </c>
      <c r="GQ238" s="33" t="n">
        <v>0.244</v>
      </c>
      <c r="GR238" s="33" t="n">
        <v>0.535</v>
      </c>
      <c r="GS238" s="33" t="n">
        <v>0.058</v>
      </c>
      <c r="GT238" s="33" t="n">
        <v>0.221</v>
      </c>
      <c r="GU238" s="33" t="n">
        <v>0.105</v>
      </c>
      <c r="GV238" s="33" t="n">
        <v>0.047</v>
      </c>
      <c r="GW238" s="33" t="n">
        <v>0.07</v>
      </c>
      <c r="GX238" s="33" t="n">
        <v>0.035</v>
      </c>
      <c r="GY238" s="33" t="n">
        <v>0.012</v>
      </c>
      <c r="GZ238" s="33" t="n">
        <v>0.116</v>
      </c>
      <c r="HA238" s="33" t="n">
        <v>0.023</v>
      </c>
      <c r="HB238" s="33" t="n">
        <v>0.012</v>
      </c>
      <c r="HC238" s="33" t="n">
        <v>0.023</v>
      </c>
      <c r="HD238" s="33" t="n">
        <v>0.012</v>
      </c>
      <c r="HE238" s="33" t="n">
        <v>0.023</v>
      </c>
      <c r="HF238" s="33" t="n">
        <v>0.035</v>
      </c>
      <c r="HG238" s="33" t="n">
        <v>0.023</v>
      </c>
      <c r="HH238" s="33" t="n">
        <v>0.023</v>
      </c>
      <c r="HI238" s="33" t="n">
        <v>0.012</v>
      </c>
      <c r="HJ238" s="33" t="n">
        <v>0.023</v>
      </c>
    </row>
    <row r="239" customFormat="false" ht="15" hidden="false" customHeight="false" outlineLevel="0" collapsed="false">
      <c r="A239" s="33" t="n">
        <v>609864</v>
      </c>
      <c r="B239" s="242" t="s">
        <v>1785</v>
      </c>
      <c r="C239" s="243" t="s">
        <v>1786</v>
      </c>
      <c r="D239" s="33" t="n">
        <v>2860</v>
      </c>
      <c r="E239" s="33" t="n">
        <v>22801</v>
      </c>
      <c r="F239" s="33" t="s">
        <v>408</v>
      </c>
      <c r="G239" s="33" t="s">
        <v>409</v>
      </c>
      <c r="H239" s="243" t="s">
        <v>46</v>
      </c>
      <c r="I239" s="33" t="s">
        <v>1855</v>
      </c>
      <c r="J239" s="33" t="s">
        <v>1788</v>
      </c>
      <c r="L239" s="33" t="s">
        <v>89</v>
      </c>
      <c r="N239" s="33" t="s">
        <v>1790</v>
      </c>
      <c r="O239" s="33" t="n">
        <v>51428</v>
      </c>
      <c r="P239" s="33" t="s">
        <v>1791</v>
      </c>
      <c r="Q239" s="33" t="s">
        <v>3375</v>
      </c>
      <c r="R239" s="33" t="s">
        <v>3376</v>
      </c>
      <c r="S239" s="33" t="n">
        <v>60620</v>
      </c>
      <c r="T239" s="33" t="n">
        <v>49</v>
      </c>
      <c r="U239" s="33" t="s">
        <v>3377</v>
      </c>
      <c r="V239" s="33" t="s">
        <v>3378</v>
      </c>
      <c r="W239" s="33" t="s">
        <v>3379</v>
      </c>
      <c r="X239" s="33" t="s">
        <v>3380</v>
      </c>
      <c r="Y239" s="33" t="s">
        <v>1958</v>
      </c>
      <c r="Z239" s="33" t="s">
        <v>1964</v>
      </c>
      <c r="AA239" s="33" t="n">
        <v>2012</v>
      </c>
      <c r="AB239" s="33" t="n">
        <v>609864</v>
      </c>
      <c r="AD239" s="33" t="n">
        <v>2860</v>
      </c>
      <c r="AG239" s="33" t="s">
        <v>3381</v>
      </c>
      <c r="AH239" s="33" t="n">
        <v>6</v>
      </c>
      <c r="AI239" s="33" t="s">
        <v>1823</v>
      </c>
      <c r="AJ239" s="33" t="s">
        <v>1801</v>
      </c>
      <c r="AK239" s="33" t="s">
        <v>1802</v>
      </c>
      <c r="AL239" s="33" t="s">
        <v>89</v>
      </c>
      <c r="AM239" s="33" t="s">
        <v>71</v>
      </c>
      <c r="AN239" s="33" t="s">
        <v>89</v>
      </c>
      <c r="AO239" s="33" t="s">
        <v>89</v>
      </c>
      <c r="AP239" s="33" t="s">
        <v>71</v>
      </c>
      <c r="AQ239" s="33" t="s">
        <v>2467</v>
      </c>
      <c r="AR239" s="244" t="s">
        <v>76</v>
      </c>
      <c r="AS239" s="33" t="s">
        <v>47</v>
      </c>
      <c r="AT239" s="33" t="s">
        <v>47</v>
      </c>
      <c r="AU239" s="33" t="s">
        <v>47</v>
      </c>
      <c r="AV239" s="33" t="n">
        <v>58</v>
      </c>
      <c r="AW239" s="33" t="n">
        <v>57</v>
      </c>
      <c r="AX239" s="33" t="n">
        <v>45</v>
      </c>
      <c r="AY239" s="33" t="n">
        <v>104</v>
      </c>
      <c r="AZ239" s="33" t="n">
        <v>0</v>
      </c>
      <c r="BA239" s="33" t="n">
        <v>0</v>
      </c>
      <c r="BB239" s="33" t="n">
        <v>99</v>
      </c>
      <c r="BC239" s="33" t="n">
        <v>2</v>
      </c>
      <c r="BD239" s="245" t="n">
        <v>0</v>
      </c>
      <c r="BE239" s="33" t="n">
        <v>0</v>
      </c>
      <c r="BF239" s="33" t="n">
        <v>1</v>
      </c>
      <c r="BG239" s="33" t="n">
        <v>2</v>
      </c>
      <c r="BH239" s="33" t="n">
        <v>104</v>
      </c>
      <c r="BI239" s="33" t="n">
        <v>0</v>
      </c>
      <c r="BJ239" s="33" t="n">
        <v>0</v>
      </c>
      <c r="BK239" s="33" t="n">
        <v>0</v>
      </c>
      <c r="BL239" s="33" t="n">
        <v>0</v>
      </c>
      <c r="BM239" s="33" t="n">
        <v>0.029</v>
      </c>
      <c r="BN239" s="33" t="n">
        <v>0.01</v>
      </c>
      <c r="BO239" s="33" t="n">
        <v>0.048</v>
      </c>
      <c r="BP239" s="33" t="n">
        <v>0.058</v>
      </c>
      <c r="BQ239" s="33" t="n">
        <v>0.067</v>
      </c>
      <c r="BR239" s="33" t="n">
        <v>0.048</v>
      </c>
      <c r="BS239" s="33" t="n">
        <v>0.077</v>
      </c>
      <c r="BT239" s="33" t="n">
        <v>0.106</v>
      </c>
      <c r="BU239" s="33" t="n">
        <v>0.308</v>
      </c>
      <c r="BV239" s="33" t="n">
        <v>0.202</v>
      </c>
      <c r="BW239" s="33" t="n">
        <v>0.279</v>
      </c>
      <c r="BX239" s="33" t="n">
        <v>0.231</v>
      </c>
      <c r="BY239" s="33" t="n">
        <v>0.327</v>
      </c>
      <c r="BZ239" s="33" t="n">
        <v>0.327</v>
      </c>
      <c r="CA239" s="33" t="n">
        <v>0.029</v>
      </c>
      <c r="CB239" s="33" t="n">
        <v>0.019</v>
      </c>
      <c r="CC239" s="33" t="n">
        <v>0.038</v>
      </c>
      <c r="CD239" s="33" t="n">
        <v>0.029</v>
      </c>
      <c r="CE239" s="33" t="n">
        <v>0.038</v>
      </c>
      <c r="CF239" s="33" t="n">
        <v>0.019</v>
      </c>
      <c r="CG239" s="33" t="n">
        <v>0.615</v>
      </c>
      <c r="CH239" s="33" t="n">
        <v>0.721</v>
      </c>
      <c r="CI239" s="33" t="n">
        <v>0.615</v>
      </c>
      <c r="CJ239" s="33" t="n">
        <v>0.692</v>
      </c>
      <c r="CK239" s="33" t="n">
        <v>0.529</v>
      </c>
      <c r="CL239" s="33" t="n">
        <v>0.538</v>
      </c>
      <c r="CM239" s="33" t="n">
        <v>0</v>
      </c>
      <c r="CN239" s="33" t="n">
        <v>0</v>
      </c>
      <c r="CO239" s="33" t="n">
        <v>0</v>
      </c>
      <c r="CP239" s="33" t="n">
        <v>0.01</v>
      </c>
      <c r="CQ239" s="33" t="n">
        <v>0</v>
      </c>
      <c r="CR239" s="33" t="n">
        <v>0</v>
      </c>
      <c r="CS239" s="33" t="n">
        <v>0</v>
      </c>
      <c r="CT239" s="33" t="n">
        <v>0.029</v>
      </c>
      <c r="CU239" s="33" t="n">
        <v>0.029</v>
      </c>
      <c r="CV239" s="33" t="n">
        <v>0.01</v>
      </c>
      <c r="CW239" s="33" t="n">
        <v>0.029</v>
      </c>
      <c r="CX239" s="33" t="n">
        <v>0.029</v>
      </c>
      <c r="CY239" s="33" t="n">
        <v>0.029</v>
      </c>
      <c r="CZ239" s="33" t="n">
        <v>0.01</v>
      </c>
      <c r="DA239" s="33" t="n">
        <v>0.029</v>
      </c>
      <c r="DB239" s="33" t="n">
        <v>0.038</v>
      </c>
      <c r="DC239" s="33" t="n">
        <v>0.077</v>
      </c>
      <c r="DD239" s="33" t="n">
        <v>0.029</v>
      </c>
      <c r="DE239" s="33" t="n">
        <v>0.173</v>
      </c>
      <c r="DF239" s="33" t="n">
        <v>0.154</v>
      </c>
      <c r="DG239" s="33" t="n">
        <v>0.221</v>
      </c>
      <c r="DH239" s="33" t="n">
        <v>0.163</v>
      </c>
      <c r="DI239" s="33" t="n">
        <v>0.212</v>
      </c>
      <c r="DJ239" s="33" t="n">
        <v>0.317</v>
      </c>
      <c r="DK239" s="33" t="n">
        <v>0.308</v>
      </c>
      <c r="DL239" s="33" t="n">
        <v>0.202</v>
      </c>
      <c r="DM239" s="33" t="n">
        <v>0.24</v>
      </c>
      <c r="DN239" s="33" t="n">
        <v>0.01</v>
      </c>
      <c r="DO239" s="33" t="n">
        <v>0.01</v>
      </c>
      <c r="DP239" s="33" t="n">
        <v>0.01</v>
      </c>
      <c r="DQ239" s="33" t="n">
        <v>0.01</v>
      </c>
      <c r="DR239" s="33" t="n">
        <v>0.01</v>
      </c>
      <c r="DS239" s="33" t="n">
        <v>0.038</v>
      </c>
      <c r="DT239" s="33" t="n">
        <v>0.019</v>
      </c>
      <c r="DU239" s="33" t="n">
        <v>0.038</v>
      </c>
      <c r="DV239" s="33" t="n">
        <v>0.048</v>
      </c>
      <c r="DW239" s="33" t="n">
        <v>0.808</v>
      </c>
      <c r="DX239" s="33" t="n">
        <v>0.808</v>
      </c>
      <c r="DY239" s="33" t="n">
        <v>0.74</v>
      </c>
      <c r="DZ239" s="33" t="n">
        <v>0.788</v>
      </c>
      <c r="EA239" s="33" t="n">
        <v>0.769</v>
      </c>
      <c r="EB239" s="33" t="n">
        <v>0.615</v>
      </c>
      <c r="EC239" s="33" t="n">
        <v>0.635</v>
      </c>
      <c r="ED239" s="33" t="n">
        <v>0.654</v>
      </c>
      <c r="EE239" s="33" t="n">
        <v>0.654</v>
      </c>
      <c r="EF239" s="33" t="n">
        <v>0.317</v>
      </c>
      <c r="EG239" s="33" t="n">
        <v>0.01</v>
      </c>
      <c r="EH239" s="33" t="n">
        <v>0.019</v>
      </c>
      <c r="EI239" s="33" t="n">
        <v>0.058</v>
      </c>
      <c r="EJ239" s="33" t="n">
        <v>0.317</v>
      </c>
      <c r="EK239" s="33" t="n">
        <v>0.135</v>
      </c>
      <c r="EL239" s="33" t="n">
        <v>0.096</v>
      </c>
      <c r="EM239" s="33" t="n">
        <v>0.173</v>
      </c>
      <c r="EN239" s="33" t="n">
        <v>0.144</v>
      </c>
      <c r="EO239" s="33" t="n">
        <v>0.413</v>
      </c>
      <c r="EP239" s="33" t="n">
        <v>0.385</v>
      </c>
      <c r="EQ239" s="33" t="n">
        <v>0.202</v>
      </c>
      <c r="ER239" s="33" t="n">
        <v>0.038</v>
      </c>
      <c r="ES239" s="33" t="n">
        <v>0.048</v>
      </c>
      <c r="ET239" s="33" t="n">
        <v>0.096</v>
      </c>
      <c r="EU239" s="33" t="n">
        <v>0.115</v>
      </c>
      <c r="EV239" s="33" t="n">
        <v>0.183</v>
      </c>
      <c r="EW239" s="33" t="n">
        <v>0.394</v>
      </c>
      <c r="EX239" s="33" t="n">
        <v>0.404</v>
      </c>
      <c r="EY239" s="33" t="n">
        <v>0.452</v>
      </c>
      <c r="EZ239" s="33" t="n">
        <v>7.14</v>
      </c>
      <c r="FA239" s="33" t="n">
        <v>0.029</v>
      </c>
      <c r="FB239" s="33" t="n">
        <v>0</v>
      </c>
      <c r="FC239" s="33" t="n">
        <v>0.058</v>
      </c>
      <c r="FD239" s="33" t="n">
        <v>0.058</v>
      </c>
      <c r="FE239" s="33" t="n">
        <v>0.144</v>
      </c>
      <c r="FF239" s="33" t="n">
        <v>0.106</v>
      </c>
      <c r="FG239" s="33" t="n">
        <v>0.087</v>
      </c>
      <c r="FH239" s="33" t="n">
        <v>0.106</v>
      </c>
      <c r="FI239" s="33" t="n">
        <v>0.125</v>
      </c>
      <c r="FJ239" s="33" t="n">
        <v>0.25</v>
      </c>
      <c r="FK239" s="33" t="n">
        <v>0.038</v>
      </c>
      <c r="FL239" s="33" t="n">
        <v>0.462</v>
      </c>
      <c r="FM239" s="33" t="n">
        <v>0.606</v>
      </c>
      <c r="FN239" s="33" t="n">
        <v>0.288</v>
      </c>
      <c r="FO239" s="33" t="n">
        <v>0.192</v>
      </c>
      <c r="FP239" s="33" t="n">
        <v>0.125</v>
      </c>
      <c r="FQ239" s="33" t="n">
        <v>0.231</v>
      </c>
      <c r="FR239" s="33" t="n">
        <v>0.163</v>
      </c>
      <c r="FS239" s="33" t="n">
        <v>0.087</v>
      </c>
      <c r="FT239" s="33" t="n">
        <v>0.202</v>
      </c>
      <c r="FU239" s="33" t="n">
        <v>0.087</v>
      </c>
      <c r="FV239" s="33" t="n">
        <v>0.048</v>
      </c>
      <c r="FW239" s="33" t="n">
        <v>0.173</v>
      </c>
      <c r="FX239" s="33" t="n">
        <v>0.096</v>
      </c>
      <c r="FY239" s="33" t="n">
        <v>0.135</v>
      </c>
      <c r="FZ239" s="33" t="n">
        <v>0.106</v>
      </c>
      <c r="GA239" s="33" t="n">
        <v>0</v>
      </c>
      <c r="GB239" s="33" t="n">
        <v>0.019</v>
      </c>
      <c r="GC239" s="33" t="n">
        <v>0.01</v>
      </c>
      <c r="GD239" s="33" t="n">
        <v>0.01</v>
      </c>
      <c r="GE239" s="33" t="n">
        <v>0.077</v>
      </c>
      <c r="GF239" s="33" t="n">
        <v>0.029</v>
      </c>
      <c r="GG239" s="33" t="n">
        <v>0.346</v>
      </c>
      <c r="GH239" s="33" t="n">
        <v>0.346</v>
      </c>
      <c r="GI239" s="33" t="n">
        <v>0.394</v>
      </c>
      <c r="GJ239" s="33" t="n">
        <v>0.404</v>
      </c>
      <c r="GK239" s="33" t="n">
        <v>0.404</v>
      </c>
      <c r="GL239" s="33" t="n">
        <v>0.442</v>
      </c>
      <c r="GM239" s="33" t="n">
        <v>0.567</v>
      </c>
      <c r="GN239" s="33" t="n">
        <v>0.375</v>
      </c>
      <c r="GO239" s="33" t="n">
        <v>0.356</v>
      </c>
      <c r="GP239" s="33" t="n">
        <v>0.442</v>
      </c>
      <c r="GQ239" s="33" t="n">
        <v>0.346</v>
      </c>
      <c r="GR239" s="33" t="n">
        <v>0.404</v>
      </c>
      <c r="GS239" s="33" t="n">
        <v>0.019</v>
      </c>
      <c r="GT239" s="33" t="n">
        <v>0.192</v>
      </c>
      <c r="GU239" s="33" t="n">
        <v>0.144</v>
      </c>
      <c r="GV239" s="33" t="n">
        <v>0.067</v>
      </c>
      <c r="GW239" s="33" t="n">
        <v>0.087</v>
      </c>
      <c r="GX239" s="33" t="n">
        <v>0.029</v>
      </c>
      <c r="GY239" s="33" t="n">
        <v>0.019</v>
      </c>
      <c r="GZ239" s="33" t="n">
        <v>0.019</v>
      </c>
      <c r="HA239" s="33" t="n">
        <v>0.029</v>
      </c>
      <c r="HB239" s="33" t="n">
        <v>0.019</v>
      </c>
      <c r="HC239" s="33" t="n">
        <v>0.019</v>
      </c>
      <c r="HD239" s="33" t="n">
        <v>0.029</v>
      </c>
      <c r="HE239" s="33" t="n">
        <v>0.048</v>
      </c>
      <c r="HF239" s="33" t="n">
        <v>0.048</v>
      </c>
      <c r="HG239" s="33" t="n">
        <v>0.067</v>
      </c>
      <c r="HH239" s="33" t="n">
        <v>0.058</v>
      </c>
      <c r="HI239" s="33" t="n">
        <v>0.067</v>
      </c>
      <c r="HJ239" s="33" t="n">
        <v>0.067</v>
      </c>
    </row>
    <row r="240" customFormat="false" ht="15" hidden="false" customHeight="false" outlineLevel="0" collapsed="false">
      <c r="A240" s="33" t="n">
        <v>609865</v>
      </c>
      <c r="B240" s="242" t="s">
        <v>1785</v>
      </c>
      <c r="C240" s="243" t="s">
        <v>1786</v>
      </c>
      <c r="D240" s="33" t="n">
        <v>2870</v>
      </c>
      <c r="E240" s="33" t="n">
        <v>22811</v>
      </c>
      <c r="F240" s="33" t="s">
        <v>767</v>
      </c>
      <c r="G240" s="33" t="s">
        <v>768</v>
      </c>
      <c r="H240" s="243" t="s">
        <v>46</v>
      </c>
      <c r="I240" s="33" t="s">
        <v>1855</v>
      </c>
      <c r="J240" s="33" t="s">
        <v>1788</v>
      </c>
      <c r="L240" s="33" t="s">
        <v>64</v>
      </c>
      <c r="N240" s="33" t="s">
        <v>1790</v>
      </c>
      <c r="O240" s="33" t="n">
        <v>51054</v>
      </c>
      <c r="P240" s="33" t="s">
        <v>1791</v>
      </c>
      <c r="Q240" s="33" t="s">
        <v>767</v>
      </c>
      <c r="R240" s="33" t="s">
        <v>3382</v>
      </c>
      <c r="S240" s="33" t="n">
        <v>60626</v>
      </c>
      <c r="T240" s="33" t="n">
        <v>32</v>
      </c>
      <c r="U240" s="33" t="s">
        <v>3383</v>
      </c>
      <c r="V240" s="33" t="s">
        <v>3384</v>
      </c>
      <c r="W240" s="33" t="s">
        <v>3385</v>
      </c>
      <c r="X240" s="33" t="s">
        <v>3386</v>
      </c>
      <c r="Y240" s="33" t="s">
        <v>1980</v>
      </c>
      <c r="Z240" s="33" t="s">
        <v>3387</v>
      </c>
      <c r="AA240" s="33" t="n">
        <v>2012</v>
      </c>
      <c r="AB240" s="33" t="n">
        <v>609865</v>
      </c>
      <c r="AD240" s="33" t="n">
        <v>2870</v>
      </c>
      <c r="AG240" s="33" t="s">
        <v>3388</v>
      </c>
      <c r="AH240" s="33" t="n">
        <v>1</v>
      </c>
      <c r="AI240" s="33" t="s">
        <v>1823</v>
      </c>
      <c r="AJ240" s="33" t="s">
        <v>1801</v>
      </c>
      <c r="AK240" s="33" t="s">
        <v>1802</v>
      </c>
      <c r="AL240" s="33" t="s">
        <v>64</v>
      </c>
      <c r="AM240" s="33" t="s">
        <v>65</v>
      </c>
      <c r="AN240" s="33" t="s">
        <v>64</v>
      </c>
      <c r="AO240" s="33" t="s">
        <v>64</v>
      </c>
      <c r="AP240" s="33" t="s">
        <v>65</v>
      </c>
      <c r="AQ240" s="33" t="s">
        <v>2426</v>
      </c>
      <c r="AR240" s="244" t="s">
        <v>54</v>
      </c>
    </row>
    <row r="241" customFormat="false" ht="15" hidden="false" customHeight="false" outlineLevel="0" collapsed="false">
      <c r="A241" s="33" t="n">
        <v>609866</v>
      </c>
      <c r="B241" s="242" t="s">
        <v>1785</v>
      </c>
      <c r="C241" s="243" t="s">
        <v>1786</v>
      </c>
      <c r="D241" s="33" t="n">
        <v>2880</v>
      </c>
      <c r="E241" s="33" t="n">
        <v>22821</v>
      </c>
      <c r="F241" s="33" t="s">
        <v>410</v>
      </c>
      <c r="G241" s="33" t="s">
        <v>411</v>
      </c>
      <c r="H241" s="243" t="s">
        <v>46</v>
      </c>
      <c r="I241" s="33" t="s">
        <v>1855</v>
      </c>
      <c r="J241" s="33" t="s">
        <v>1788</v>
      </c>
      <c r="L241" s="33" t="s">
        <v>64</v>
      </c>
      <c r="N241" s="33" t="s">
        <v>1790</v>
      </c>
      <c r="O241" s="33" t="n">
        <v>51055</v>
      </c>
      <c r="P241" s="33" t="s">
        <v>1791</v>
      </c>
      <c r="Q241" s="33" t="s">
        <v>3389</v>
      </c>
      <c r="R241" s="33" t="s">
        <v>3390</v>
      </c>
      <c r="S241" s="33" t="n">
        <v>60618</v>
      </c>
      <c r="T241" s="33" t="n">
        <v>31</v>
      </c>
      <c r="U241" s="33" t="s">
        <v>3391</v>
      </c>
      <c r="V241" s="33" t="s">
        <v>3392</v>
      </c>
      <c r="W241" s="33" t="s">
        <v>3393</v>
      </c>
      <c r="X241" s="33" t="s">
        <v>3394</v>
      </c>
      <c r="Y241" s="33" t="s">
        <v>2618</v>
      </c>
      <c r="Z241" s="33" t="s">
        <v>2508</v>
      </c>
      <c r="AA241" s="33" t="n">
        <v>2012</v>
      </c>
      <c r="AB241" s="33" t="n">
        <v>609866</v>
      </c>
      <c r="AD241" s="33" t="n">
        <v>2880</v>
      </c>
      <c r="AG241" s="33" t="s">
        <v>3395</v>
      </c>
      <c r="AH241" s="33" t="n">
        <v>1</v>
      </c>
      <c r="AI241" s="33" t="s">
        <v>1823</v>
      </c>
      <c r="AJ241" s="33" t="s">
        <v>1801</v>
      </c>
      <c r="AK241" s="33" t="s">
        <v>1802</v>
      </c>
      <c r="AL241" s="33" t="s">
        <v>64</v>
      </c>
      <c r="AM241" s="33" t="s">
        <v>65</v>
      </c>
      <c r="AN241" s="33" t="s">
        <v>64</v>
      </c>
      <c r="AO241" s="33" t="s">
        <v>64</v>
      </c>
      <c r="AP241" s="33" t="s">
        <v>65</v>
      </c>
      <c r="AQ241" s="33" t="s">
        <v>2426</v>
      </c>
      <c r="AR241" s="244" t="s">
        <v>263</v>
      </c>
      <c r="AS241" s="33" t="s">
        <v>77</v>
      </c>
      <c r="AT241" s="33" t="s">
        <v>77</v>
      </c>
      <c r="AU241" s="33" t="s">
        <v>47</v>
      </c>
      <c r="AV241" s="33" t="n">
        <v>66</v>
      </c>
      <c r="AW241" s="33" t="n">
        <v>62</v>
      </c>
      <c r="AX241" s="33" t="n">
        <v>54</v>
      </c>
      <c r="AY241" s="33" t="n">
        <v>297</v>
      </c>
      <c r="AZ241" s="33" t="n">
        <v>166</v>
      </c>
      <c r="BA241" s="33" t="n">
        <v>21</v>
      </c>
      <c r="BB241" s="33" t="n">
        <v>8</v>
      </c>
      <c r="BC241" s="33" t="n">
        <v>66</v>
      </c>
      <c r="BD241" s="245" t="n">
        <v>0</v>
      </c>
      <c r="BE241" s="33" t="n">
        <v>0</v>
      </c>
      <c r="BF241" s="33" t="n">
        <v>21</v>
      </c>
      <c r="BG241" s="33" t="n">
        <v>15</v>
      </c>
      <c r="BH241" s="33" t="n">
        <v>297</v>
      </c>
      <c r="BI241" s="33" t="n">
        <v>0.013</v>
      </c>
      <c r="BJ241" s="33" t="n">
        <v>0.003</v>
      </c>
      <c r="BK241" s="33" t="n">
        <v>0</v>
      </c>
      <c r="BL241" s="33" t="n">
        <v>0</v>
      </c>
      <c r="BM241" s="33" t="n">
        <v>0.007</v>
      </c>
      <c r="BN241" s="33" t="n">
        <v>0.024</v>
      </c>
      <c r="BO241" s="33" t="n">
        <v>0.057</v>
      </c>
      <c r="BP241" s="33" t="n">
        <v>0.03</v>
      </c>
      <c r="BQ241" s="33" t="n">
        <v>0.03</v>
      </c>
      <c r="BR241" s="33" t="n">
        <v>0.027</v>
      </c>
      <c r="BS241" s="33" t="n">
        <v>0.051</v>
      </c>
      <c r="BT241" s="33" t="n">
        <v>0.125</v>
      </c>
      <c r="BU241" s="33" t="n">
        <v>0.31</v>
      </c>
      <c r="BV241" s="33" t="n">
        <v>0.215</v>
      </c>
      <c r="BW241" s="33" t="n">
        <v>0.219</v>
      </c>
      <c r="BX241" s="33" t="n">
        <v>0.158</v>
      </c>
      <c r="BY241" s="33" t="n">
        <v>0.367</v>
      </c>
      <c r="BZ241" s="33" t="n">
        <v>0.333</v>
      </c>
      <c r="CA241" s="33" t="n">
        <v>0.017</v>
      </c>
      <c r="CB241" s="33" t="n">
        <v>0.01</v>
      </c>
      <c r="CC241" s="33" t="n">
        <v>0.007</v>
      </c>
      <c r="CD241" s="33" t="n">
        <v>0.03</v>
      </c>
      <c r="CE241" s="33" t="n">
        <v>0.01</v>
      </c>
      <c r="CF241" s="33" t="n">
        <v>0.027</v>
      </c>
      <c r="CG241" s="33" t="n">
        <v>0.603</v>
      </c>
      <c r="CH241" s="33" t="n">
        <v>0.741</v>
      </c>
      <c r="CI241" s="33" t="n">
        <v>0.744</v>
      </c>
      <c r="CJ241" s="33" t="n">
        <v>0.785</v>
      </c>
      <c r="CK241" s="33" t="n">
        <v>0.566</v>
      </c>
      <c r="CL241" s="33" t="n">
        <v>0.492</v>
      </c>
      <c r="CM241" s="33" t="n">
        <v>0</v>
      </c>
      <c r="CN241" s="33" t="n">
        <v>0</v>
      </c>
      <c r="CO241" s="33" t="n">
        <v>0</v>
      </c>
      <c r="CP241" s="33" t="n">
        <v>0</v>
      </c>
      <c r="CQ241" s="33" t="n">
        <v>0</v>
      </c>
      <c r="CR241" s="33" t="n">
        <v>0</v>
      </c>
      <c r="CS241" s="33" t="n">
        <v>0.003</v>
      </c>
      <c r="CT241" s="33" t="n">
        <v>0.034</v>
      </c>
      <c r="CU241" s="33" t="n">
        <v>0.024</v>
      </c>
      <c r="CV241" s="33" t="n">
        <v>0.01</v>
      </c>
      <c r="CW241" s="33" t="n">
        <v>0.007</v>
      </c>
      <c r="CX241" s="33" t="n">
        <v>0</v>
      </c>
      <c r="CY241" s="33" t="n">
        <v>0.01</v>
      </c>
      <c r="CZ241" s="33" t="n">
        <v>0.007</v>
      </c>
      <c r="DA241" s="33" t="n">
        <v>0.03</v>
      </c>
      <c r="DB241" s="33" t="n">
        <v>0.037</v>
      </c>
      <c r="DC241" s="33" t="n">
        <v>0.081</v>
      </c>
      <c r="DD241" s="33" t="n">
        <v>0.054</v>
      </c>
      <c r="DE241" s="33" t="n">
        <v>0.108</v>
      </c>
      <c r="DF241" s="33" t="n">
        <v>0.168</v>
      </c>
      <c r="DG241" s="33" t="n">
        <v>0.229</v>
      </c>
      <c r="DH241" s="33" t="n">
        <v>0.162</v>
      </c>
      <c r="DI241" s="33" t="n">
        <v>0.141</v>
      </c>
      <c r="DJ241" s="33" t="n">
        <v>0.239</v>
      </c>
      <c r="DK241" s="33" t="n">
        <v>0.259</v>
      </c>
      <c r="DL241" s="33" t="n">
        <v>0.269</v>
      </c>
      <c r="DM241" s="33" t="n">
        <v>0.283</v>
      </c>
      <c r="DN241" s="33" t="n">
        <v>0.007</v>
      </c>
      <c r="DO241" s="33" t="n">
        <v>0.01</v>
      </c>
      <c r="DP241" s="33" t="n">
        <v>0.013</v>
      </c>
      <c r="DQ241" s="33" t="n">
        <v>0.02</v>
      </c>
      <c r="DR241" s="33" t="n">
        <v>0.02</v>
      </c>
      <c r="DS241" s="33" t="n">
        <v>0.02</v>
      </c>
      <c r="DT241" s="33" t="n">
        <v>0.027</v>
      </c>
      <c r="DU241" s="33" t="n">
        <v>0.017</v>
      </c>
      <c r="DV241" s="33" t="n">
        <v>0.03</v>
      </c>
      <c r="DW241" s="33" t="n">
        <v>0.875</v>
      </c>
      <c r="DX241" s="33" t="n">
        <v>0.815</v>
      </c>
      <c r="DY241" s="33" t="n">
        <v>0.758</v>
      </c>
      <c r="DZ241" s="33" t="n">
        <v>0.808</v>
      </c>
      <c r="EA241" s="33" t="n">
        <v>0.832</v>
      </c>
      <c r="EB241" s="33" t="n">
        <v>0.71</v>
      </c>
      <c r="EC241" s="33" t="n">
        <v>0.673</v>
      </c>
      <c r="ED241" s="33" t="n">
        <v>0.599</v>
      </c>
      <c r="EE241" s="33" t="n">
        <v>0.609</v>
      </c>
      <c r="EF241" s="33" t="n">
        <v>0.455</v>
      </c>
      <c r="EG241" s="33" t="n">
        <v>0.024</v>
      </c>
      <c r="EH241" s="33" t="n">
        <v>0.007</v>
      </c>
      <c r="EI241" s="33" t="n">
        <v>0.027</v>
      </c>
      <c r="EJ241" s="33" t="n">
        <v>0.401</v>
      </c>
      <c r="EK241" s="33" t="n">
        <v>0.01</v>
      </c>
      <c r="EL241" s="33" t="n">
        <v>0.01</v>
      </c>
      <c r="EM241" s="33" t="n">
        <v>0.128</v>
      </c>
      <c r="EN241" s="33" t="n">
        <v>0.047</v>
      </c>
      <c r="EO241" s="33" t="n">
        <v>0.273</v>
      </c>
      <c r="EP241" s="33" t="n">
        <v>0.195</v>
      </c>
      <c r="EQ241" s="33" t="n">
        <v>0.407</v>
      </c>
      <c r="ER241" s="33" t="n">
        <v>0.074</v>
      </c>
      <c r="ES241" s="33" t="n">
        <v>0.061</v>
      </c>
      <c r="ET241" s="33" t="n">
        <v>0.061</v>
      </c>
      <c r="EU241" s="33" t="n">
        <v>0.098</v>
      </c>
      <c r="EV241" s="33" t="n">
        <v>0.024</v>
      </c>
      <c r="EW241" s="33" t="n">
        <v>0.633</v>
      </c>
      <c r="EX241" s="33" t="n">
        <v>0.727</v>
      </c>
      <c r="EY241" s="33" t="n">
        <v>0.34</v>
      </c>
      <c r="EZ241" s="33" t="n">
        <v>9.3</v>
      </c>
      <c r="FA241" s="33" t="n">
        <v>0</v>
      </c>
      <c r="FB241" s="33" t="n">
        <v>0</v>
      </c>
      <c r="FC241" s="33" t="n">
        <v>0.003</v>
      </c>
      <c r="FD241" s="33" t="n">
        <v>0.003</v>
      </c>
      <c r="FE241" s="33" t="n">
        <v>0.013</v>
      </c>
      <c r="FF241" s="33" t="n">
        <v>0.01</v>
      </c>
      <c r="FG241" s="33" t="n">
        <v>0.037</v>
      </c>
      <c r="FH241" s="33" t="n">
        <v>0.111</v>
      </c>
      <c r="FI241" s="33" t="n">
        <v>0.189</v>
      </c>
      <c r="FJ241" s="33" t="n">
        <v>0.593</v>
      </c>
      <c r="FK241" s="33" t="n">
        <v>0.04</v>
      </c>
      <c r="FL241" s="33" t="n">
        <v>0.347</v>
      </c>
      <c r="FM241" s="33" t="n">
        <v>0.68</v>
      </c>
      <c r="FN241" s="33" t="n">
        <v>0.138</v>
      </c>
      <c r="FO241" s="33" t="n">
        <v>0.347</v>
      </c>
      <c r="FP241" s="33" t="n">
        <v>0.141</v>
      </c>
      <c r="FQ241" s="33" t="n">
        <v>0.347</v>
      </c>
      <c r="FR241" s="33" t="n">
        <v>0.131</v>
      </c>
      <c r="FS241" s="33" t="n">
        <v>0.04</v>
      </c>
      <c r="FT241" s="33" t="n">
        <v>0.357</v>
      </c>
      <c r="FU241" s="33" t="n">
        <v>0.071</v>
      </c>
      <c r="FV241" s="33" t="n">
        <v>0.024</v>
      </c>
      <c r="FW241" s="33" t="n">
        <v>0.084</v>
      </c>
      <c r="FX241" s="33" t="n">
        <v>0.104</v>
      </c>
      <c r="FY241" s="33" t="n">
        <v>0.114</v>
      </c>
      <c r="FZ241" s="33" t="n">
        <v>0.074</v>
      </c>
      <c r="GA241" s="33" t="n">
        <v>0</v>
      </c>
      <c r="GB241" s="33" t="n">
        <v>0</v>
      </c>
      <c r="GC241" s="33" t="n">
        <v>0.01</v>
      </c>
      <c r="GD241" s="33" t="n">
        <v>0.074</v>
      </c>
      <c r="GE241" s="33" t="n">
        <v>0.202</v>
      </c>
      <c r="GF241" s="33" t="n">
        <v>0.007</v>
      </c>
      <c r="GG241" s="33" t="n">
        <v>0.259</v>
      </c>
      <c r="GH241" s="33" t="n">
        <v>0.249</v>
      </c>
      <c r="GI241" s="33" t="n">
        <v>0.286</v>
      </c>
      <c r="GJ241" s="33" t="n">
        <v>0.471</v>
      </c>
      <c r="GK241" s="33" t="n">
        <v>0.431</v>
      </c>
      <c r="GL241" s="33" t="n">
        <v>0.226</v>
      </c>
      <c r="GM241" s="33" t="n">
        <v>0.684</v>
      </c>
      <c r="GN241" s="33" t="n">
        <v>0.562</v>
      </c>
      <c r="GO241" s="33" t="n">
        <v>0.576</v>
      </c>
      <c r="GP241" s="33" t="n">
        <v>0.354</v>
      </c>
      <c r="GQ241" s="33" t="n">
        <v>0.182</v>
      </c>
      <c r="GR241" s="33" t="n">
        <v>0.714</v>
      </c>
      <c r="GS241" s="33" t="n">
        <v>0</v>
      </c>
      <c r="GT241" s="33" t="n">
        <v>0.118</v>
      </c>
      <c r="GU241" s="33" t="n">
        <v>0.071</v>
      </c>
      <c r="GV241" s="33" t="n">
        <v>0.04</v>
      </c>
      <c r="GW241" s="33" t="n">
        <v>0.091</v>
      </c>
      <c r="GX241" s="33" t="n">
        <v>0.003</v>
      </c>
      <c r="GY241" s="33" t="n">
        <v>0.013</v>
      </c>
      <c r="GZ241" s="33" t="n">
        <v>0.02</v>
      </c>
      <c r="HA241" s="33" t="n">
        <v>0.013</v>
      </c>
      <c r="HB241" s="33" t="n">
        <v>0.013</v>
      </c>
      <c r="HC241" s="33" t="n">
        <v>0.044</v>
      </c>
      <c r="HD241" s="33" t="n">
        <v>0.01</v>
      </c>
      <c r="HE241" s="33" t="n">
        <v>0.044</v>
      </c>
      <c r="HF241" s="33" t="n">
        <v>0.051</v>
      </c>
      <c r="HG241" s="33" t="n">
        <v>0.044</v>
      </c>
      <c r="HH241" s="33" t="n">
        <v>0.047</v>
      </c>
      <c r="HI241" s="33" t="n">
        <v>0.051</v>
      </c>
      <c r="HJ241" s="33" t="n">
        <v>0.04</v>
      </c>
    </row>
    <row r="242" customFormat="false" ht="15" hidden="false" customHeight="false" outlineLevel="0" collapsed="false">
      <c r="A242" s="33" t="n">
        <v>609867</v>
      </c>
      <c r="B242" s="242" t="s">
        <v>1785</v>
      </c>
      <c r="C242" s="243" t="s">
        <v>1786</v>
      </c>
      <c r="D242" s="33" t="n">
        <v>2890</v>
      </c>
      <c r="E242" s="33" t="n">
        <v>22831</v>
      </c>
      <c r="F242" s="33" t="s">
        <v>412</v>
      </c>
      <c r="G242" s="33" t="s">
        <v>413</v>
      </c>
      <c r="H242" s="243" t="s">
        <v>46</v>
      </c>
      <c r="I242" s="33" t="s">
        <v>1855</v>
      </c>
      <c r="J242" s="33" t="s">
        <v>1788</v>
      </c>
      <c r="L242" s="33" t="s">
        <v>279</v>
      </c>
      <c r="N242" s="33" t="s">
        <v>1790</v>
      </c>
      <c r="O242" s="33" t="n">
        <v>51232</v>
      </c>
      <c r="P242" s="33" t="s">
        <v>1791</v>
      </c>
      <c r="Q242" s="33" t="s">
        <v>3396</v>
      </c>
      <c r="R242" s="33" t="s">
        <v>3397</v>
      </c>
      <c r="S242" s="33" t="n">
        <v>60608</v>
      </c>
      <c r="T242" s="33" t="n">
        <v>39</v>
      </c>
      <c r="U242" s="33" t="s">
        <v>3398</v>
      </c>
      <c r="V242" s="33" t="s">
        <v>3399</v>
      </c>
      <c r="W242" s="33" t="s">
        <v>3400</v>
      </c>
      <c r="X242" s="33" t="s">
        <v>3401</v>
      </c>
      <c r="Y242" s="33" t="s">
        <v>2258</v>
      </c>
      <c r="Z242" s="33" t="s">
        <v>2863</v>
      </c>
      <c r="AA242" s="33" t="n">
        <v>2012</v>
      </c>
      <c r="AB242" s="33" t="n">
        <v>609867</v>
      </c>
      <c r="AD242" s="33" t="n">
        <v>2890</v>
      </c>
      <c r="AG242" s="33" t="s">
        <v>3402</v>
      </c>
      <c r="AH242" s="33" t="n">
        <v>3</v>
      </c>
      <c r="AI242" s="33" t="s">
        <v>1823</v>
      </c>
      <c r="AJ242" s="33" t="s">
        <v>1801</v>
      </c>
      <c r="AK242" s="33" t="s">
        <v>1802</v>
      </c>
      <c r="AL242" s="33" t="s">
        <v>279</v>
      </c>
      <c r="AM242" s="33" t="s">
        <v>108</v>
      </c>
      <c r="AN242" s="33" t="s">
        <v>279</v>
      </c>
      <c r="AO242" s="33" t="s">
        <v>279</v>
      </c>
      <c r="AP242" s="33" t="s">
        <v>108</v>
      </c>
      <c r="AQ242" s="33" t="s">
        <v>2426</v>
      </c>
      <c r="AR242" s="244" t="s">
        <v>54</v>
      </c>
    </row>
    <row r="243" customFormat="false" ht="15" hidden="false" customHeight="false" outlineLevel="0" collapsed="false">
      <c r="A243" s="33" t="n">
        <v>609869</v>
      </c>
      <c r="B243" s="242" t="s">
        <v>1785</v>
      </c>
      <c r="C243" s="243" t="s">
        <v>1786</v>
      </c>
      <c r="D243" s="33" t="n">
        <v>2900</v>
      </c>
      <c r="E243" s="33" t="n">
        <v>22841</v>
      </c>
      <c r="F243" s="33" t="s">
        <v>820</v>
      </c>
      <c r="G243" s="33" t="s">
        <v>821</v>
      </c>
      <c r="H243" s="243" t="s">
        <v>46</v>
      </c>
      <c r="I243" s="33" t="s">
        <v>1855</v>
      </c>
      <c r="J243" s="33" t="s">
        <v>1788</v>
      </c>
      <c r="L243" s="33" t="s">
        <v>89</v>
      </c>
      <c r="N243" s="33" t="s">
        <v>1790</v>
      </c>
      <c r="O243" s="33" t="n">
        <v>51318</v>
      </c>
      <c r="P243" s="33" t="s">
        <v>1791</v>
      </c>
      <c r="Q243" s="33" t="s">
        <v>820</v>
      </c>
      <c r="R243" s="33" t="s">
        <v>3403</v>
      </c>
      <c r="S243" s="33" t="n">
        <v>60636</v>
      </c>
      <c r="T243" s="33" t="n">
        <v>43</v>
      </c>
      <c r="U243" s="33" t="s">
        <v>3404</v>
      </c>
      <c r="V243" s="33" t="s">
        <v>3405</v>
      </c>
      <c r="W243" s="33" t="s">
        <v>3406</v>
      </c>
      <c r="X243" s="33" t="s">
        <v>3407</v>
      </c>
      <c r="Y243" s="33" t="s">
        <v>2196</v>
      </c>
      <c r="Z243" s="33" t="s">
        <v>1909</v>
      </c>
      <c r="AA243" s="33" t="n">
        <v>2012</v>
      </c>
      <c r="AB243" s="33" t="n">
        <v>609869</v>
      </c>
      <c r="AD243" s="33" t="n">
        <v>2900</v>
      </c>
      <c r="AG243" s="33" t="s">
        <v>3408</v>
      </c>
      <c r="AH243" s="33" t="n">
        <v>0</v>
      </c>
      <c r="AI243" s="33" t="s">
        <v>1823</v>
      </c>
      <c r="AJ243" s="33" t="s">
        <v>1801</v>
      </c>
      <c r="AK243" s="33" t="s">
        <v>1802</v>
      </c>
      <c r="AL243" s="33" t="s">
        <v>89</v>
      </c>
      <c r="AM243" s="33" t="s">
        <v>71</v>
      </c>
      <c r="AN243" s="33" t="s">
        <v>89</v>
      </c>
      <c r="AO243" s="33" t="s">
        <v>89</v>
      </c>
      <c r="AP243" s="33" t="s">
        <v>71</v>
      </c>
      <c r="AQ243" s="33" t="s">
        <v>2467</v>
      </c>
      <c r="AR243" s="244" t="s">
        <v>822</v>
      </c>
      <c r="AS243" s="33" t="s">
        <v>77</v>
      </c>
      <c r="AT243" s="33" t="s">
        <v>47</v>
      </c>
      <c r="AU243" s="33" t="s">
        <v>47</v>
      </c>
      <c r="AV243" s="33" t="n">
        <v>63</v>
      </c>
      <c r="AW243" s="33" t="n">
        <v>50</v>
      </c>
      <c r="AX243" s="33" t="n">
        <v>52</v>
      </c>
      <c r="AY243" s="33" t="n">
        <v>111</v>
      </c>
      <c r="AZ243" s="33" t="n">
        <v>2</v>
      </c>
      <c r="BA243" s="33" t="n">
        <v>1</v>
      </c>
      <c r="BB243" s="33" t="n">
        <v>102</v>
      </c>
      <c r="BC243" s="33" t="n">
        <v>0</v>
      </c>
      <c r="BD243" s="245" t="n">
        <v>0</v>
      </c>
      <c r="BE243" s="33" t="n">
        <v>0</v>
      </c>
      <c r="BF243" s="33" t="n">
        <v>2</v>
      </c>
      <c r="BG243" s="33" t="n">
        <v>4</v>
      </c>
      <c r="BH243" s="33" t="n">
        <v>111</v>
      </c>
      <c r="BI243" s="33" t="n">
        <v>0.009</v>
      </c>
      <c r="BJ243" s="33" t="n">
        <v>0</v>
      </c>
      <c r="BK243" s="33" t="n">
        <v>0.009</v>
      </c>
      <c r="BL243" s="33" t="n">
        <v>0.009</v>
      </c>
      <c r="BM243" s="33" t="n">
        <v>0.018</v>
      </c>
      <c r="BN243" s="33" t="n">
        <v>0.036</v>
      </c>
      <c r="BO243" s="33" t="n">
        <v>0.063</v>
      </c>
      <c r="BP243" s="33" t="n">
        <v>0.045</v>
      </c>
      <c r="BQ243" s="33" t="n">
        <v>0.081</v>
      </c>
      <c r="BR243" s="33" t="n">
        <v>0.045</v>
      </c>
      <c r="BS243" s="33" t="n">
        <v>0.09</v>
      </c>
      <c r="BT243" s="33" t="n">
        <v>0.126</v>
      </c>
      <c r="BU243" s="33" t="n">
        <v>0.252</v>
      </c>
      <c r="BV243" s="33" t="n">
        <v>0.216</v>
      </c>
      <c r="BW243" s="33" t="n">
        <v>0.288</v>
      </c>
      <c r="BX243" s="33" t="n">
        <v>0.153</v>
      </c>
      <c r="BY243" s="33" t="n">
        <v>0.243</v>
      </c>
      <c r="BZ243" s="33" t="n">
        <v>0.252</v>
      </c>
      <c r="CA243" s="33" t="n">
        <v>0</v>
      </c>
      <c r="CB243" s="33" t="n">
        <v>0.009</v>
      </c>
      <c r="CC243" s="33" t="n">
        <v>0.018</v>
      </c>
      <c r="CD243" s="33" t="n">
        <v>0.009</v>
      </c>
      <c r="CE243" s="33" t="n">
        <v>0</v>
      </c>
      <c r="CF243" s="33" t="n">
        <v>0.045</v>
      </c>
      <c r="CG243" s="33" t="n">
        <v>0.676</v>
      </c>
      <c r="CH243" s="33" t="n">
        <v>0.73</v>
      </c>
      <c r="CI243" s="33" t="n">
        <v>0.604</v>
      </c>
      <c r="CJ243" s="33" t="n">
        <v>0.784</v>
      </c>
      <c r="CK243" s="33" t="n">
        <v>0.649</v>
      </c>
      <c r="CL243" s="33" t="n">
        <v>0.541</v>
      </c>
      <c r="CM243" s="33" t="n">
        <v>0.009</v>
      </c>
      <c r="CN243" s="33" t="n">
        <v>0.009</v>
      </c>
      <c r="CO243" s="33" t="n">
        <v>0</v>
      </c>
      <c r="CP243" s="33" t="n">
        <v>0</v>
      </c>
      <c r="CQ243" s="33" t="n">
        <v>0</v>
      </c>
      <c r="CR243" s="33" t="n">
        <v>0.009</v>
      </c>
      <c r="CS243" s="33" t="n">
        <v>0.018</v>
      </c>
      <c r="CT243" s="33" t="n">
        <v>0.036</v>
      </c>
      <c r="CU243" s="33" t="n">
        <v>0.036</v>
      </c>
      <c r="CV243" s="33" t="n">
        <v>0.036</v>
      </c>
      <c r="CW243" s="33" t="n">
        <v>0.009</v>
      </c>
      <c r="CX243" s="33" t="n">
        <v>0.036</v>
      </c>
      <c r="CY243" s="33" t="n">
        <v>0.036</v>
      </c>
      <c r="CZ243" s="33" t="n">
        <v>0.036</v>
      </c>
      <c r="DA243" s="33" t="n">
        <v>0.117</v>
      </c>
      <c r="DB243" s="33" t="n">
        <v>0.081</v>
      </c>
      <c r="DC243" s="33" t="n">
        <v>0.09</v>
      </c>
      <c r="DD243" s="33" t="n">
        <v>0.081</v>
      </c>
      <c r="DE243" s="33" t="n">
        <v>0.117</v>
      </c>
      <c r="DF243" s="33" t="n">
        <v>0.207</v>
      </c>
      <c r="DG243" s="33" t="n">
        <v>0.198</v>
      </c>
      <c r="DH243" s="33" t="n">
        <v>0.18</v>
      </c>
      <c r="DI243" s="33" t="n">
        <v>0.225</v>
      </c>
      <c r="DJ243" s="33" t="n">
        <v>0.315</v>
      </c>
      <c r="DK243" s="33" t="n">
        <v>0.198</v>
      </c>
      <c r="DL243" s="33" t="n">
        <v>0.171</v>
      </c>
      <c r="DM243" s="33" t="n">
        <v>0.189</v>
      </c>
      <c r="DN243" s="33" t="n">
        <v>0.009</v>
      </c>
      <c r="DO243" s="33" t="n">
        <v>0.018</v>
      </c>
      <c r="DP243" s="33" t="n">
        <v>0</v>
      </c>
      <c r="DQ243" s="33" t="n">
        <v>0.009</v>
      </c>
      <c r="DR243" s="33" t="n">
        <v>0.009</v>
      </c>
      <c r="DS243" s="33" t="n">
        <v>0.009</v>
      </c>
      <c r="DT243" s="33" t="n">
        <v>0.009</v>
      </c>
      <c r="DU243" s="33" t="n">
        <v>0.018</v>
      </c>
      <c r="DV243" s="33" t="n">
        <v>0</v>
      </c>
      <c r="DW243" s="33" t="n">
        <v>0.829</v>
      </c>
      <c r="DX243" s="33" t="n">
        <v>0.757</v>
      </c>
      <c r="DY243" s="33" t="n">
        <v>0.766</v>
      </c>
      <c r="DZ243" s="33" t="n">
        <v>0.775</v>
      </c>
      <c r="EA243" s="33" t="n">
        <v>0.73</v>
      </c>
      <c r="EB243" s="33" t="n">
        <v>0.55</v>
      </c>
      <c r="EC243" s="33" t="n">
        <v>0.694</v>
      </c>
      <c r="ED243" s="33" t="n">
        <v>0.685</v>
      </c>
      <c r="EE243" s="33" t="n">
        <v>0.694</v>
      </c>
      <c r="EF243" s="33" t="n">
        <v>0.342</v>
      </c>
      <c r="EG243" s="33" t="n">
        <v>0.045</v>
      </c>
      <c r="EH243" s="33" t="n">
        <v>0.027</v>
      </c>
      <c r="EI243" s="33" t="n">
        <v>0.018</v>
      </c>
      <c r="EJ243" s="33" t="n">
        <v>0.333</v>
      </c>
      <c r="EK243" s="33" t="n">
        <v>0.108</v>
      </c>
      <c r="EL243" s="33" t="n">
        <v>0.09</v>
      </c>
      <c r="EM243" s="33" t="n">
        <v>0.099</v>
      </c>
      <c r="EN243" s="33" t="n">
        <v>0.117</v>
      </c>
      <c r="EO243" s="33" t="n">
        <v>0.252</v>
      </c>
      <c r="EP243" s="33" t="n">
        <v>0.225</v>
      </c>
      <c r="EQ243" s="33" t="n">
        <v>0.297</v>
      </c>
      <c r="ER243" s="33" t="n">
        <v>0.009</v>
      </c>
      <c r="ES243" s="33" t="n">
        <v>0.027</v>
      </c>
      <c r="ET243" s="33" t="n">
        <v>0.027</v>
      </c>
      <c r="EU243" s="33" t="n">
        <v>0.054</v>
      </c>
      <c r="EV243" s="33" t="n">
        <v>0.198</v>
      </c>
      <c r="EW243" s="33" t="n">
        <v>0.568</v>
      </c>
      <c r="EX243" s="33" t="n">
        <v>0.631</v>
      </c>
      <c r="EY243" s="33" t="n">
        <v>0.532</v>
      </c>
      <c r="EZ243" s="33" t="n">
        <v>7.81</v>
      </c>
      <c r="FA243" s="33" t="n">
        <v>0.036</v>
      </c>
      <c r="FB243" s="33" t="n">
        <v>0</v>
      </c>
      <c r="FC243" s="33" t="n">
        <v>0.027</v>
      </c>
      <c r="FD243" s="33" t="n">
        <v>0.036</v>
      </c>
      <c r="FE243" s="33" t="n">
        <v>0.081</v>
      </c>
      <c r="FF243" s="33" t="n">
        <v>0.072</v>
      </c>
      <c r="FG243" s="33" t="n">
        <v>0.099</v>
      </c>
      <c r="FH243" s="33" t="n">
        <v>0.162</v>
      </c>
      <c r="FI243" s="33" t="n">
        <v>0.108</v>
      </c>
      <c r="FJ243" s="33" t="n">
        <v>0.36</v>
      </c>
      <c r="FK243" s="33" t="n">
        <v>0.018</v>
      </c>
      <c r="FL243" s="33" t="n">
        <v>0.631</v>
      </c>
      <c r="FM243" s="33" t="n">
        <v>0.622</v>
      </c>
      <c r="FN243" s="33" t="n">
        <v>0.351</v>
      </c>
      <c r="FO243" s="33" t="n">
        <v>0.144</v>
      </c>
      <c r="FP243" s="33" t="n">
        <v>0.153</v>
      </c>
      <c r="FQ243" s="33" t="n">
        <v>0.18</v>
      </c>
      <c r="FR243" s="33" t="n">
        <v>0.054</v>
      </c>
      <c r="FS243" s="33" t="n">
        <v>0.045</v>
      </c>
      <c r="FT243" s="33" t="n">
        <v>0.243</v>
      </c>
      <c r="FU243" s="33" t="n">
        <v>0.081</v>
      </c>
      <c r="FV243" s="33" t="n">
        <v>0.09</v>
      </c>
      <c r="FW243" s="33" t="n">
        <v>0.189</v>
      </c>
      <c r="FX243" s="33" t="n">
        <v>0.09</v>
      </c>
      <c r="FY243" s="33" t="n">
        <v>0.09</v>
      </c>
      <c r="FZ243" s="33" t="n">
        <v>0.036</v>
      </c>
      <c r="GA243" s="33" t="n">
        <v>0.027</v>
      </c>
      <c r="GB243" s="33" t="n">
        <v>0.045</v>
      </c>
      <c r="GC243" s="33" t="n">
        <v>0.063</v>
      </c>
      <c r="GD243" s="33" t="n">
        <v>0.054</v>
      </c>
      <c r="GE243" s="33" t="n">
        <v>0.117</v>
      </c>
      <c r="GF243" s="33" t="n">
        <v>0.009</v>
      </c>
      <c r="GG243" s="33" t="n">
        <v>0.279</v>
      </c>
      <c r="GH243" s="33" t="n">
        <v>0.243</v>
      </c>
      <c r="GI243" s="33" t="n">
        <v>0.261</v>
      </c>
      <c r="GJ243" s="33" t="n">
        <v>0.324</v>
      </c>
      <c r="GK243" s="33" t="n">
        <v>0.306</v>
      </c>
      <c r="GL243" s="33" t="n">
        <v>0.324</v>
      </c>
      <c r="GM243" s="33" t="n">
        <v>0.604</v>
      </c>
      <c r="GN243" s="33" t="n">
        <v>0.523</v>
      </c>
      <c r="GO243" s="33" t="n">
        <v>0.486</v>
      </c>
      <c r="GP243" s="33" t="n">
        <v>0.486</v>
      </c>
      <c r="GQ243" s="33" t="n">
        <v>0.477</v>
      </c>
      <c r="GR243" s="33" t="n">
        <v>0.595</v>
      </c>
      <c r="GS243" s="33" t="n">
        <v>0.054</v>
      </c>
      <c r="GT243" s="33" t="n">
        <v>0.153</v>
      </c>
      <c r="GU243" s="33" t="n">
        <v>0.162</v>
      </c>
      <c r="GV243" s="33" t="n">
        <v>0.09</v>
      </c>
      <c r="GW243" s="33" t="n">
        <v>0.045</v>
      </c>
      <c r="GX243" s="33" t="n">
        <v>0.027</v>
      </c>
      <c r="GY243" s="33" t="n">
        <v>0.027</v>
      </c>
      <c r="GZ243" s="33" t="n">
        <v>0.018</v>
      </c>
      <c r="HA243" s="33" t="n">
        <v>0.018</v>
      </c>
      <c r="HB243" s="33" t="n">
        <v>0.027</v>
      </c>
      <c r="HC243" s="33" t="n">
        <v>0.036</v>
      </c>
      <c r="HD243" s="33" t="n">
        <v>0.027</v>
      </c>
      <c r="HE243" s="33" t="n">
        <v>0.009</v>
      </c>
      <c r="HF243" s="33" t="n">
        <v>0.018</v>
      </c>
      <c r="HG243" s="33" t="n">
        <v>0.009</v>
      </c>
      <c r="HH243" s="33" t="n">
        <v>0.018</v>
      </c>
      <c r="HI243" s="33" t="n">
        <v>0.018</v>
      </c>
      <c r="HJ243" s="33" t="n">
        <v>0.018</v>
      </c>
    </row>
    <row r="244" customFormat="false" ht="15" hidden="false" customHeight="false" outlineLevel="0" collapsed="false">
      <c r="A244" s="33" t="n">
        <v>609870</v>
      </c>
      <c r="B244" s="242" t="s">
        <v>1785</v>
      </c>
      <c r="C244" s="243" t="s">
        <v>1786</v>
      </c>
      <c r="D244" s="33" t="n">
        <v>2910</v>
      </c>
      <c r="E244" s="33" t="n">
        <v>22851</v>
      </c>
      <c r="F244" s="33" t="s">
        <v>414</v>
      </c>
      <c r="G244" s="33" t="s">
        <v>415</v>
      </c>
      <c r="H244" s="243" t="s">
        <v>46</v>
      </c>
      <c r="I244" s="33" t="s">
        <v>1855</v>
      </c>
      <c r="J244" s="33" t="s">
        <v>1788</v>
      </c>
      <c r="L244" s="33" t="s">
        <v>279</v>
      </c>
      <c r="N244" s="33" t="s">
        <v>1790</v>
      </c>
      <c r="O244" s="33" t="n">
        <v>51265</v>
      </c>
      <c r="P244" s="33" t="s">
        <v>1791</v>
      </c>
      <c r="Q244" s="33" t="s">
        <v>3409</v>
      </c>
      <c r="R244" s="33" t="s">
        <v>3410</v>
      </c>
      <c r="S244" s="33" t="n">
        <v>60623</v>
      </c>
      <c r="T244" s="33" t="n">
        <v>37</v>
      </c>
      <c r="U244" s="33" t="s">
        <v>3411</v>
      </c>
      <c r="V244" s="33" t="s">
        <v>3412</v>
      </c>
      <c r="W244" s="33" t="s">
        <v>3413</v>
      </c>
      <c r="X244" s="33" t="s">
        <v>3414</v>
      </c>
      <c r="Y244" s="33" t="s">
        <v>2268</v>
      </c>
      <c r="Z244" s="33" t="s">
        <v>2531</v>
      </c>
      <c r="AA244" s="33" t="n">
        <v>2012</v>
      </c>
      <c r="AB244" s="33" t="n">
        <v>609870</v>
      </c>
      <c r="AD244" s="33" t="n">
        <v>2910</v>
      </c>
      <c r="AG244" s="33" t="s">
        <v>3415</v>
      </c>
      <c r="AH244" s="33" t="n">
        <v>4</v>
      </c>
      <c r="AI244" s="33" t="s">
        <v>1823</v>
      </c>
      <c r="AJ244" s="33" t="s">
        <v>1801</v>
      </c>
      <c r="AK244" s="33" t="s">
        <v>1802</v>
      </c>
      <c r="AL244" s="33" t="s">
        <v>279</v>
      </c>
      <c r="AM244" s="33" t="s">
        <v>108</v>
      </c>
      <c r="AN244" s="33" t="s">
        <v>279</v>
      </c>
      <c r="AO244" s="33" t="s">
        <v>279</v>
      </c>
      <c r="AP244" s="33" t="s">
        <v>108</v>
      </c>
      <c r="AQ244" s="33" t="s">
        <v>2467</v>
      </c>
      <c r="AR244" s="244" t="s">
        <v>54</v>
      </c>
    </row>
    <row r="245" customFormat="false" ht="15" hidden="false" customHeight="false" outlineLevel="0" collapsed="false">
      <c r="A245" s="33" t="n">
        <v>609871</v>
      </c>
      <c r="B245" s="242" t="s">
        <v>1785</v>
      </c>
      <c r="C245" s="243" t="s">
        <v>1786</v>
      </c>
      <c r="D245" s="33" t="n">
        <v>2920</v>
      </c>
      <c r="E245" s="33" t="n">
        <v>26731</v>
      </c>
      <c r="F245" s="33" t="s">
        <v>1408</v>
      </c>
      <c r="G245" s="33" t="s">
        <v>1409</v>
      </c>
      <c r="H245" s="243" t="s">
        <v>46</v>
      </c>
      <c r="I245" s="33" t="s">
        <v>1855</v>
      </c>
      <c r="J245" s="33" t="s">
        <v>2438</v>
      </c>
      <c r="L245" s="33" t="s">
        <v>155</v>
      </c>
      <c r="N245" s="33" t="s">
        <v>1790</v>
      </c>
      <c r="O245" s="33" t="n">
        <v>51429</v>
      </c>
      <c r="P245" s="33" t="s">
        <v>1791</v>
      </c>
      <c r="Q245" s="33" t="s">
        <v>3416</v>
      </c>
      <c r="R245" s="33" t="s">
        <v>3417</v>
      </c>
      <c r="S245" s="33" t="n">
        <v>60655</v>
      </c>
      <c r="T245" s="33" t="n">
        <v>49</v>
      </c>
      <c r="U245" s="33" t="s">
        <v>3418</v>
      </c>
      <c r="V245" s="33" t="s">
        <v>3419</v>
      </c>
      <c r="W245" s="33" t="s">
        <v>3420</v>
      </c>
      <c r="X245" s="33" t="s">
        <v>3421</v>
      </c>
      <c r="Y245" s="33" t="s">
        <v>2642</v>
      </c>
      <c r="Z245" s="33" t="s">
        <v>2643</v>
      </c>
      <c r="AA245" s="33" t="n">
        <v>2012</v>
      </c>
      <c r="AB245" s="33" t="n">
        <v>609871</v>
      </c>
      <c r="AD245" s="33" t="n">
        <v>2920</v>
      </c>
      <c r="AG245" s="33" t="s">
        <v>3422</v>
      </c>
      <c r="AH245" s="33" t="n">
        <v>0</v>
      </c>
      <c r="AI245" s="33" t="s">
        <v>1823</v>
      </c>
      <c r="AJ245" s="33" t="s">
        <v>1801</v>
      </c>
      <c r="AK245" s="33" t="s">
        <v>1802</v>
      </c>
      <c r="AL245" s="33" t="s">
        <v>155</v>
      </c>
      <c r="AM245" s="33" t="s">
        <v>60</v>
      </c>
      <c r="AN245" s="33" t="s">
        <v>155</v>
      </c>
      <c r="AO245" s="33" t="s">
        <v>155</v>
      </c>
      <c r="AP245" s="33" t="s">
        <v>60</v>
      </c>
      <c r="AQ245" s="33" t="s">
        <v>2467</v>
      </c>
      <c r="AR245" s="244" t="s">
        <v>420</v>
      </c>
      <c r="AS245" s="33" t="s">
        <v>131</v>
      </c>
      <c r="AT245" s="33" t="s">
        <v>131</v>
      </c>
      <c r="AU245" s="33" t="s">
        <v>77</v>
      </c>
      <c r="AV245" s="33" t="n">
        <v>96</v>
      </c>
      <c r="AW245" s="33" t="n">
        <v>99</v>
      </c>
      <c r="AX245" s="33" t="n">
        <v>69</v>
      </c>
      <c r="AY245" s="33" t="n">
        <v>164</v>
      </c>
      <c r="AZ245" s="33" t="n">
        <v>68</v>
      </c>
      <c r="BA245" s="33" t="n">
        <v>4</v>
      </c>
      <c r="BB245" s="33" t="n">
        <v>26</v>
      </c>
      <c r="BC245" s="33" t="n">
        <v>54</v>
      </c>
      <c r="BD245" s="245" t="n">
        <v>1</v>
      </c>
      <c r="BE245" s="33" t="n">
        <v>0</v>
      </c>
      <c r="BF245" s="33" t="n">
        <v>8</v>
      </c>
      <c r="BG245" s="33" t="n">
        <v>3</v>
      </c>
      <c r="BH245" s="33" t="n">
        <v>164</v>
      </c>
      <c r="BI245" s="33" t="n">
        <v>0</v>
      </c>
      <c r="BJ245" s="33" t="n">
        <v>0</v>
      </c>
      <c r="BK245" s="33" t="n">
        <v>0</v>
      </c>
      <c r="BL245" s="33" t="n">
        <v>0</v>
      </c>
      <c r="BM245" s="33" t="n">
        <v>0.006</v>
      </c>
      <c r="BN245" s="33" t="n">
        <v>0.012</v>
      </c>
      <c r="BO245" s="33" t="n">
        <v>0.006</v>
      </c>
      <c r="BP245" s="33" t="n">
        <v>0.006</v>
      </c>
      <c r="BQ245" s="33" t="n">
        <v>0</v>
      </c>
      <c r="BR245" s="33" t="n">
        <v>0.006</v>
      </c>
      <c r="BS245" s="33" t="n">
        <v>0.03</v>
      </c>
      <c r="BT245" s="33" t="n">
        <v>0.104</v>
      </c>
      <c r="BU245" s="33" t="n">
        <v>0.11</v>
      </c>
      <c r="BV245" s="33" t="n">
        <v>0.104</v>
      </c>
      <c r="BW245" s="33" t="n">
        <v>0.11</v>
      </c>
      <c r="BX245" s="33" t="n">
        <v>0.073</v>
      </c>
      <c r="BY245" s="33" t="n">
        <v>0.152</v>
      </c>
      <c r="BZ245" s="33" t="n">
        <v>0.262</v>
      </c>
      <c r="CA245" s="33" t="n">
        <v>0.012</v>
      </c>
      <c r="CB245" s="33" t="n">
        <v>0.018</v>
      </c>
      <c r="CC245" s="33" t="n">
        <v>0.024</v>
      </c>
      <c r="CD245" s="33" t="n">
        <v>0.018</v>
      </c>
      <c r="CE245" s="33" t="n">
        <v>0.037</v>
      </c>
      <c r="CF245" s="33" t="n">
        <v>0.043</v>
      </c>
      <c r="CG245" s="33" t="n">
        <v>0.872</v>
      </c>
      <c r="CH245" s="33" t="n">
        <v>0.872</v>
      </c>
      <c r="CI245" s="33" t="n">
        <v>0.866</v>
      </c>
      <c r="CJ245" s="33" t="n">
        <v>0.902</v>
      </c>
      <c r="CK245" s="33" t="n">
        <v>0.774</v>
      </c>
      <c r="CL245" s="33" t="n">
        <v>0.579</v>
      </c>
      <c r="CM245" s="33" t="n">
        <v>0</v>
      </c>
      <c r="CN245" s="33" t="n">
        <v>0</v>
      </c>
      <c r="CO245" s="33" t="n">
        <v>0</v>
      </c>
      <c r="CP245" s="33" t="n">
        <v>0</v>
      </c>
      <c r="CQ245" s="33" t="n">
        <v>0</v>
      </c>
      <c r="CR245" s="33" t="n">
        <v>0.006</v>
      </c>
      <c r="CS245" s="33" t="n">
        <v>0.006</v>
      </c>
      <c r="CT245" s="33" t="n">
        <v>0.006</v>
      </c>
      <c r="CU245" s="33" t="n">
        <v>0</v>
      </c>
      <c r="CV245" s="33" t="n">
        <v>0</v>
      </c>
      <c r="CW245" s="33" t="n">
        <v>0.006</v>
      </c>
      <c r="CX245" s="33" t="n">
        <v>0.006</v>
      </c>
      <c r="CY245" s="33" t="n">
        <v>0.006</v>
      </c>
      <c r="CZ245" s="33" t="n">
        <v>0.006</v>
      </c>
      <c r="DA245" s="33" t="n">
        <v>0.03</v>
      </c>
      <c r="DB245" s="33" t="n">
        <v>0.018</v>
      </c>
      <c r="DC245" s="33" t="n">
        <v>0.037</v>
      </c>
      <c r="DD245" s="33" t="n">
        <v>0.037</v>
      </c>
      <c r="DE245" s="33" t="n">
        <v>0.018</v>
      </c>
      <c r="DF245" s="33" t="n">
        <v>0.024</v>
      </c>
      <c r="DG245" s="33" t="n">
        <v>0.037</v>
      </c>
      <c r="DH245" s="33" t="n">
        <v>0.055</v>
      </c>
      <c r="DI245" s="33" t="n">
        <v>0.037</v>
      </c>
      <c r="DJ245" s="33" t="n">
        <v>0.098</v>
      </c>
      <c r="DK245" s="33" t="n">
        <v>0.11</v>
      </c>
      <c r="DL245" s="33" t="n">
        <v>0.116</v>
      </c>
      <c r="DM245" s="33" t="n">
        <v>0.11</v>
      </c>
      <c r="DN245" s="33" t="n">
        <v>0.006</v>
      </c>
      <c r="DO245" s="33" t="n">
        <v>0</v>
      </c>
      <c r="DP245" s="33" t="n">
        <v>0.006</v>
      </c>
      <c r="DQ245" s="33" t="n">
        <v>0.006</v>
      </c>
      <c r="DR245" s="33" t="n">
        <v>0.012</v>
      </c>
      <c r="DS245" s="33" t="n">
        <v>0.018</v>
      </c>
      <c r="DT245" s="33" t="n">
        <v>0</v>
      </c>
      <c r="DU245" s="33" t="n">
        <v>0.018</v>
      </c>
      <c r="DV245" s="33" t="n">
        <v>0.006</v>
      </c>
      <c r="DW245" s="33" t="n">
        <v>0.976</v>
      </c>
      <c r="DX245" s="33" t="n">
        <v>0.97</v>
      </c>
      <c r="DY245" s="33" t="n">
        <v>0.951</v>
      </c>
      <c r="DZ245" s="33" t="n">
        <v>0.933</v>
      </c>
      <c r="EA245" s="33" t="n">
        <v>0.945</v>
      </c>
      <c r="EB245" s="33" t="n">
        <v>0.848</v>
      </c>
      <c r="EC245" s="33" t="n">
        <v>0.866</v>
      </c>
      <c r="ED245" s="33" t="n">
        <v>0.823</v>
      </c>
      <c r="EE245" s="33" t="n">
        <v>0.848</v>
      </c>
      <c r="EF245" s="33" t="n">
        <v>0.835</v>
      </c>
      <c r="EG245" s="33" t="n">
        <v>0.018</v>
      </c>
      <c r="EH245" s="33" t="n">
        <v>0.012</v>
      </c>
      <c r="EI245" s="33" t="n">
        <v>0.055</v>
      </c>
      <c r="EJ245" s="33" t="n">
        <v>0.03</v>
      </c>
      <c r="EK245" s="33" t="n">
        <v>0.012</v>
      </c>
      <c r="EL245" s="33" t="n">
        <v>0.012</v>
      </c>
      <c r="EM245" s="33" t="n">
        <v>0.061</v>
      </c>
      <c r="EN245" s="33" t="n">
        <v>0.018</v>
      </c>
      <c r="EO245" s="33" t="n">
        <v>0.049</v>
      </c>
      <c r="EP245" s="33" t="n">
        <v>0.049</v>
      </c>
      <c r="EQ245" s="33" t="n">
        <v>0.226</v>
      </c>
      <c r="ER245" s="33" t="n">
        <v>0.055</v>
      </c>
      <c r="ES245" s="33" t="n">
        <v>0.049</v>
      </c>
      <c r="ET245" s="33" t="n">
        <v>0.049</v>
      </c>
      <c r="EU245" s="33" t="n">
        <v>0.116</v>
      </c>
      <c r="EV245" s="33" t="n">
        <v>0.061</v>
      </c>
      <c r="EW245" s="33" t="n">
        <v>0.872</v>
      </c>
      <c r="EX245" s="33" t="n">
        <v>0.878</v>
      </c>
      <c r="EY245" s="33" t="n">
        <v>0.543</v>
      </c>
      <c r="EZ245" s="33" t="n">
        <v>9.72</v>
      </c>
      <c r="FA245" s="33" t="n">
        <v>0</v>
      </c>
      <c r="FB245" s="33" t="n">
        <v>0</v>
      </c>
      <c r="FC245" s="33" t="n">
        <v>0.006</v>
      </c>
      <c r="FD245" s="33" t="n">
        <v>0</v>
      </c>
      <c r="FE245" s="33" t="n">
        <v>0.006</v>
      </c>
      <c r="FF245" s="33" t="n">
        <v>0</v>
      </c>
      <c r="FG245" s="33" t="n">
        <v>0.018</v>
      </c>
      <c r="FH245" s="33" t="n">
        <v>0.024</v>
      </c>
      <c r="FI245" s="33" t="n">
        <v>0.098</v>
      </c>
      <c r="FJ245" s="33" t="n">
        <v>0.817</v>
      </c>
      <c r="FK245" s="33" t="n">
        <v>0.03</v>
      </c>
      <c r="FL245" s="33" t="n">
        <v>0.409</v>
      </c>
      <c r="FM245" s="33" t="n">
        <v>0.671</v>
      </c>
      <c r="FN245" s="33" t="n">
        <v>0.341</v>
      </c>
      <c r="FO245" s="33" t="n">
        <v>0.287</v>
      </c>
      <c r="FP245" s="33" t="n">
        <v>0.14</v>
      </c>
      <c r="FQ245" s="33" t="n">
        <v>0.25</v>
      </c>
      <c r="FR245" s="33" t="n">
        <v>0.152</v>
      </c>
      <c r="FS245" s="33" t="n">
        <v>0.03</v>
      </c>
      <c r="FT245" s="33" t="n">
        <v>0.22</v>
      </c>
      <c r="FU245" s="33" t="n">
        <v>0.085</v>
      </c>
      <c r="FV245" s="33" t="n">
        <v>0.024</v>
      </c>
      <c r="FW245" s="33" t="n">
        <v>0.085</v>
      </c>
      <c r="FX245" s="33" t="n">
        <v>0.067</v>
      </c>
      <c r="FY245" s="33" t="n">
        <v>0.134</v>
      </c>
      <c r="FZ245" s="33" t="n">
        <v>0.104</v>
      </c>
      <c r="GA245" s="33" t="n">
        <v>0.006</v>
      </c>
      <c r="GB245" s="33" t="n">
        <v>0.037</v>
      </c>
      <c r="GC245" s="33" t="n">
        <v>0.018</v>
      </c>
      <c r="GD245" s="33" t="n">
        <v>0.006</v>
      </c>
      <c r="GE245" s="33" t="n">
        <v>0.006</v>
      </c>
      <c r="GF245" s="33" t="n">
        <v>0.006</v>
      </c>
      <c r="GG245" s="33" t="n">
        <v>0.122</v>
      </c>
      <c r="GH245" s="33" t="n">
        <v>0.165</v>
      </c>
      <c r="GI245" s="33" t="n">
        <v>0.238</v>
      </c>
      <c r="GJ245" s="33" t="n">
        <v>0.079</v>
      </c>
      <c r="GK245" s="33" t="n">
        <v>0.03</v>
      </c>
      <c r="GL245" s="33" t="n">
        <v>0.104</v>
      </c>
      <c r="GM245" s="33" t="n">
        <v>0.829</v>
      </c>
      <c r="GN245" s="33" t="n">
        <v>0.409</v>
      </c>
      <c r="GO245" s="33" t="n">
        <v>0.604</v>
      </c>
      <c r="GP245" s="33" t="n">
        <v>0.299</v>
      </c>
      <c r="GQ245" s="33" t="n">
        <v>0.085</v>
      </c>
      <c r="GR245" s="33" t="n">
        <v>0.848</v>
      </c>
      <c r="GS245" s="33" t="n">
        <v>0.006</v>
      </c>
      <c r="GT245" s="33" t="n">
        <v>0.134</v>
      </c>
      <c r="GU245" s="33" t="n">
        <v>0.067</v>
      </c>
      <c r="GV245" s="33" t="n">
        <v>0.061</v>
      </c>
      <c r="GW245" s="33" t="n">
        <v>0.049</v>
      </c>
      <c r="GX245" s="33" t="n">
        <v>0.006</v>
      </c>
      <c r="GY245" s="33" t="n">
        <v>0.012</v>
      </c>
      <c r="GZ245" s="33" t="n">
        <v>0.195</v>
      </c>
      <c r="HA245" s="33" t="n">
        <v>0.037</v>
      </c>
      <c r="HB245" s="33" t="n">
        <v>0.476</v>
      </c>
      <c r="HC245" s="33" t="n">
        <v>0.738</v>
      </c>
      <c r="HD245" s="33" t="n">
        <v>0.012</v>
      </c>
      <c r="HE245" s="33" t="n">
        <v>0.024</v>
      </c>
      <c r="HF245" s="33" t="n">
        <v>0.061</v>
      </c>
      <c r="HG245" s="33" t="n">
        <v>0.037</v>
      </c>
      <c r="HH245" s="33" t="n">
        <v>0.079</v>
      </c>
      <c r="HI245" s="33" t="n">
        <v>0.091</v>
      </c>
      <c r="HJ245" s="33" t="n">
        <v>0.024</v>
      </c>
    </row>
    <row r="246" customFormat="false" ht="15" hidden="false" customHeight="false" outlineLevel="0" collapsed="false">
      <c r="A246" s="33" t="n">
        <v>609872</v>
      </c>
      <c r="B246" s="242" t="s">
        <v>1785</v>
      </c>
      <c r="C246" s="243" t="s">
        <v>1786</v>
      </c>
      <c r="D246" s="33" t="n">
        <v>2930</v>
      </c>
      <c r="E246" s="33" t="n">
        <v>22861</v>
      </c>
      <c r="F246" s="33" t="s">
        <v>1103</v>
      </c>
      <c r="G246" s="33" t="s">
        <v>1104</v>
      </c>
      <c r="H246" s="243" t="s">
        <v>46</v>
      </c>
      <c r="I246" s="33" t="s">
        <v>1855</v>
      </c>
      <c r="J246" s="33" t="s">
        <v>1788</v>
      </c>
      <c r="L246" s="33" t="s">
        <v>279</v>
      </c>
      <c r="N246" s="33" t="s">
        <v>1790</v>
      </c>
      <c r="O246" s="33" t="n">
        <v>51233</v>
      </c>
      <c r="P246" s="33" t="s">
        <v>1791</v>
      </c>
      <c r="Q246" s="33" t="s">
        <v>3423</v>
      </c>
      <c r="R246" s="33" t="s">
        <v>3424</v>
      </c>
      <c r="S246" s="33" t="n">
        <v>60608</v>
      </c>
      <c r="T246" s="33" t="n">
        <v>39</v>
      </c>
      <c r="U246" s="33" t="s">
        <v>3425</v>
      </c>
      <c r="V246" s="33" t="s">
        <v>3426</v>
      </c>
      <c r="W246" s="33" t="s">
        <v>3427</v>
      </c>
      <c r="X246" s="33" t="s">
        <v>3428</v>
      </c>
      <c r="Y246" s="33" t="s">
        <v>2258</v>
      </c>
      <c r="Z246" s="33" t="s">
        <v>2863</v>
      </c>
      <c r="AA246" s="33" t="n">
        <v>2012</v>
      </c>
      <c r="AB246" s="33" t="n">
        <v>609872</v>
      </c>
      <c r="AD246" s="33" t="n">
        <v>2930</v>
      </c>
      <c r="AG246" s="33" t="s">
        <v>3429</v>
      </c>
      <c r="AH246" s="33" t="n">
        <v>3</v>
      </c>
      <c r="AI246" s="33" t="s">
        <v>1823</v>
      </c>
      <c r="AJ246" s="33" t="s">
        <v>1801</v>
      </c>
      <c r="AK246" s="33" t="s">
        <v>1802</v>
      </c>
      <c r="AL246" s="33" t="s">
        <v>279</v>
      </c>
      <c r="AM246" s="33" t="s">
        <v>108</v>
      </c>
      <c r="AN246" s="33" t="s">
        <v>279</v>
      </c>
      <c r="AO246" s="33" t="s">
        <v>279</v>
      </c>
      <c r="AP246" s="33" t="s">
        <v>108</v>
      </c>
      <c r="AQ246" s="33" t="s">
        <v>2426</v>
      </c>
      <c r="AR246" s="244" t="s">
        <v>195</v>
      </c>
      <c r="AS246" s="33" t="s">
        <v>47</v>
      </c>
      <c r="AT246" s="33" t="s">
        <v>47</v>
      </c>
      <c r="AU246" s="33" t="s">
        <v>47</v>
      </c>
      <c r="AV246" s="33" t="n">
        <v>51</v>
      </c>
      <c r="AW246" s="33" t="n">
        <v>46</v>
      </c>
      <c r="AX246" s="33" t="n">
        <v>47</v>
      </c>
      <c r="AY246" s="33" t="n">
        <v>131</v>
      </c>
      <c r="AZ246" s="33" t="n">
        <v>3</v>
      </c>
      <c r="BA246" s="33" t="n">
        <v>0</v>
      </c>
      <c r="BB246" s="33" t="n">
        <v>1</v>
      </c>
      <c r="BC246" s="33" t="n">
        <v>125</v>
      </c>
      <c r="BD246" s="245" t="n">
        <v>0</v>
      </c>
      <c r="BE246" s="33" t="n">
        <v>0</v>
      </c>
      <c r="BF246" s="33" t="n">
        <v>1</v>
      </c>
      <c r="BG246" s="33" t="n">
        <v>1</v>
      </c>
      <c r="BH246" s="33" t="n">
        <v>131</v>
      </c>
      <c r="BI246" s="33" t="n">
        <v>0.046</v>
      </c>
      <c r="BJ246" s="33" t="n">
        <v>0.008</v>
      </c>
      <c r="BK246" s="33" t="n">
        <v>0.031</v>
      </c>
      <c r="BL246" s="33" t="n">
        <v>0</v>
      </c>
      <c r="BM246" s="33" t="n">
        <v>0.023</v>
      </c>
      <c r="BN246" s="33" t="n">
        <v>0.053</v>
      </c>
      <c r="BO246" s="33" t="n">
        <v>0.092</v>
      </c>
      <c r="BP246" s="33" t="n">
        <v>0.069</v>
      </c>
      <c r="BQ246" s="33" t="n">
        <v>0.046</v>
      </c>
      <c r="BR246" s="33" t="n">
        <v>0.061</v>
      </c>
      <c r="BS246" s="33" t="n">
        <v>0.084</v>
      </c>
      <c r="BT246" s="33" t="n">
        <v>0.13</v>
      </c>
      <c r="BU246" s="33" t="n">
        <v>0.336</v>
      </c>
      <c r="BV246" s="33" t="n">
        <v>0.275</v>
      </c>
      <c r="BW246" s="33" t="n">
        <v>0.229</v>
      </c>
      <c r="BX246" s="33" t="n">
        <v>0.153</v>
      </c>
      <c r="BY246" s="33" t="n">
        <v>0.351</v>
      </c>
      <c r="BZ246" s="33" t="n">
        <v>0.305</v>
      </c>
      <c r="CA246" s="33" t="n">
        <v>0.031</v>
      </c>
      <c r="CB246" s="33" t="n">
        <v>0.015</v>
      </c>
      <c r="CC246" s="33" t="n">
        <v>0.023</v>
      </c>
      <c r="CD246" s="33" t="n">
        <v>0.023</v>
      </c>
      <c r="CE246" s="33" t="n">
        <v>0.023</v>
      </c>
      <c r="CF246" s="33" t="n">
        <v>0.046</v>
      </c>
      <c r="CG246" s="33" t="n">
        <v>0.496</v>
      </c>
      <c r="CH246" s="33" t="n">
        <v>0.634</v>
      </c>
      <c r="CI246" s="33" t="n">
        <v>0.672</v>
      </c>
      <c r="CJ246" s="33" t="n">
        <v>0.763</v>
      </c>
      <c r="CK246" s="33" t="n">
        <v>0.519</v>
      </c>
      <c r="CL246" s="33" t="n">
        <v>0.466</v>
      </c>
      <c r="CM246" s="33" t="n">
        <v>0.008</v>
      </c>
      <c r="CN246" s="33" t="n">
        <v>0</v>
      </c>
      <c r="CO246" s="33" t="n">
        <v>0</v>
      </c>
      <c r="CP246" s="33" t="n">
        <v>0.015</v>
      </c>
      <c r="CQ246" s="33" t="n">
        <v>0.008</v>
      </c>
      <c r="CR246" s="33" t="n">
        <v>0.008</v>
      </c>
      <c r="CS246" s="33" t="n">
        <v>0.023</v>
      </c>
      <c r="CT246" s="33" t="n">
        <v>0.053</v>
      </c>
      <c r="CU246" s="33" t="n">
        <v>0.015</v>
      </c>
      <c r="CV246" s="33" t="n">
        <v>0.031</v>
      </c>
      <c r="CW246" s="33" t="n">
        <v>0.023</v>
      </c>
      <c r="CX246" s="33" t="n">
        <v>0.046</v>
      </c>
      <c r="CY246" s="33" t="n">
        <v>0.038</v>
      </c>
      <c r="CZ246" s="33" t="n">
        <v>0.023</v>
      </c>
      <c r="DA246" s="33" t="n">
        <v>0.031</v>
      </c>
      <c r="DB246" s="33" t="n">
        <v>0.031</v>
      </c>
      <c r="DC246" s="33" t="n">
        <v>0.053</v>
      </c>
      <c r="DD246" s="33" t="n">
        <v>0.061</v>
      </c>
      <c r="DE246" s="33" t="n">
        <v>0.137</v>
      </c>
      <c r="DF246" s="33" t="n">
        <v>0.237</v>
      </c>
      <c r="DG246" s="33" t="n">
        <v>0.267</v>
      </c>
      <c r="DH246" s="33" t="n">
        <v>0.267</v>
      </c>
      <c r="DI246" s="33" t="n">
        <v>0.244</v>
      </c>
      <c r="DJ246" s="33" t="n">
        <v>0.344</v>
      </c>
      <c r="DK246" s="33" t="n">
        <v>0.252</v>
      </c>
      <c r="DL246" s="33" t="n">
        <v>0.298</v>
      </c>
      <c r="DM246" s="33" t="n">
        <v>0.298</v>
      </c>
      <c r="DN246" s="33" t="n">
        <v>0</v>
      </c>
      <c r="DO246" s="33" t="n">
        <v>0</v>
      </c>
      <c r="DP246" s="33" t="n">
        <v>0.015</v>
      </c>
      <c r="DQ246" s="33" t="n">
        <v>0.008</v>
      </c>
      <c r="DR246" s="33" t="n">
        <v>0.015</v>
      </c>
      <c r="DS246" s="33" t="n">
        <v>0.015</v>
      </c>
      <c r="DT246" s="33" t="n">
        <v>0.015</v>
      </c>
      <c r="DU246" s="33" t="n">
        <v>0</v>
      </c>
      <c r="DV246" s="33" t="n">
        <v>0.008</v>
      </c>
      <c r="DW246" s="33" t="n">
        <v>0.824</v>
      </c>
      <c r="DX246" s="33" t="n">
        <v>0.74</v>
      </c>
      <c r="DY246" s="33" t="n">
        <v>0.672</v>
      </c>
      <c r="DZ246" s="33" t="n">
        <v>0.672</v>
      </c>
      <c r="EA246" s="33" t="n">
        <v>0.71</v>
      </c>
      <c r="EB246" s="33" t="n">
        <v>0.603</v>
      </c>
      <c r="EC246" s="33" t="n">
        <v>0.679</v>
      </c>
      <c r="ED246" s="33" t="n">
        <v>0.595</v>
      </c>
      <c r="EE246" s="33" t="n">
        <v>0.618</v>
      </c>
      <c r="EF246" s="33" t="n">
        <v>0.481</v>
      </c>
      <c r="EG246" s="33" t="n">
        <v>0.015</v>
      </c>
      <c r="EH246" s="33" t="n">
        <v>0.008</v>
      </c>
      <c r="EI246" s="33" t="n">
        <v>0.046</v>
      </c>
      <c r="EJ246" s="33" t="n">
        <v>0.29</v>
      </c>
      <c r="EK246" s="33" t="n">
        <v>0.046</v>
      </c>
      <c r="EL246" s="33" t="n">
        <v>0.023</v>
      </c>
      <c r="EM246" s="33" t="n">
        <v>0.076</v>
      </c>
      <c r="EN246" s="33" t="n">
        <v>0.069</v>
      </c>
      <c r="EO246" s="33" t="n">
        <v>0.374</v>
      </c>
      <c r="EP246" s="33" t="n">
        <v>0.237</v>
      </c>
      <c r="EQ246" s="33" t="n">
        <v>0.359</v>
      </c>
      <c r="ER246" s="33" t="n">
        <v>0.076</v>
      </c>
      <c r="ES246" s="33" t="n">
        <v>0.053</v>
      </c>
      <c r="ET246" s="33" t="n">
        <v>0.115</v>
      </c>
      <c r="EU246" s="33" t="n">
        <v>0.061</v>
      </c>
      <c r="EV246" s="33" t="n">
        <v>0.084</v>
      </c>
      <c r="EW246" s="33" t="n">
        <v>0.511</v>
      </c>
      <c r="EX246" s="33" t="n">
        <v>0.618</v>
      </c>
      <c r="EY246" s="33" t="n">
        <v>0.458</v>
      </c>
      <c r="EZ246" s="33" t="n">
        <v>8.79</v>
      </c>
      <c r="FA246" s="33" t="n">
        <v>0</v>
      </c>
      <c r="FB246" s="33" t="n">
        <v>0</v>
      </c>
      <c r="FC246" s="33" t="n">
        <v>0.008</v>
      </c>
      <c r="FD246" s="33" t="n">
        <v>0.023</v>
      </c>
      <c r="FE246" s="33" t="n">
        <v>0.015</v>
      </c>
      <c r="FF246" s="33" t="n">
        <v>0.031</v>
      </c>
      <c r="FG246" s="33" t="n">
        <v>0.084</v>
      </c>
      <c r="FH246" s="33" t="n">
        <v>0.137</v>
      </c>
      <c r="FI246" s="33" t="n">
        <v>0.183</v>
      </c>
      <c r="FJ246" s="33" t="n">
        <v>0.427</v>
      </c>
      <c r="FK246" s="33" t="n">
        <v>0.092</v>
      </c>
      <c r="FL246" s="33" t="n">
        <v>0.359</v>
      </c>
      <c r="FM246" s="33" t="n">
        <v>0.489</v>
      </c>
      <c r="FN246" s="33" t="n">
        <v>0.26</v>
      </c>
      <c r="FO246" s="33" t="n">
        <v>0.221</v>
      </c>
      <c r="FP246" s="33" t="n">
        <v>0.122</v>
      </c>
      <c r="FQ246" s="33" t="n">
        <v>0.229</v>
      </c>
      <c r="FR246" s="33" t="n">
        <v>0.076</v>
      </c>
      <c r="FS246" s="33" t="n">
        <v>0.046</v>
      </c>
      <c r="FT246" s="33" t="n">
        <v>0.16</v>
      </c>
      <c r="FU246" s="33" t="n">
        <v>0.122</v>
      </c>
      <c r="FV246" s="33" t="n">
        <v>0.061</v>
      </c>
      <c r="FW246" s="33" t="n">
        <v>0.168</v>
      </c>
      <c r="FX246" s="33" t="n">
        <v>0.221</v>
      </c>
      <c r="FY246" s="33" t="n">
        <v>0.282</v>
      </c>
      <c r="FZ246" s="33" t="n">
        <v>0.183</v>
      </c>
      <c r="GA246" s="33" t="n">
        <v>0</v>
      </c>
      <c r="GB246" s="33" t="n">
        <v>0.008</v>
      </c>
      <c r="GC246" s="33" t="n">
        <v>0.038</v>
      </c>
      <c r="GD246" s="33" t="n">
        <v>0.008</v>
      </c>
      <c r="GE246" s="33" t="n">
        <v>0.069</v>
      </c>
      <c r="GF246" s="33" t="n">
        <v>0</v>
      </c>
      <c r="GG246" s="33" t="n">
        <v>0.405</v>
      </c>
      <c r="GH246" s="33" t="n">
        <v>0.336</v>
      </c>
      <c r="GI246" s="33" t="n">
        <v>0.366</v>
      </c>
      <c r="GJ246" s="33" t="n">
        <v>0.366</v>
      </c>
      <c r="GK246" s="33" t="n">
        <v>0.344</v>
      </c>
      <c r="GL246" s="33" t="n">
        <v>0.313</v>
      </c>
      <c r="GM246" s="33" t="n">
        <v>0.435</v>
      </c>
      <c r="GN246" s="33" t="n">
        <v>0.351</v>
      </c>
      <c r="GO246" s="33" t="n">
        <v>0.313</v>
      </c>
      <c r="GP246" s="33" t="n">
        <v>0.443</v>
      </c>
      <c r="GQ246" s="33" t="n">
        <v>0.405</v>
      </c>
      <c r="GR246" s="33" t="n">
        <v>0.542</v>
      </c>
      <c r="GS246" s="33" t="n">
        <v>0.061</v>
      </c>
      <c r="GT246" s="33" t="n">
        <v>0.168</v>
      </c>
      <c r="GU246" s="33" t="n">
        <v>0.122</v>
      </c>
      <c r="GV246" s="33" t="n">
        <v>0.053</v>
      </c>
      <c r="GW246" s="33" t="n">
        <v>0.076</v>
      </c>
      <c r="GX246" s="33" t="n">
        <v>0.038</v>
      </c>
      <c r="GY246" s="33" t="n">
        <v>0.031</v>
      </c>
      <c r="GZ246" s="33" t="n">
        <v>0.038</v>
      </c>
      <c r="HA246" s="33" t="n">
        <v>0.069</v>
      </c>
      <c r="HB246" s="33" t="n">
        <v>0.038</v>
      </c>
      <c r="HC246" s="33" t="n">
        <v>0.031</v>
      </c>
      <c r="HD246" s="33" t="n">
        <v>0.038</v>
      </c>
      <c r="HE246" s="33" t="n">
        <v>0.069</v>
      </c>
      <c r="HF246" s="33" t="n">
        <v>0.099</v>
      </c>
      <c r="HG246" s="33" t="n">
        <v>0.092</v>
      </c>
      <c r="HH246" s="33" t="n">
        <v>0.092</v>
      </c>
      <c r="HI246" s="33" t="n">
        <v>0.076</v>
      </c>
      <c r="HJ246" s="33" t="n">
        <v>0.069</v>
      </c>
    </row>
    <row r="247" customFormat="false" ht="15" hidden="false" customHeight="false" outlineLevel="0" collapsed="false">
      <c r="A247" s="33" t="n">
        <v>609873</v>
      </c>
      <c r="B247" s="242" t="s">
        <v>1785</v>
      </c>
      <c r="C247" s="243" t="s">
        <v>1786</v>
      </c>
      <c r="D247" s="33" t="n">
        <v>2940</v>
      </c>
      <c r="E247" s="33" t="n">
        <v>31041</v>
      </c>
      <c r="F247" s="33" t="s">
        <v>425</v>
      </c>
      <c r="G247" s="33" t="s">
        <v>426</v>
      </c>
      <c r="H247" s="243" t="s">
        <v>46</v>
      </c>
      <c r="I247" s="33" t="s">
        <v>1855</v>
      </c>
      <c r="J247" s="33" t="s">
        <v>1788</v>
      </c>
      <c r="L247" s="33" t="s">
        <v>107</v>
      </c>
      <c r="N247" s="33" t="s">
        <v>1790</v>
      </c>
      <c r="O247" s="33" t="n">
        <v>51200</v>
      </c>
      <c r="P247" s="33" t="s">
        <v>1791</v>
      </c>
      <c r="Q247" s="33" t="s">
        <v>425</v>
      </c>
      <c r="R247" s="33" t="s">
        <v>3430</v>
      </c>
      <c r="S247" s="33" t="n">
        <v>60623</v>
      </c>
      <c r="T247" s="33" t="n">
        <v>37</v>
      </c>
      <c r="U247" s="33" t="s">
        <v>3431</v>
      </c>
      <c r="V247" s="33" t="s">
        <v>3432</v>
      </c>
      <c r="W247" s="33" t="s">
        <v>3433</v>
      </c>
      <c r="X247" s="33" t="s">
        <v>3434</v>
      </c>
      <c r="Y247" s="33" t="s">
        <v>1877</v>
      </c>
      <c r="Z247" s="33" t="s">
        <v>2013</v>
      </c>
      <c r="AA247" s="33" t="n">
        <v>2012</v>
      </c>
      <c r="AB247" s="33" t="n">
        <v>609873</v>
      </c>
      <c r="AD247" s="33" t="n">
        <v>2940</v>
      </c>
      <c r="AG247" s="33" t="s">
        <v>3435</v>
      </c>
      <c r="AH247" s="33" t="n">
        <v>4</v>
      </c>
      <c r="AI247" s="33" t="s">
        <v>1823</v>
      </c>
      <c r="AJ247" s="33" t="s">
        <v>1801</v>
      </c>
      <c r="AK247" s="33" t="s">
        <v>1802</v>
      </c>
      <c r="AL247" s="33" t="s">
        <v>107</v>
      </c>
      <c r="AM247" s="33" t="s">
        <v>108</v>
      </c>
      <c r="AN247" s="33" t="s">
        <v>107</v>
      </c>
      <c r="AO247" s="33" t="s">
        <v>107</v>
      </c>
      <c r="AP247" s="33" t="s">
        <v>108</v>
      </c>
      <c r="AQ247" s="33" t="s">
        <v>2467</v>
      </c>
      <c r="AR247" s="244" t="s">
        <v>109</v>
      </c>
      <c r="AS247" s="33" t="s">
        <v>77</v>
      </c>
      <c r="AT247" s="33" t="s">
        <v>77</v>
      </c>
      <c r="AU247" s="33" t="s">
        <v>47</v>
      </c>
      <c r="AV247" s="33" t="n">
        <v>60</v>
      </c>
      <c r="AW247" s="33" t="n">
        <v>66</v>
      </c>
      <c r="AX247" s="33" t="n">
        <v>59</v>
      </c>
      <c r="AY247" s="33" t="n">
        <v>123</v>
      </c>
      <c r="AZ247" s="33" t="n">
        <v>0</v>
      </c>
      <c r="BA247" s="33" t="n">
        <v>0</v>
      </c>
      <c r="BB247" s="33" t="n">
        <v>115</v>
      </c>
      <c r="BC247" s="33" t="n">
        <v>5</v>
      </c>
      <c r="BD247" s="245" t="n">
        <v>0</v>
      </c>
      <c r="BE247" s="33" t="n">
        <v>0</v>
      </c>
      <c r="BF247" s="33" t="n">
        <v>1</v>
      </c>
      <c r="BG247" s="33" t="n">
        <v>2</v>
      </c>
      <c r="BH247" s="33" t="n">
        <v>123</v>
      </c>
      <c r="BI247" s="33" t="n">
        <v>0.016</v>
      </c>
      <c r="BJ247" s="33" t="n">
        <v>0.008</v>
      </c>
      <c r="BK247" s="33" t="n">
        <v>0</v>
      </c>
      <c r="BL247" s="33" t="n">
        <v>0</v>
      </c>
      <c r="BM247" s="33" t="n">
        <v>0.008</v>
      </c>
      <c r="BN247" s="33" t="n">
        <v>0.033</v>
      </c>
      <c r="BO247" s="33" t="n">
        <v>0.073</v>
      </c>
      <c r="BP247" s="33" t="n">
        <v>0.057</v>
      </c>
      <c r="BQ247" s="33" t="n">
        <v>0.033</v>
      </c>
      <c r="BR247" s="33" t="n">
        <v>0.057</v>
      </c>
      <c r="BS247" s="33" t="n">
        <v>0.065</v>
      </c>
      <c r="BT247" s="33" t="n">
        <v>0.098</v>
      </c>
      <c r="BU247" s="33" t="n">
        <v>0.301</v>
      </c>
      <c r="BV247" s="33" t="n">
        <v>0.236</v>
      </c>
      <c r="BW247" s="33" t="n">
        <v>0.293</v>
      </c>
      <c r="BX247" s="33" t="n">
        <v>0.187</v>
      </c>
      <c r="BY247" s="33" t="n">
        <v>0.366</v>
      </c>
      <c r="BZ247" s="33" t="n">
        <v>0.293</v>
      </c>
      <c r="CA247" s="33" t="n">
        <v>0.008</v>
      </c>
      <c r="CB247" s="33" t="n">
        <v>0.024</v>
      </c>
      <c r="CC247" s="33" t="n">
        <v>0.024</v>
      </c>
      <c r="CD247" s="33" t="n">
        <v>0.024</v>
      </c>
      <c r="CE247" s="33" t="n">
        <v>0.016</v>
      </c>
      <c r="CF247" s="33" t="n">
        <v>0.033</v>
      </c>
      <c r="CG247" s="33" t="n">
        <v>0.602</v>
      </c>
      <c r="CH247" s="33" t="n">
        <v>0.675</v>
      </c>
      <c r="CI247" s="33" t="n">
        <v>0.65</v>
      </c>
      <c r="CJ247" s="33" t="n">
        <v>0.732</v>
      </c>
      <c r="CK247" s="33" t="n">
        <v>0.545</v>
      </c>
      <c r="CL247" s="33" t="n">
        <v>0.545</v>
      </c>
      <c r="CM247" s="33" t="n">
        <v>0</v>
      </c>
      <c r="CN247" s="33" t="n">
        <v>0.008</v>
      </c>
      <c r="CO247" s="33" t="n">
        <v>0</v>
      </c>
      <c r="CP247" s="33" t="n">
        <v>0</v>
      </c>
      <c r="CQ247" s="33" t="n">
        <v>0</v>
      </c>
      <c r="CR247" s="33" t="n">
        <v>0</v>
      </c>
      <c r="CS247" s="33" t="n">
        <v>0.016</v>
      </c>
      <c r="CT247" s="33" t="n">
        <v>0.049</v>
      </c>
      <c r="CU247" s="33" t="n">
        <v>0.016</v>
      </c>
      <c r="CV247" s="33" t="n">
        <v>0.016</v>
      </c>
      <c r="CW247" s="33" t="n">
        <v>0.008</v>
      </c>
      <c r="CX247" s="33" t="n">
        <v>0.016</v>
      </c>
      <c r="CY247" s="33" t="n">
        <v>0.008</v>
      </c>
      <c r="CZ247" s="33" t="n">
        <v>0.016</v>
      </c>
      <c r="DA247" s="33" t="n">
        <v>0.057</v>
      </c>
      <c r="DB247" s="33" t="n">
        <v>0.041</v>
      </c>
      <c r="DC247" s="33" t="n">
        <v>0.073</v>
      </c>
      <c r="DD247" s="33" t="n">
        <v>0.041</v>
      </c>
      <c r="DE247" s="33" t="n">
        <v>0.106</v>
      </c>
      <c r="DF247" s="33" t="n">
        <v>0.106</v>
      </c>
      <c r="DG247" s="33" t="n">
        <v>0.106</v>
      </c>
      <c r="DH247" s="33" t="n">
        <v>0.187</v>
      </c>
      <c r="DI247" s="33" t="n">
        <v>0.179</v>
      </c>
      <c r="DJ247" s="33" t="n">
        <v>0.285</v>
      </c>
      <c r="DK247" s="33" t="n">
        <v>0.236</v>
      </c>
      <c r="DL247" s="33" t="n">
        <v>0.163</v>
      </c>
      <c r="DM247" s="33" t="n">
        <v>0.203</v>
      </c>
      <c r="DN247" s="33" t="n">
        <v>0.016</v>
      </c>
      <c r="DO247" s="33" t="n">
        <v>0</v>
      </c>
      <c r="DP247" s="33" t="n">
        <v>0.016</v>
      </c>
      <c r="DQ247" s="33" t="n">
        <v>0.016</v>
      </c>
      <c r="DR247" s="33" t="n">
        <v>0.033</v>
      </c>
      <c r="DS247" s="33" t="n">
        <v>0.016</v>
      </c>
      <c r="DT247" s="33" t="n">
        <v>0.024</v>
      </c>
      <c r="DU247" s="33" t="n">
        <v>0.008</v>
      </c>
      <c r="DV247" s="33" t="n">
        <v>0.016</v>
      </c>
      <c r="DW247" s="33" t="n">
        <v>0.862</v>
      </c>
      <c r="DX247" s="33" t="n">
        <v>0.878</v>
      </c>
      <c r="DY247" s="33" t="n">
        <v>0.862</v>
      </c>
      <c r="DZ247" s="33" t="n">
        <v>0.789</v>
      </c>
      <c r="EA247" s="33" t="n">
        <v>0.772</v>
      </c>
      <c r="EB247" s="33" t="n">
        <v>0.642</v>
      </c>
      <c r="EC247" s="33" t="n">
        <v>0.683</v>
      </c>
      <c r="ED247" s="33" t="n">
        <v>0.707</v>
      </c>
      <c r="EE247" s="33" t="n">
        <v>0.724</v>
      </c>
      <c r="EF247" s="33" t="n">
        <v>0.285</v>
      </c>
      <c r="EG247" s="33" t="n">
        <v>0.008</v>
      </c>
      <c r="EH247" s="33" t="n">
        <v>0.008</v>
      </c>
      <c r="EI247" s="33" t="n">
        <v>0.008</v>
      </c>
      <c r="EJ247" s="33" t="n">
        <v>0.374</v>
      </c>
      <c r="EK247" s="33" t="n">
        <v>0.073</v>
      </c>
      <c r="EL247" s="33" t="n">
        <v>0.041</v>
      </c>
      <c r="EM247" s="33" t="n">
        <v>0.089</v>
      </c>
      <c r="EN247" s="33" t="n">
        <v>0.122</v>
      </c>
      <c r="EO247" s="33" t="n">
        <v>0.382</v>
      </c>
      <c r="EP247" s="33" t="n">
        <v>0.26</v>
      </c>
      <c r="EQ247" s="33" t="n">
        <v>0.325</v>
      </c>
      <c r="ER247" s="33" t="n">
        <v>0.041</v>
      </c>
      <c r="ES247" s="33" t="n">
        <v>0.057</v>
      </c>
      <c r="ET247" s="33" t="n">
        <v>0.122</v>
      </c>
      <c r="EU247" s="33" t="n">
        <v>0.065</v>
      </c>
      <c r="EV247" s="33" t="n">
        <v>0.179</v>
      </c>
      <c r="EW247" s="33" t="n">
        <v>0.48</v>
      </c>
      <c r="EX247" s="33" t="n">
        <v>0.569</v>
      </c>
      <c r="EY247" s="33" t="n">
        <v>0.512</v>
      </c>
      <c r="EZ247" s="33" t="n">
        <v>7.77</v>
      </c>
      <c r="FA247" s="33" t="n">
        <v>0.016</v>
      </c>
      <c r="FB247" s="33" t="n">
        <v>0.016</v>
      </c>
      <c r="FC247" s="33" t="n">
        <v>0.024</v>
      </c>
      <c r="FD247" s="33" t="n">
        <v>0.016</v>
      </c>
      <c r="FE247" s="33" t="n">
        <v>0.098</v>
      </c>
      <c r="FF247" s="33" t="n">
        <v>0.098</v>
      </c>
      <c r="FG247" s="33" t="n">
        <v>0.081</v>
      </c>
      <c r="FH247" s="33" t="n">
        <v>0.154</v>
      </c>
      <c r="FI247" s="33" t="n">
        <v>0.106</v>
      </c>
      <c r="FJ247" s="33" t="n">
        <v>0.325</v>
      </c>
      <c r="FK247" s="33" t="n">
        <v>0.065</v>
      </c>
      <c r="FL247" s="33" t="n">
        <v>0.512</v>
      </c>
      <c r="FM247" s="33" t="n">
        <v>0.618</v>
      </c>
      <c r="FN247" s="33" t="n">
        <v>0.325</v>
      </c>
      <c r="FO247" s="33" t="n">
        <v>0.22</v>
      </c>
      <c r="FP247" s="33" t="n">
        <v>0.057</v>
      </c>
      <c r="FQ247" s="33" t="n">
        <v>0.211</v>
      </c>
      <c r="FR247" s="33" t="n">
        <v>0.057</v>
      </c>
      <c r="FS247" s="33" t="n">
        <v>0.057</v>
      </c>
      <c r="FT247" s="33" t="n">
        <v>0.211</v>
      </c>
      <c r="FU247" s="33" t="n">
        <v>0.106</v>
      </c>
      <c r="FV247" s="33" t="n">
        <v>0.098</v>
      </c>
      <c r="FW247" s="33" t="n">
        <v>0.179</v>
      </c>
      <c r="FX247" s="33" t="n">
        <v>0.106</v>
      </c>
      <c r="FY247" s="33" t="n">
        <v>0.171</v>
      </c>
      <c r="FZ247" s="33" t="n">
        <v>0.073</v>
      </c>
      <c r="GA247" s="33" t="n">
        <v>0</v>
      </c>
      <c r="GB247" s="33" t="n">
        <v>0</v>
      </c>
      <c r="GC247" s="33" t="n">
        <v>0.008</v>
      </c>
      <c r="GD247" s="33" t="n">
        <v>0.016</v>
      </c>
      <c r="GE247" s="33" t="n">
        <v>0.146</v>
      </c>
      <c r="GF247" s="33" t="n">
        <v>0.016</v>
      </c>
      <c r="GG247" s="33" t="n">
        <v>0.293</v>
      </c>
      <c r="GH247" s="33" t="n">
        <v>0.252</v>
      </c>
      <c r="GI247" s="33" t="n">
        <v>0.285</v>
      </c>
      <c r="GJ247" s="33" t="n">
        <v>0.317</v>
      </c>
      <c r="GK247" s="33" t="n">
        <v>0.35</v>
      </c>
      <c r="GL247" s="33" t="n">
        <v>0.26</v>
      </c>
      <c r="GM247" s="33" t="n">
        <v>0.577</v>
      </c>
      <c r="GN247" s="33" t="n">
        <v>0.528</v>
      </c>
      <c r="GO247" s="33" t="n">
        <v>0.512</v>
      </c>
      <c r="GP247" s="33" t="n">
        <v>0.48</v>
      </c>
      <c r="GQ247" s="33" t="n">
        <v>0.382</v>
      </c>
      <c r="GR247" s="33" t="n">
        <v>0.626</v>
      </c>
      <c r="GS247" s="33" t="n">
        <v>0.049</v>
      </c>
      <c r="GT247" s="33" t="n">
        <v>0.138</v>
      </c>
      <c r="GU247" s="33" t="n">
        <v>0.106</v>
      </c>
      <c r="GV247" s="33" t="n">
        <v>0.081</v>
      </c>
      <c r="GW247" s="33" t="n">
        <v>0.073</v>
      </c>
      <c r="GX247" s="33" t="n">
        <v>0.033</v>
      </c>
      <c r="GY247" s="33" t="n">
        <v>0.024</v>
      </c>
      <c r="GZ247" s="33" t="n">
        <v>0.024</v>
      </c>
      <c r="HA247" s="33" t="n">
        <v>0.033</v>
      </c>
      <c r="HB247" s="33" t="n">
        <v>0.049</v>
      </c>
      <c r="HC247" s="33" t="n">
        <v>0.008</v>
      </c>
      <c r="HD247" s="33" t="n">
        <v>0.024</v>
      </c>
      <c r="HE247" s="33" t="n">
        <v>0.057</v>
      </c>
      <c r="HF247" s="33" t="n">
        <v>0.057</v>
      </c>
      <c r="HG247" s="33" t="n">
        <v>0.057</v>
      </c>
      <c r="HH247" s="33" t="n">
        <v>0.057</v>
      </c>
      <c r="HI247" s="33" t="n">
        <v>0.041</v>
      </c>
      <c r="HJ247" s="33" t="n">
        <v>0.041</v>
      </c>
    </row>
    <row r="248" customFormat="false" ht="15" hidden="false" customHeight="false" outlineLevel="0" collapsed="false">
      <c r="A248" s="33" t="n">
        <v>609874</v>
      </c>
      <c r="B248" s="242" t="s">
        <v>1785</v>
      </c>
      <c r="C248" s="243" t="s">
        <v>1786</v>
      </c>
      <c r="D248" s="33" t="n">
        <v>2950</v>
      </c>
      <c r="E248" s="33" t="n">
        <v>22871</v>
      </c>
      <c r="F248" s="33" t="s">
        <v>465</v>
      </c>
      <c r="G248" s="33" t="s">
        <v>466</v>
      </c>
      <c r="H248" s="243" t="s">
        <v>46</v>
      </c>
      <c r="I248" s="33" t="s">
        <v>1855</v>
      </c>
      <c r="J248" s="33" t="s">
        <v>2438</v>
      </c>
      <c r="L248" s="33" t="s">
        <v>75</v>
      </c>
      <c r="N248" s="33" t="s">
        <v>1790</v>
      </c>
      <c r="O248" s="33" t="n">
        <v>51007</v>
      </c>
      <c r="P248" s="33" t="s">
        <v>1791</v>
      </c>
      <c r="Q248" s="33" t="s">
        <v>3436</v>
      </c>
      <c r="R248" s="33" t="s">
        <v>3437</v>
      </c>
      <c r="S248" s="33" t="n">
        <v>60656</v>
      </c>
      <c r="T248" s="33" t="n">
        <v>30</v>
      </c>
      <c r="U248" s="33" t="s">
        <v>3438</v>
      </c>
      <c r="V248" s="33" t="s">
        <v>3439</v>
      </c>
      <c r="W248" s="33" t="s">
        <v>3440</v>
      </c>
      <c r="X248" s="33" t="s">
        <v>3441</v>
      </c>
      <c r="Y248" s="33" t="s">
        <v>3442</v>
      </c>
      <c r="Z248" s="33" t="s">
        <v>2700</v>
      </c>
      <c r="AA248" s="33" t="n">
        <v>2012</v>
      </c>
      <c r="AB248" s="33" t="n">
        <v>609874</v>
      </c>
      <c r="AD248" s="33" t="n">
        <v>2950</v>
      </c>
      <c r="AG248" s="33" t="s">
        <v>3443</v>
      </c>
      <c r="AH248" s="33" t="n">
        <v>0</v>
      </c>
      <c r="AI248" s="33" t="s">
        <v>1823</v>
      </c>
      <c r="AJ248" s="33" t="s">
        <v>1801</v>
      </c>
      <c r="AK248" s="33" t="s">
        <v>1802</v>
      </c>
      <c r="AL248" s="33" t="s">
        <v>75</v>
      </c>
      <c r="AM248" s="33" t="s">
        <v>65</v>
      </c>
      <c r="AN248" s="33" t="s">
        <v>75</v>
      </c>
      <c r="AO248" s="33" t="s">
        <v>75</v>
      </c>
      <c r="AP248" s="33" t="s">
        <v>65</v>
      </c>
      <c r="AQ248" s="33" t="s">
        <v>2467</v>
      </c>
      <c r="AR248" s="244" t="s">
        <v>233</v>
      </c>
      <c r="AS248" s="33" t="s">
        <v>67</v>
      </c>
      <c r="AT248" s="33" t="s">
        <v>67</v>
      </c>
      <c r="AU248" s="33" t="s">
        <v>67</v>
      </c>
      <c r="AV248" s="33" t="n">
        <v>25</v>
      </c>
      <c r="AW248" s="33" t="n">
        <v>31</v>
      </c>
      <c r="AX248" s="33" t="n">
        <v>31</v>
      </c>
      <c r="AY248" s="33" t="n">
        <v>174</v>
      </c>
      <c r="AZ248" s="33" t="n">
        <v>105</v>
      </c>
      <c r="BA248" s="33" t="n">
        <v>13</v>
      </c>
      <c r="BB248" s="33" t="n">
        <v>6</v>
      </c>
      <c r="BC248" s="33" t="n">
        <v>32</v>
      </c>
      <c r="BD248" s="245" t="n">
        <v>1</v>
      </c>
      <c r="BE248" s="33" t="n">
        <v>1</v>
      </c>
      <c r="BF248" s="33" t="n">
        <v>5</v>
      </c>
      <c r="BG248" s="33" t="n">
        <v>11</v>
      </c>
      <c r="BH248" s="33" t="n">
        <v>174</v>
      </c>
      <c r="BI248" s="33" t="n">
        <v>0.017</v>
      </c>
      <c r="BJ248" s="33" t="n">
        <v>0.023</v>
      </c>
      <c r="BK248" s="33" t="n">
        <v>0.017</v>
      </c>
      <c r="BL248" s="33" t="n">
        <v>0.034</v>
      </c>
      <c r="BM248" s="33" t="n">
        <v>0.034</v>
      </c>
      <c r="BN248" s="33" t="n">
        <v>0.161</v>
      </c>
      <c r="BO248" s="33" t="n">
        <v>0.132</v>
      </c>
      <c r="BP248" s="33" t="n">
        <v>0.126</v>
      </c>
      <c r="BQ248" s="33" t="n">
        <v>0.098</v>
      </c>
      <c r="BR248" s="33" t="n">
        <v>0.103</v>
      </c>
      <c r="BS248" s="33" t="n">
        <v>0.167</v>
      </c>
      <c r="BT248" s="33" t="n">
        <v>0.161</v>
      </c>
      <c r="BU248" s="33" t="n">
        <v>0.333</v>
      </c>
      <c r="BV248" s="33" t="n">
        <v>0.293</v>
      </c>
      <c r="BW248" s="33" t="n">
        <v>0.351</v>
      </c>
      <c r="BX248" s="33" t="n">
        <v>0.236</v>
      </c>
      <c r="BY248" s="33" t="n">
        <v>0.356</v>
      </c>
      <c r="BZ248" s="33" t="n">
        <v>0.31</v>
      </c>
      <c r="CA248" s="33" t="n">
        <v>0.023</v>
      </c>
      <c r="CB248" s="33" t="n">
        <v>0.034</v>
      </c>
      <c r="CC248" s="33" t="n">
        <v>0.04</v>
      </c>
      <c r="CD248" s="33" t="n">
        <v>0.029</v>
      </c>
      <c r="CE248" s="33" t="n">
        <v>0.04</v>
      </c>
      <c r="CF248" s="33" t="n">
        <v>0.023</v>
      </c>
      <c r="CG248" s="33" t="n">
        <v>0.494</v>
      </c>
      <c r="CH248" s="33" t="n">
        <v>0.523</v>
      </c>
      <c r="CI248" s="33" t="n">
        <v>0.494</v>
      </c>
      <c r="CJ248" s="33" t="n">
        <v>0.598</v>
      </c>
      <c r="CK248" s="33" t="n">
        <v>0.402</v>
      </c>
      <c r="CL248" s="33" t="n">
        <v>0.345</v>
      </c>
      <c r="CM248" s="33" t="n">
        <v>0.011</v>
      </c>
      <c r="CN248" s="33" t="n">
        <v>0.011</v>
      </c>
      <c r="CO248" s="33" t="n">
        <v>0.017</v>
      </c>
      <c r="CP248" s="33" t="n">
        <v>0.023</v>
      </c>
      <c r="CQ248" s="33" t="n">
        <v>0.017</v>
      </c>
      <c r="CR248" s="33" t="n">
        <v>0.017</v>
      </c>
      <c r="CS248" s="33" t="n">
        <v>0.052</v>
      </c>
      <c r="CT248" s="33" t="n">
        <v>0.109</v>
      </c>
      <c r="CU248" s="33" t="n">
        <v>0.063</v>
      </c>
      <c r="CV248" s="33" t="n">
        <v>0.023</v>
      </c>
      <c r="CW248" s="33" t="n">
        <v>0.046</v>
      </c>
      <c r="CX248" s="33" t="n">
        <v>0.063</v>
      </c>
      <c r="CY248" s="33" t="n">
        <v>0.046</v>
      </c>
      <c r="CZ248" s="33" t="n">
        <v>0.029</v>
      </c>
      <c r="DA248" s="33" t="n">
        <v>0.092</v>
      </c>
      <c r="DB248" s="33" t="n">
        <v>0.075</v>
      </c>
      <c r="DC248" s="33" t="n">
        <v>0.115</v>
      </c>
      <c r="DD248" s="33" t="n">
        <v>0.086</v>
      </c>
      <c r="DE248" s="33" t="n">
        <v>0.19</v>
      </c>
      <c r="DF248" s="33" t="n">
        <v>0.213</v>
      </c>
      <c r="DG248" s="33" t="n">
        <v>0.23</v>
      </c>
      <c r="DH248" s="33" t="n">
        <v>0.247</v>
      </c>
      <c r="DI248" s="33" t="n">
        <v>0.23</v>
      </c>
      <c r="DJ248" s="33" t="n">
        <v>0.299</v>
      </c>
      <c r="DK248" s="33" t="n">
        <v>0.276</v>
      </c>
      <c r="DL248" s="33" t="n">
        <v>0.247</v>
      </c>
      <c r="DM248" s="33" t="n">
        <v>0.241</v>
      </c>
      <c r="DN248" s="33" t="n">
        <v>0.011</v>
      </c>
      <c r="DO248" s="33" t="n">
        <v>0.017</v>
      </c>
      <c r="DP248" s="33" t="n">
        <v>0.029</v>
      </c>
      <c r="DQ248" s="33" t="n">
        <v>0.029</v>
      </c>
      <c r="DR248" s="33" t="n">
        <v>0.034</v>
      </c>
      <c r="DS248" s="33" t="n">
        <v>0.017</v>
      </c>
      <c r="DT248" s="33" t="n">
        <v>0.023</v>
      </c>
      <c r="DU248" s="33" t="n">
        <v>0.034</v>
      </c>
      <c r="DV248" s="33" t="n">
        <v>0.034</v>
      </c>
      <c r="DW248" s="33" t="n">
        <v>0.764</v>
      </c>
      <c r="DX248" s="33" t="n">
        <v>0.713</v>
      </c>
      <c r="DY248" s="33" t="n">
        <v>0.661</v>
      </c>
      <c r="DZ248" s="33" t="n">
        <v>0.655</v>
      </c>
      <c r="EA248" s="33" t="n">
        <v>0.69</v>
      </c>
      <c r="EB248" s="33" t="n">
        <v>0.575</v>
      </c>
      <c r="EC248" s="33" t="n">
        <v>0.575</v>
      </c>
      <c r="ED248" s="33" t="n">
        <v>0.494</v>
      </c>
      <c r="EE248" s="33" t="n">
        <v>0.575</v>
      </c>
      <c r="EF248" s="33" t="n">
        <v>0.339</v>
      </c>
      <c r="EG248" s="33" t="n">
        <v>0</v>
      </c>
      <c r="EH248" s="33" t="n">
        <v>0.006</v>
      </c>
      <c r="EI248" s="33" t="n">
        <v>0.121</v>
      </c>
      <c r="EJ248" s="33" t="n">
        <v>0.333</v>
      </c>
      <c r="EK248" s="33" t="n">
        <v>0.052</v>
      </c>
      <c r="EL248" s="33" t="n">
        <v>0.023</v>
      </c>
      <c r="EM248" s="33" t="n">
        <v>0.149</v>
      </c>
      <c r="EN248" s="33" t="n">
        <v>0.109</v>
      </c>
      <c r="EO248" s="33" t="n">
        <v>0.368</v>
      </c>
      <c r="EP248" s="33" t="n">
        <v>0.351</v>
      </c>
      <c r="EQ248" s="33" t="n">
        <v>0.328</v>
      </c>
      <c r="ER248" s="33" t="n">
        <v>0.126</v>
      </c>
      <c r="ES248" s="33" t="n">
        <v>0.069</v>
      </c>
      <c r="ET248" s="33" t="n">
        <v>0.063</v>
      </c>
      <c r="EU248" s="33" t="n">
        <v>0.126</v>
      </c>
      <c r="EV248" s="33" t="n">
        <v>0.092</v>
      </c>
      <c r="EW248" s="33" t="n">
        <v>0.511</v>
      </c>
      <c r="EX248" s="33" t="n">
        <v>0.557</v>
      </c>
      <c r="EY248" s="33" t="n">
        <v>0.276</v>
      </c>
      <c r="EZ248" s="33" t="n">
        <v>7.38</v>
      </c>
      <c r="FA248" s="33" t="n">
        <v>0.052</v>
      </c>
      <c r="FB248" s="33" t="n">
        <v>0.006</v>
      </c>
      <c r="FC248" s="33" t="n">
        <v>0.017</v>
      </c>
      <c r="FD248" s="33" t="n">
        <v>0.034</v>
      </c>
      <c r="FE248" s="33" t="n">
        <v>0.098</v>
      </c>
      <c r="FF248" s="33" t="n">
        <v>0.092</v>
      </c>
      <c r="FG248" s="33" t="n">
        <v>0.098</v>
      </c>
      <c r="FH248" s="33" t="n">
        <v>0.155</v>
      </c>
      <c r="FI248" s="33" t="n">
        <v>0.184</v>
      </c>
      <c r="FJ248" s="33" t="n">
        <v>0.213</v>
      </c>
      <c r="FK248" s="33" t="n">
        <v>0.052</v>
      </c>
      <c r="FL248" s="33" t="n">
        <v>0.328</v>
      </c>
      <c r="FM248" s="33" t="n">
        <v>0.494</v>
      </c>
      <c r="FN248" s="33" t="n">
        <v>0.218</v>
      </c>
      <c r="FO248" s="33" t="n">
        <v>0.144</v>
      </c>
      <c r="FP248" s="33" t="n">
        <v>0.092</v>
      </c>
      <c r="FQ248" s="33" t="n">
        <v>0.201</v>
      </c>
      <c r="FR248" s="33" t="n">
        <v>0.144</v>
      </c>
      <c r="FS248" s="33" t="n">
        <v>0.075</v>
      </c>
      <c r="FT248" s="33" t="n">
        <v>0.207</v>
      </c>
      <c r="FU248" s="33" t="n">
        <v>0.207</v>
      </c>
      <c r="FV248" s="33" t="n">
        <v>0.115</v>
      </c>
      <c r="FW248" s="33" t="n">
        <v>0.236</v>
      </c>
      <c r="FX248" s="33" t="n">
        <v>0.178</v>
      </c>
      <c r="FY248" s="33" t="n">
        <v>0.224</v>
      </c>
      <c r="FZ248" s="33" t="n">
        <v>0.138</v>
      </c>
      <c r="GA248" s="33" t="n">
        <v>0.017</v>
      </c>
      <c r="GB248" s="33" t="n">
        <v>0.017</v>
      </c>
      <c r="GC248" s="33" t="n">
        <v>0.034</v>
      </c>
      <c r="GD248" s="33" t="n">
        <v>0.132</v>
      </c>
      <c r="GE248" s="33" t="n">
        <v>0.109</v>
      </c>
      <c r="GF248" s="33" t="n">
        <v>0.023</v>
      </c>
      <c r="GG248" s="33" t="n">
        <v>0.391</v>
      </c>
      <c r="GH248" s="33" t="n">
        <v>0.333</v>
      </c>
      <c r="GI248" s="33" t="n">
        <v>0.351</v>
      </c>
      <c r="GJ248" s="33" t="n">
        <v>0.368</v>
      </c>
      <c r="GK248" s="33" t="n">
        <v>0.402</v>
      </c>
      <c r="GL248" s="33" t="n">
        <v>0.356</v>
      </c>
      <c r="GM248" s="33" t="n">
        <v>0.443</v>
      </c>
      <c r="GN248" s="33" t="n">
        <v>0.31</v>
      </c>
      <c r="GO248" s="33" t="n">
        <v>0.299</v>
      </c>
      <c r="GP248" s="33" t="n">
        <v>0.282</v>
      </c>
      <c r="GQ248" s="33" t="n">
        <v>0.282</v>
      </c>
      <c r="GR248" s="33" t="n">
        <v>0.408</v>
      </c>
      <c r="GS248" s="33" t="n">
        <v>0.052</v>
      </c>
      <c r="GT248" s="33" t="n">
        <v>0.207</v>
      </c>
      <c r="GU248" s="33" t="n">
        <v>0.184</v>
      </c>
      <c r="GV248" s="33" t="n">
        <v>0.103</v>
      </c>
      <c r="GW248" s="33" t="n">
        <v>0.092</v>
      </c>
      <c r="GX248" s="33" t="n">
        <v>0.092</v>
      </c>
      <c r="GY248" s="33" t="n">
        <v>0.017</v>
      </c>
      <c r="GZ248" s="33" t="n">
        <v>0.029</v>
      </c>
      <c r="HA248" s="33" t="n">
        <v>0.029</v>
      </c>
      <c r="HB248" s="33" t="n">
        <v>0.029</v>
      </c>
      <c r="HC248" s="33" t="n">
        <v>0.034</v>
      </c>
      <c r="HD248" s="33" t="n">
        <v>0.034</v>
      </c>
      <c r="HE248" s="33" t="n">
        <v>0.08</v>
      </c>
      <c r="HF248" s="33" t="n">
        <v>0.103</v>
      </c>
      <c r="HG248" s="33" t="n">
        <v>0.103</v>
      </c>
      <c r="HH248" s="33" t="n">
        <v>0.086</v>
      </c>
      <c r="HI248" s="33" t="n">
        <v>0.08</v>
      </c>
      <c r="HJ248" s="33" t="n">
        <v>0.086</v>
      </c>
    </row>
    <row r="249" customFormat="false" ht="15" hidden="false" customHeight="false" outlineLevel="0" collapsed="false">
      <c r="A249" s="33" t="n">
        <v>609875</v>
      </c>
      <c r="B249" s="242" t="s">
        <v>1785</v>
      </c>
      <c r="C249" s="243" t="s">
        <v>1786</v>
      </c>
      <c r="D249" s="33" t="n">
        <v>2960</v>
      </c>
      <c r="E249" s="33" t="n">
        <v>22881</v>
      </c>
      <c r="F249" s="33" t="s">
        <v>437</v>
      </c>
      <c r="G249" s="33" t="s">
        <v>438</v>
      </c>
      <c r="H249" s="243" t="s">
        <v>46</v>
      </c>
      <c r="I249" s="33" t="s">
        <v>1855</v>
      </c>
      <c r="J249" s="33" t="s">
        <v>2438</v>
      </c>
      <c r="L249" s="33" t="s">
        <v>80</v>
      </c>
      <c r="N249" s="33" t="s">
        <v>1790</v>
      </c>
      <c r="O249" s="33" t="n">
        <v>51112</v>
      </c>
      <c r="P249" s="33" t="s">
        <v>1791</v>
      </c>
      <c r="Q249" s="33" t="s">
        <v>3444</v>
      </c>
      <c r="R249" s="33" t="s">
        <v>3445</v>
      </c>
      <c r="S249" s="33" t="n">
        <v>60647</v>
      </c>
      <c r="T249" s="33" t="n">
        <v>35</v>
      </c>
      <c r="U249" s="33" t="s">
        <v>3446</v>
      </c>
      <c r="V249" s="33" t="s">
        <v>3447</v>
      </c>
      <c r="W249" s="33" t="s">
        <v>3448</v>
      </c>
      <c r="X249" s="33" t="s">
        <v>3449</v>
      </c>
      <c r="Y249" s="33" t="s">
        <v>1914</v>
      </c>
      <c r="Z249" s="33" t="s">
        <v>2005</v>
      </c>
      <c r="AA249" s="33" t="n">
        <v>2012</v>
      </c>
      <c r="AB249" s="33" t="n">
        <v>609875</v>
      </c>
      <c r="AD249" s="33" t="n">
        <v>2960</v>
      </c>
      <c r="AG249" s="33" t="s">
        <v>3450</v>
      </c>
      <c r="AH249" s="33" t="n">
        <v>0</v>
      </c>
      <c r="AI249" s="33" t="s">
        <v>1823</v>
      </c>
      <c r="AJ249" s="33" t="s">
        <v>1801</v>
      </c>
      <c r="AK249" s="33" t="s">
        <v>1802</v>
      </c>
      <c r="AL249" s="33" t="s">
        <v>80</v>
      </c>
      <c r="AM249" s="33" t="s">
        <v>65</v>
      </c>
      <c r="AN249" s="33" t="s">
        <v>80</v>
      </c>
      <c r="AO249" s="33" t="s">
        <v>80</v>
      </c>
      <c r="AP249" s="33" t="s">
        <v>65</v>
      </c>
      <c r="AQ249" s="33" t="s">
        <v>2426</v>
      </c>
      <c r="AR249" s="244" t="s">
        <v>439</v>
      </c>
      <c r="AS249" s="33" t="s">
        <v>77</v>
      </c>
      <c r="AT249" s="33" t="s">
        <v>131</v>
      </c>
      <c r="AU249" s="33" t="s">
        <v>77</v>
      </c>
      <c r="AV249" s="33" t="n">
        <v>66</v>
      </c>
      <c r="AW249" s="33" t="n">
        <v>85</v>
      </c>
      <c r="AX249" s="33" t="n">
        <v>67</v>
      </c>
      <c r="AY249" s="33" t="n">
        <v>163</v>
      </c>
      <c r="AZ249" s="33" t="n">
        <v>4</v>
      </c>
      <c r="BA249" s="33" t="n">
        <v>1</v>
      </c>
      <c r="BB249" s="33" t="n">
        <v>5</v>
      </c>
      <c r="BC249" s="33" t="n">
        <v>150</v>
      </c>
      <c r="BD249" s="245" t="n">
        <v>0</v>
      </c>
      <c r="BE249" s="33" t="n">
        <v>0</v>
      </c>
      <c r="BF249" s="33" t="n">
        <v>2</v>
      </c>
      <c r="BG249" s="33" t="n">
        <v>1</v>
      </c>
      <c r="BH249" s="33" t="n">
        <v>163</v>
      </c>
      <c r="BI249" s="33" t="n">
        <v>0.012</v>
      </c>
      <c r="BJ249" s="33" t="n">
        <v>0.012</v>
      </c>
      <c r="BK249" s="33" t="n">
        <v>0.006</v>
      </c>
      <c r="BL249" s="33" t="n">
        <v>0.025</v>
      </c>
      <c r="BM249" s="33" t="n">
        <v>0.018</v>
      </c>
      <c r="BN249" s="33" t="n">
        <v>0.049</v>
      </c>
      <c r="BO249" s="33" t="n">
        <v>0.025</v>
      </c>
      <c r="BP249" s="33" t="n">
        <v>0.012</v>
      </c>
      <c r="BQ249" s="33" t="n">
        <v>0.049</v>
      </c>
      <c r="BR249" s="33" t="n">
        <v>0.031</v>
      </c>
      <c r="BS249" s="33" t="n">
        <v>0.074</v>
      </c>
      <c r="BT249" s="33" t="n">
        <v>0.129</v>
      </c>
      <c r="BU249" s="33" t="n">
        <v>0.264</v>
      </c>
      <c r="BV249" s="33" t="n">
        <v>0.166</v>
      </c>
      <c r="BW249" s="33" t="n">
        <v>0.294</v>
      </c>
      <c r="BX249" s="33" t="n">
        <v>0.147</v>
      </c>
      <c r="BY249" s="33" t="n">
        <v>0.319</v>
      </c>
      <c r="BZ249" s="33" t="n">
        <v>0.288</v>
      </c>
      <c r="CA249" s="33" t="n">
        <v>0.006</v>
      </c>
      <c r="CB249" s="33" t="n">
        <v>0.006</v>
      </c>
      <c r="CC249" s="33" t="n">
        <v>0.012</v>
      </c>
      <c r="CD249" s="33" t="n">
        <v>0.018</v>
      </c>
      <c r="CE249" s="33" t="n">
        <v>0.018</v>
      </c>
      <c r="CF249" s="33" t="n">
        <v>0.031</v>
      </c>
      <c r="CG249" s="33" t="n">
        <v>0.693</v>
      </c>
      <c r="CH249" s="33" t="n">
        <v>0.804</v>
      </c>
      <c r="CI249" s="33" t="n">
        <v>0.638</v>
      </c>
      <c r="CJ249" s="33" t="n">
        <v>0.779</v>
      </c>
      <c r="CK249" s="33" t="n">
        <v>0.571</v>
      </c>
      <c r="CL249" s="33" t="n">
        <v>0.503</v>
      </c>
      <c r="CM249" s="33" t="n">
        <v>0</v>
      </c>
      <c r="CN249" s="33" t="n">
        <v>0.006</v>
      </c>
      <c r="CO249" s="33" t="n">
        <v>0.006</v>
      </c>
      <c r="CP249" s="33" t="n">
        <v>0.012</v>
      </c>
      <c r="CQ249" s="33" t="n">
        <v>0.006</v>
      </c>
      <c r="CR249" s="33" t="n">
        <v>0.012</v>
      </c>
      <c r="CS249" s="33" t="n">
        <v>0.006</v>
      </c>
      <c r="CT249" s="33" t="n">
        <v>0.025</v>
      </c>
      <c r="CU249" s="33" t="n">
        <v>0.006</v>
      </c>
      <c r="CV249" s="33" t="n">
        <v>0.012</v>
      </c>
      <c r="CW249" s="33" t="n">
        <v>0.006</v>
      </c>
      <c r="CX249" s="33" t="n">
        <v>0.006</v>
      </c>
      <c r="CY249" s="33" t="n">
        <v>0.018</v>
      </c>
      <c r="CZ249" s="33" t="n">
        <v>0</v>
      </c>
      <c r="DA249" s="33" t="n">
        <v>0.012</v>
      </c>
      <c r="DB249" s="33" t="n">
        <v>0.025</v>
      </c>
      <c r="DC249" s="33" t="n">
        <v>0.043</v>
      </c>
      <c r="DD249" s="33" t="n">
        <v>0.025</v>
      </c>
      <c r="DE249" s="33" t="n">
        <v>0.074</v>
      </c>
      <c r="DF249" s="33" t="n">
        <v>0.104</v>
      </c>
      <c r="DG249" s="33" t="n">
        <v>0.086</v>
      </c>
      <c r="DH249" s="33" t="n">
        <v>0.11</v>
      </c>
      <c r="DI249" s="33" t="n">
        <v>0.129</v>
      </c>
      <c r="DJ249" s="33" t="n">
        <v>0.19</v>
      </c>
      <c r="DK249" s="33" t="n">
        <v>0.135</v>
      </c>
      <c r="DL249" s="33" t="n">
        <v>0.19</v>
      </c>
      <c r="DM249" s="33" t="n">
        <v>0.129</v>
      </c>
      <c r="DN249" s="33" t="n">
        <v>0.012</v>
      </c>
      <c r="DO249" s="33" t="n">
        <v>0</v>
      </c>
      <c r="DP249" s="33" t="n">
        <v>0.006</v>
      </c>
      <c r="DQ249" s="33" t="n">
        <v>0</v>
      </c>
      <c r="DR249" s="33" t="n">
        <v>0</v>
      </c>
      <c r="DS249" s="33" t="n">
        <v>0.006</v>
      </c>
      <c r="DT249" s="33" t="n">
        <v>0</v>
      </c>
      <c r="DU249" s="33" t="n">
        <v>0.006</v>
      </c>
      <c r="DV249" s="33" t="n">
        <v>0.006</v>
      </c>
      <c r="DW249" s="33" t="n">
        <v>0.902</v>
      </c>
      <c r="DX249" s="33" t="n">
        <v>0.883</v>
      </c>
      <c r="DY249" s="33" t="n">
        <v>0.896</v>
      </c>
      <c r="DZ249" s="33" t="n">
        <v>0.859</v>
      </c>
      <c r="EA249" s="33" t="n">
        <v>0.865</v>
      </c>
      <c r="EB249" s="33" t="n">
        <v>0.779</v>
      </c>
      <c r="EC249" s="33" t="n">
        <v>0.834</v>
      </c>
      <c r="ED249" s="33" t="n">
        <v>0.736</v>
      </c>
      <c r="EE249" s="33" t="n">
        <v>0.834</v>
      </c>
      <c r="EF249" s="33" t="n">
        <v>0.675</v>
      </c>
      <c r="EG249" s="33" t="n">
        <v>0.006</v>
      </c>
      <c r="EH249" s="33" t="n">
        <v>0.012</v>
      </c>
      <c r="EI249" s="33" t="n">
        <v>0.049</v>
      </c>
      <c r="EJ249" s="33" t="n">
        <v>0.178</v>
      </c>
      <c r="EK249" s="33" t="n">
        <v>0.025</v>
      </c>
      <c r="EL249" s="33" t="n">
        <v>0.025</v>
      </c>
      <c r="EM249" s="33" t="n">
        <v>0.049</v>
      </c>
      <c r="EN249" s="33" t="n">
        <v>0.098</v>
      </c>
      <c r="EO249" s="33" t="n">
        <v>0.233</v>
      </c>
      <c r="EP249" s="33" t="n">
        <v>0.153</v>
      </c>
      <c r="EQ249" s="33" t="n">
        <v>0.227</v>
      </c>
      <c r="ER249" s="33" t="n">
        <v>0.018</v>
      </c>
      <c r="ES249" s="33" t="n">
        <v>0.012</v>
      </c>
      <c r="ET249" s="33" t="n">
        <v>0.043</v>
      </c>
      <c r="EU249" s="33" t="n">
        <v>0.037</v>
      </c>
      <c r="EV249" s="33" t="n">
        <v>0.031</v>
      </c>
      <c r="EW249" s="33" t="n">
        <v>0.724</v>
      </c>
      <c r="EX249" s="33" t="n">
        <v>0.767</v>
      </c>
      <c r="EY249" s="33" t="n">
        <v>0.638</v>
      </c>
      <c r="EZ249" s="33" t="n">
        <v>9.09</v>
      </c>
      <c r="FA249" s="33" t="n">
        <v>0.006</v>
      </c>
      <c r="FB249" s="33" t="n">
        <v>0</v>
      </c>
      <c r="FC249" s="33" t="n">
        <v>0.006</v>
      </c>
      <c r="FD249" s="33" t="n">
        <v>0.012</v>
      </c>
      <c r="FE249" s="33" t="n">
        <v>0.025</v>
      </c>
      <c r="FF249" s="33" t="n">
        <v>0.018</v>
      </c>
      <c r="FG249" s="33" t="n">
        <v>0.055</v>
      </c>
      <c r="FH249" s="33" t="n">
        <v>0.11</v>
      </c>
      <c r="FI249" s="33" t="n">
        <v>0.153</v>
      </c>
      <c r="FJ249" s="33" t="n">
        <v>0.607</v>
      </c>
      <c r="FK249" s="33" t="n">
        <v>0.006</v>
      </c>
      <c r="FL249" s="33" t="n">
        <v>0.405</v>
      </c>
      <c r="FM249" s="33" t="n">
        <v>0.521</v>
      </c>
      <c r="FN249" s="33" t="n">
        <v>0.276</v>
      </c>
      <c r="FO249" s="33" t="n">
        <v>0.166</v>
      </c>
      <c r="FP249" s="33" t="n">
        <v>0.123</v>
      </c>
      <c r="FQ249" s="33" t="n">
        <v>0.227</v>
      </c>
      <c r="FR249" s="33" t="n">
        <v>0.166</v>
      </c>
      <c r="FS249" s="33" t="n">
        <v>0.067</v>
      </c>
      <c r="FT249" s="33" t="n">
        <v>0.172</v>
      </c>
      <c r="FU249" s="33" t="n">
        <v>0.104</v>
      </c>
      <c r="FV249" s="33" t="n">
        <v>0.074</v>
      </c>
      <c r="FW249" s="33" t="n">
        <v>0.196</v>
      </c>
      <c r="FX249" s="33" t="n">
        <v>0.16</v>
      </c>
      <c r="FY249" s="33" t="n">
        <v>0.215</v>
      </c>
      <c r="FZ249" s="33" t="n">
        <v>0.129</v>
      </c>
      <c r="GA249" s="33" t="n">
        <v>0.006</v>
      </c>
      <c r="GB249" s="33" t="n">
        <v>0</v>
      </c>
      <c r="GC249" s="33" t="n">
        <v>0.006</v>
      </c>
      <c r="GD249" s="33" t="n">
        <v>0.006</v>
      </c>
      <c r="GE249" s="33" t="n">
        <v>0.049</v>
      </c>
      <c r="GF249" s="33" t="n">
        <v>0.012</v>
      </c>
      <c r="GG249" s="33" t="n">
        <v>0.252</v>
      </c>
      <c r="GH249" s="33" t="n">
        <v>0.264</v>
      </c>
      <c r="GI249" s="33" t="n">
        <v>0.239</v>
      </c>
      <c r="GJ249" s="33" t="n">
        <v>0.215</v>
      </c>
      <c r="GK249" s="33" t="n">
        <v>0.374</v>
      </c>
      <c r="GL249" s="33" t="n">
        <v>0.27</v>
      </c>
      <c r="GM249" s="33" t="n">
        <v>0.681</v>
      </c>
      <c r="GN249" s="33" t="n">
        <v>0.491</v>
      </c>
      <c r="GO249" s="33" t="n">
        <v>0.534</v>
      </c>
      <c r="GP249" s="33" t="n">
        <v>0.546</v>
      </c>
      <c r="GQ249" s="33" t="n">
        <v>0.399</v>
      </c>
      <c r="GR249" s="33" t="n">
        <v>0.65</v>
      </c>
      <c r="GS249" s="33" t="n">
        <v>0.043</v>
      </c>
      <c r="GT249" s="33" t="n">
        <v>0.172</v>
      </c>
      <c r="GU249" s="33" t="n">
        <v>0.147</v>
      </c>
      <c r="GV249" s="33" t="n">
        <v>0.16</v>
      </c>
      <c r="GW249" s="33" t="n">
        <v>0.098</v>
      </c>
      <c r="GX249" s="33" t="n">
        <v>0.037</v>
      </c>
      <c r="GY249" s="33" t="n">
        <v>0.012</v>
      </c>
      <c r="GZ249" s="33" t="n">
        <v>0.043</v>
      </c>
      <c r="HA249" s="33" t="n">
        <v>0.049</v>
      </c>
      <c r="HB249" s="33" t="n">
        <v>0.043</v>
      </c>
      <c r="HC249" s="33" t="n">
        <v>0.061</v>
      </c>
      <c r="HD249" s="33" t="n">
        <v>0.018</v>
      </c>
      <c r="HE249" s="33" t="n">
        <v>0.006</v>
      </c>
      <c r="HF249" s="33" t="n">
        <v>0.031</v>
      </c>
      <c r="HG249" s="33" t="n">
        <v>0.025</v>
      </c>
      <c r="HH249" s="33" t="n">
        <v>0.031</v>
      </c>
      <c r="HI249" s="33" t="n">
        <v>0.018</v>
      </c>
      <c r="HJ249" s="33" t="n">
        <v>0.012</v>
      </c>
    </row>
    <row r="250" customFormat="false" ht="15" hidden="false" customHeight="false" outlineLevel="0" collapsed="false">
      <c r="A250" s="33" t="n">
        <v>609876</v>
      </c>
      <c r="B250" s="242" t="s">
        <v>1785</v>
      </c>
      <c r="C250" s="243" t="s">
        <v>1786</v>
      </c>
      <c r="D250" s="33" t="n">
        <v>2970</v>
      </c>
      <c r="E250" s="33" t="n">
        <v>22891</v>
      </c>
      <c r="F250" s="33" t="s">
        <v>442</v>
      </c>
      <c r="G250" s="33" t="s">
        <v>443</v>
      </c>
      <c r="H250" s="243" t="s">
        <v>46</v>
      </c>
      <c r="I250" s="33" t="s">
        <v>1855</v>
      </c>
      <c r="J250" s="33" t="s">
        <v>1788</v>
      </c>
      <c r="L250" s="33" t="s">
        <v>102</v>
      </c>
      <c r="N250" s="33" t="s">
        <v>1790</v>
      </c>
      <c r="O250" s="33" t="n">
        <v>51266</v>
      </c>
      <c r="P250" s="33" t="s">
        <v>1791</v>
      </c>
      <c r="Q250" s="33" t="s">
        <v>3451</v>
      </c>
      <c r="R250" s="33" t="s">
        <v>3452</v>
      </c>
      <c r="S250" s="33" t="n">
        <v>60632</v>
      </c>
      <c r="T250" s="33" t="n">
        <v>39</v>
      </c>
      <c r="U250" s="33" t="s">
        <v>3453</v>
      </c>
      <c r="V250" s="33" t="s">
        <v>3454</v>
      </c>
      <c r="W250" s="33" t="s">
        <v>3455</v>
      </c>
      <c r="X250" s="33" t="s">
        <v>3456</v>
      </c>
      <c r="Y250" s="33" t="s">
        <v>221</v>
      </c>
      <c r="Z250" s="33" t="s">
        <v>2593</v>
      </c>
      <c r="AA250" s="33" t="n">
        <v>2012</v>
      </c>
      <c r="AB250" s="33" t="n">
        <v>609876</v>
      </c>
      <c r="AD250" s="33" t="n">
        <v>2970</v>
      </c>
      <c r="AG250" s="33" t="s">
        <v>3457</v>
      </c>
      <c r="AH250" s="33" t="n">
        <v>4</v>
      </c>
      <c r="AI250" s="33" t="s">
        <v>1823</v>
      </c>
      <c r="AJ250" s="33" t="s">
        <v>1801</v>
      </c>
      <c r="AK250" s="33" t="s">
        <v>1802</v>
      </c>
      <c r="AL250" s="33" t="s">
        <v>102</v>
      </c>
      <c r="AM250" s="33" t="s">
        <v>71</v>
      </c>
      <c r="AN250" s="33" t="s">
        <v>102</v>
      </c>
      <c r="AO250" s="33" t="s">
        <v>102</v>
      </c>
      <c r="AP250" s="33" t="s">
        <v>71</v>
      </c>
      <c r="AQ250" s="33" t="s">
        <v>2426</v>
      </c>
      <c r="AR250" s="244" t="s">
        <v>54</v>
      </c>
    </row>
    <row r="251" customFormat="false" ht="15" hidden="false" customHeight="false" outlineLevel="0" collapsed="false">
      <c r="A251" s="33" t="n">
        <v>609879</v>
      </c>
      <c r="B251" s="242" t="s">
        <v>1785</v>
      </c>
      <c r="C251" s="243" t="s">
        <v>1786</v>
      </c>
      <c r="D251" s="33" t="n">
        <v>2980</v>
      </c>
      <c r="E251" s="33" t="n">
        <v>22901</v>
      </c>
      <c r="F251" s="33" t="s">
        <v>444</v>
      </c>
      <c r="G251" s="33" t="s">
        <v>445</v>
      </c>
      <c r="H251" s="243" t="s">
        <v>46</v>
      </c>
      <c r="I251" s="33" t="s">
        <v>1855</v>
      </c>
      <c r="J251" s="33" t="s">
        <v>2438</v>
      </c>
      <c r="L251" s="33" t="s">
        <v>112</v>
      </c>
      <c r="N251" s="33" t="s">
        <v>1790</v>
      </c>
      <c r="O251" s="33" t="n">
        <v>51291</v>
      </c>
      <c r="P251" s="33" t="s">
        <v>1791</v>
      </c>
      <c r="Q251" s="33" t="s">
        <v>3458</v>
      </c>
      <c r="R251" s="33" t="s">
        <v>3459</v>
      </c>
      <c r="S251" s="33" t="n">
        <v>60652</v>
      </c>
      <c r="T251" s="33" t="n">
        <v>44</v>
      </c>
      <c r="U251" s="33" t="s">
        <v>3460</v>
      </c>
      <c r="V251" s="33" t="s">
        <v>3461</v>
      </c>
      <c r="W251" s="33" t="s">
        <v>3462</v>
      </c>
      <c r="X251" s="33" t="s">
        <v>3463</v>
      </c>
      <c r="Y251" s="33" t="s">
        <v>111</v>
      </c>
      <c r="Z251" s="33" t="s">
        <v>2515</v>
      </c>
      <c r="AA251" s="33" t="n">
        <v>2012</v>
      </c>
      <c r="AB251" s="33" t="n">
        <v>609879</v>
      </c>
      <c r="AD251" s="33" t="n">
        <v>2980</v>
      </c>
      <c r="AG251" s="33" t="s">
        <v>3464</v>
      </c>
      <c r="AH251" s="33" t="n">
        <v>0</v>
      </c>
      <c r="AI251" s="33" t="s">
        <v>1823</v>
      </c>
      <c r="AJ251" s="33" t="s">
        <v>1801</v>
      </c>
      <c r="AK251" s="33" t="s">
        <v>1802</v>
      </c>
      <c r="AL251" s="33" t="s">
        <v>112</v>
      </c>
      <c r="AM251" s="33" t="s">
        <v>71</v>
      </c>
      <c r="AN251" s="33" t="s">
        <v>112</v>
      </c>
      <c r="AO251" s="33" t="s">
        <v>112</v>
      </c>
      <c r="AP251" s="33" t="s">
        <v>71</v>
      </c>
      <c r="AQ251" s="33" t="s">
        <v>2426</v>
      </c>
      <c r="AR251" s="244" t="s">
        <v>61</v>
      </c>
      <c r="AS251" s="33" t="s">
        <v>77</v>
      </c>
      <c r="AT251" s="33" t="s">
        <v>77</v>
      </c>
      <c r="AU251" s="33" t="s">
        <v>77</v>
      </c>
      <c r="AV251" s="33" t="n">
        <v>60</v>
      </c>
      <c r="AW251" s="33" t="n">
        <v>74</v>
      </c>
      <c r="AX251" s="33" t="n">
        <v>60</v>
      </c>
      <c r="AY251" s="33" t="n">
        <v>253</v>
      </c>
      <c r="AZ251" s="33" t="n">
        <v>7</v>
      </c>
      <c r="BA251" s="33" t="n">
        <v>1</v>
      </c>
      <c r="BB251" s="33" t="n">
        <v>43</v>
      </c>
      <c r="BC251" s="33" t="n">
        <v>197</v>
      </c>
      <c r="BD251" s="245" t="n">
        <v>1</v>
      </c>
      <c r="BE251" s="33" t="n">
        <v>0</v>
      </c>
      <c r="BF251" s="33" t="n">
        <v>3</v>
      </c>
      <c r="BG251" s="33" t="n">
        <v>1</v>
      </c>
      <c r="BH251" s="33" t="n">
        <v>253</v>
      </c>
      <c r="BI251" s="33" t="n">
        <v>0.012</v>
      </c>
      <c r="BJ251" s="33" t="n">
        <v>0.004</v>
      </c>
      <c r="BK251" s="33" t="n">
        <v>0.012</v>
      </c>
      <c r="BL251" s="33" t="n">
        <v>0.004</v>
      </c>
      <c r="BM251" s="33" t="n">
        <v>0.004</v>
      </c>
      <c r="BN251" s="33" t="n">
        <v>0.036</v>
      </c>
      <c r="BO251" s="33" t="n">
        <v>0.036</v>
      </c>
      <c r="BP251" s="33" t="n">
        <v>0.04</v>
      </c>
      <c r="BQ251" s="33" t="n">
        <v>0.043</v>
      </c>
      <c r="BR251" s="33" t="n">
        <v>0.016</v>
      </c>
      <c r="BS251" s="33" t="n">
        <v>0.055</v>
      </c>
      <c r="BT251" s="33" t="n">
        <v>0.142</v>
      </c>
      <c r="BU251" s="33" t="n">
        <v>0.364</v>
      </c>
      <c r="BV251" s="33" t="n">
        <v>0.237</v>
      </c>
      <c r="BW251" s="33" t="n">
        <v>0.379</v>
      </c>
      <c r="BX251" s="33" t="n">
        <v>0.186</v>
      </c>
      <c r="BY251" s="33" t="n">
        <v>0.308</v>
      </c>
      <c r="BZ251" s="33" t="n">
        <v>0.316</v>
      </c>
      <c r="CA251" s="33" t="n">
        <v>0.004</v>
      </c>
      <c r="CB251" s="33" t="n">
        <v>0.008</v>
      </c>
      <c r="CC251" s="33" t="n">
        <v>0.004</v>
      </c>
      <c r="CD251" s="33" t="n">
        <v>0.012</v>
      </c>
      <c r="CE251" s="33" t="n">
        <v>0.028</v>
      </c>
      <c r="CF251" s="33" t="n">
        <v>0.02</v>
      </c>
      <c r="CG251" s="33" t="n">
        <v>0.585</v>
      </c>
      <c r="CH251" s="33" t="n">
        <v>0.711</v>
      </c>
      <c r="CI251" s="33" t="n">
        <v>0.561</v>
      </c>
      <c r="CJ251" s="33" t="n">
        <v>0.783</v>
      </c>
      <c r="CK251" s="33" t="n">
        <v>0.605</v>
      </c>
      <c r="CL251" s="33" t="n">
        <v>0.486</v>
      </c>
      <c r="CM251" s="33" t="n">
        <v>0.004</v>
      </c>
      <c r="CN251" s="33" t="n">
        <v>0.004</v>
      </c>
      <c r="CO251" s="33" t="n">
        <v>0.004</v>
      </c>
      <c r="CP251" s="33" t="n">
        <v>0.004</v>
      </c>
      <c r="CQ251" s="33" t="n">
        <v>0.004</v>
      </c>
      <c r="CR251" s="33" t="n">
        <v>0.008</v>
      </c>
      <c r="CS251" s="33" t="n">
        <v>0.004</v>
      </c>
      <c r="CT251" s="33" t="n">
        <v>0.02</v>
      </c>
      <c r="CU251" s="33" t="n">
        <v>0.012</v>
      </c>
      <c r="CV251" s="33" t="n">
        <v>0.004</v>
      </c>
      <c r="CW251" s="33" t="n">
        <v>0.012</v>
      </c>
      <c r="CX251" s="33" t="n">
        <v>0.016</v>
      </c>
      <c r="CY251" s="33" t="n">
        <v>0.016</v>
      </c>
      <c r="CZ251" s="33" t="n">
        <v>0.012</v>
      </c>
      <c r="DA251" s="33" t="n">
        <v>0.016</v>
      </c>
      <c r="DB251" s="33" t="n">
        <v>0.028</v>
      </c>
      <c r="DC251" s="33" t="n">
        <v>0.087</v>
      </c>
      <c r="DD251" s="33" t="n">
        <v>0.036</v>
      </c>
      <c r="DE251" s="33" t="n">
        <v>0.083</v>
      </c>
      <c r="DF251" s="33" t="n">
        <v>0.095</v>
      </c>
      <c r="DG251" s="33" t="n">
        <v>0.166</v>
      </c>
      <c r="DH251" s="33" t="n">
        <v>0.123</v>
      </c>
      <c r="DI251" s="33" t="n">
        <v>0.126</v>
      </c>
      <c r="DJ251" s="33" t="n">
        <v>0.213</v>
      </c>
      <c r="DK251" s="33" t="n">
        <v>0.206</v>
      </c>
      <c r="DL251" s="33" t="n">
        <v>0.186</v>
      </c>
      <c r="DM251" s="33" t="n">
        <v>0.225</v>
      </c>
      <c r="DN251" s="33" t="n">
        <v>0</v>
      </c>
      <c r="DO251" s="33" t="n">
        <v>0</v>
      </c>
      <c r="DP251" s="33" t="n">
        <v>0</v>
      </c>
      <c r="DQ251" s="33" t="n">
        <v>0.004</v>
      </c>
      <c r="DR251" s="33" t="n">
        <v>0.004</v>
      </c>
      <c r="DS251" s="33" t="n">
        <v>0.004</v>
      </c>
      <c r="DT251" s="33" t="n">
        <v>0.004</v>
      </c>
      <c r="DU251" s="33" t="n">
        <v>0.004</v>
      </c>
      <c r="DV251" s="33" t="n">
        <v>0.008</v>
      </c>
      <c r="DW251" s="33" t="n">
        <v>0.909</v>
      </c>
      <c r="DX251" s="33" t="n">
        <v>0.889</v>
      </c>
      <c r="DY251" s="33" t="n">
        <v>0.814</v>
      </c>
      <c r="DZ251" s="33" t="n">
        <v>0.854</v>
      </c>
      <c r="EA251" s="33" t="n">
        <v>0.854</v>
      </c>
      <c r="EB251" s="33" t="n">
        <v>0.759</v>
      </c>
      <c r="EC251" s="33" t="n">
        <v>0.759</v>
      </c>
      <c r="ED251" s="33" t="n">
        <v>0.704</v>
      </c>
      <c r="EE251" s="33" t="n">
        <v>0.719</v>
      </c>
      <c r="EF251" s="33" t="n">
        <v>0.486</v>
      </c>
      <c r="EG251" s="33" t="n">
        <v>0.004</v>
      </c>
      <c r="EH251" s="33" t="n">
        <v>0</v>
      </c>
      <c r="EI251" s="33" t="n">
        <v>0.028</v>
      </c>
      <c r="EJ251" s="33" t="n">
        <v>0.253</v>
      </c>
      <c r="EK251" s="33" t="n">
        <v>0.067</v>
      </c>
      <c r="EL251" s="33" t="n">
        <v>0.02</v>
      </c>
      <c r="EM251" s="33" t="n">
        <v>0.04</v>
      </c>
      <c r="EN251" s="33" t="n">
        <v>0.13</v>
      </c>
      <c r="EO251" s="33" t="n">
        <v>0.352</v>
      </c>
      <c r="EP251" s="33" t="n">
        <v>0.229</v>
      </c>
      <c r="EQ251" s="33" t="n">
        <v>0.336</v>
      </c>
      <c r="ER251" s="33" t="n">
        <v>0.024</v>
      </c>
      <c r="ES251" s="33" t="n">
        <v>0.008</v>
      </c>
      <c r="ET251" s="33" t="n">
        <v>0.059</v>
      </c>
      <c r="EU251" s="33" t="n">
        <v>0.04</v>
      </c>
      <c r="EV251" s="33" t="n">
        <v>0.107</v>
      </c>
      <c r="EW251" s="33" t="n">
        <v>0.569</v>
      </c>
      <c r="EX251" s="33" t="n">
        <v>0.692</v>
      </c>
      <c r="EY251" s="33" t="n">
        <v>0.557</v>
      </c>
      <c r="EZ251" s="33" t="n">
        <v>8.95</v>
      </c>
      <c r="FA251" s="33" t="n">
        <v>0.004</v>
      </c>
      <c r="FB251" s="33" t="n">
        <v>0.008</v>
      </c>
      <c r="FC251" s="33" t="n">
        <v>0.004</v>
      </c>
      <c r="FD251" s="33" t="n">
        <v>0.012</v>
      </c>
      <c r="FE251" s="33" t="n">
        <v>0.008</v>
      </c>
      <c r="FF251" s="33" t="n">
        <v>0.036</v>
      </c>
      <c r="FG251" s="33" t="n">
        <v>0.043</v>
      </c>
      <c r="FH251" s="33" t="n">
        <v>0.17</v>
      </c>
      <c r="FI251" s="33" t="n">
        <v>0.182</v>
      </c>
      <c r="FJ251" s="33" t="n">
        <v>0.514</v>
      </c>
      <c r="FK251" s="33" t="n">
        <v>0.02</v>
      </c>
      <c r="FL251" s="33" t="n">
        <v>0.415</v>
      </c>
      <c r="FM251" s="33" t="n">
        <v>0.534</v>
      </c>
      <c r="FN251" s="33" t="n">
        <v>0.237</v>
      </c>
      <c r="FO251" s="33" t="n">
        <v>0.209</v>
      </c>
      <c r="FP251" s="33" t="n">
        <v>0.134</v>
      </c>
      <c r="FQ251" s="33" t="n">
        <v>0.209</v>
      </c>
      <c r="FR251" s="33" t="n">
        <v>0.126</v>
      </c>
      <c r="FS251" s="33" t="n">
        <v>0.063</v>
      </c>
      <c r="FT251" s="33" t="n">
        <v>0.19</v>
      </c>
      <c r="FU251" s="33" t="n">
        <v>0.154</v>
      </c>
      <c r="FV251" s="33" t="n">
        <v>0.099</v>
      </c>
      <c r="FW251" s="33" t="n">
        <v>0.265</v>
      </c>
      <c r="FX251" s="33" t="n">
        <v>0.095</v>
      </c>
      <c r="FY251" s="33" t="n">
        <v>0.17</v>
      </c>
      <c r="FZ251" s="33" t="n">
        <v>0.099</v>
      </c>
      <c r="GA251" s="33" t="n">
        <v>0.004</v>
      </c>
      <c r="GB251" s="33" t="n">
        <v>0.004</v>
      </c>
      <c r="GC251" s="33" t="n">
        <v>0.012</v>
      </c>
      <c r="GD251" s="33" t="n">
        <v>0.032</v>
      </c>
      <c r="GE251" s="33" t="n">
        <v>0.107</v>
      </c>
      <c r="GF251" s="33" t="n">
        <v>0.004</v>
      </c>
      <c r="GG251" s="33" t="n">
        <v>0.3</v>
      </c>
      <c r="GH251" s="33" t="n">
        <v>0.202</v>
      </c>
      <c r="GI251" s="33" t="n">
        <v>0.289</v>
      </c>
      <c r="GJ251" s="33" t="n">
        <v>0.348</v>
      </c>
      <c r="GK251" s="33" t="n">
        <v>0.423</v>
      </c>
      <c r="GL251" s="33" t="n">
        <v>0.348</v>
      </c>
      <c r="GM251" s="33" t="n">
        <v>0.664</v>
      </c>
      <c r="GN251" s="33" t="n">
        <v>0.628</v>
      </c>
      <c r="GO251" s="33" t="n">
        <v>0.518</v>
      </c>
      <c r="GP251" s="33" t="n">
        <v>0.51</v>
      </c>
      <c r="GQ251" s="33" t="n">
        <v>0.356</v>
      </c>
      <c r="GR251" s="33" t="n">
        <v>0.601</v>
      </c>
      <c r="GS251" s="33" t="n">
        <v>0.016</v>
      </c>
      <c r="GT251" s="33" t="n">
        <v>0.107</v>
      </c>
      <c r="GU251" s="33" t="n">
        <v>0.119</v>
      </c>
      <c r="GV251" s="33" t="n">
        <v>0.055</v>
      </c>
      <c r="GW251" s="33" t="n">
        <v>0.083</v>
      </c>
      <c r="GX251" s="33" t="n">
        <v>0.024</v>
      </c>
      <c r="GY251" s="33" t="n">
        <v>0.008</v>
      </c>
      <c r="GZ251" s="33" t="n">
        <v>0.04</v>
      </c>
      <c r="HA251" s="33" t="n">
        <v>0.036</v>
      </c>
      <c r="HB251" s="33" t="n">
        <v>0.032</v>
      </c>
      <c r="HC251" s="33" t="n">
        <v>0.004</v>
      </c>
      <c r="HD251" s="33" t="n">
        <v>0.004</v>
      </c>
      <c r="HE251" s="33" t="n">
        <v>0.008</v>
      </c>
      <c r="HF251" s="33" t="n">
        <v>0.02</v>
      </c>
      <c r="HG251" s="33" t="n">
        <v>0.028</v>
      </c>
      <c r="HH251" s="33" t="n">
        <v>0.024</v>
      </c>
      <c r="HI251" s="33" t="n">
        <v>0.028</v>
      </c>
      <c r="HJ251" s="33" t="n">
        <v>0.02</v>
      </c>
    </row>
    <row r="252" customFormat="false" ht="15" hidden="false" customHeight="false" outlineLevel="0" collapsed="false">
      <c r="A252" s="33" t="n">
        <v>609880</v>
      </c>
      <c r="B252" s="242" t="s">
        <v>1785</v>
      </c>
      <c r="C252" s="243" t="s">
        <v>1786</v>
      </c>
      <c r="D252" s="33" t="n">
        <v>2990</v>
      </c>
      <c r="E252" s="33" t="n">
        <v>29031</v>
      </c>
      <c r="F252" s="33" t="s">
        <v>448</v>
      </c>
      <c r="G252" s="33" t="s">
        <v>449</v>
      </c>
      <c r="H252" s="243" t="s">
        <v>46</v>
      </c>
      <c r="I252" s="33" t="s">
        <v>1855</v>
      </c>
      <c r="J252" s="33" t="s">
        <v>2438</v>
      </c>
      <c r="L252" s="33" t="s">
        <v>64</v>
      </c>
      <c r="N252" s="33" t="s">
        <v>1790</v>
      </c>
      <c r="O252" s="33" t="n">
        <v>51056</v>
      </c>
      <c r="P252" s="33" t="s">
        <v>1791</v>
      </c>
      <c r="Q252" s="33" t="s">
        <v>3465</v>
      </c>
      <c r="R252" s="33" t="s">
        <v>3466</v>
      </c>
      <c r="S252" s="33" t="n">
        <v>60645</v>
      </c>
      <c r="T252" s="33" t="n">
        <v>32</v>
      </c>
      <c r="U252" s="33" t="s">
        <v>3467</v>
      </c>
      <c r="V252" s="33" t="s">
        <v>3468</v>
      </c>
      <c r="W252" s="33" t="s">
        <v>3469</v>
      </c>
      <c r="X252" s="33" t="s">
        <v>3470</v>
      </c>
      <c r="Y252" s="33" t="s">
        <v>1457</v>
      </c>
      <c r="Z252" s="33" t="s">
        <v>2927</v>
      </c>
      <c r="AA252" s="33" t="n">
        <v>2012</v>
      </c>
      <c r="AB252" s="33" t="n">
        <v>609880</v>
      </c>
      <c r="AD252" s="33" t="n">
        <v>2990</v>
      </c>
      <c r="AG252" s="33" t="s">
        <v>3471</v>
      </c>
      <c r="AH252" s="33" t="n">
        <v>1</v>
      </c>
      <c r="AI252" s="33" t="s">
        <v>1823</v>
      </c>
      <c r="AJ252" s="33" t="s">
        <v>1801</v>
      </c>
      <c r="AK252" s="33" t="s">
        <v>1802</v>
      </c>
      <c r="AL252" s="33" t="s">
        <v>64</v>
      </c>
      <c r="AM252" s="33" t="s">
        <v>65</v>
      </c>
      <c r="AN252" s="33" t="s">
        <v>64</v>
      </c>
      <c r="AO252" s="33" t="s">
        <v>64</v>
      </c>
      <c r="AP252" s="33" t="s">
        <v>65</v>
      </c>
      <c r="AQ252" s="33" t="s">
        <v>2426</v>
      </c>
      <c r="AR252" s="244" t="s">
        <v>362</v>
      </c>
      <c r="AS252" s="33" t="s">
        <v>77</v>
      </c>
      <c r="AT252" s="33" t="s">
        <v>67</v>
      </c>
      <c r="AU252" s="33" t="s">
        <v>67</v>
      </c>
      <c r="AV252" s="33" t="n">
        <v>68</v>
      </c>
      <c r="AW252" s="33" t="n">
        <v>39</v>
      </c>
      <c r="AX252" s="33" t="n">
        <v>30</v>
      </c>
      <c r="AY252" s="33" t="n">
        <v>159</v>
      </c>
      <c r="AZ252" s="33" t="n">
        <v>78</v>
      </c>
      <c r="BA252" s="33" t="n">
        <v>30</v>
      </c>
      <c r="BB252" s="33" t="n">
        <v>11</v>
      </c>
      <c r="BC252" s="33" t="n">
        <v>14</v>
      </c>
      <c r="BD252" s="245" t="n">
        <v>0</v>
      </c>
      <c r="BE252" s="33" t="n">
        <v>2</v>
      </c>
      <c r="BF252" s="33" t="n">
        <v>16</v>
      </c>
      <c r="BG252" s="33" t="n">
        <v>8</v>
      </c>
      <c r="BH252" s="33" t="n">
        <v>159</v>
      </c>
      <c r="BI252" s="33" t="n">
        <v>0.006</v>
      </c>
      <c r="BJ252" s="33" t="n">
        <v>0.006</v>
      </c>
      <c r="BK252" s="33" t="n">
        <v>0</v>
      </c>
      <c r="BL252" s="33" t="n">
        <v>0</v>
      </c>
      <c r="BM252" s="33" t="n">
        <v>0</v>
      </c>
      <c r="BN252" s="33" t="n">
        <v>0.019</v>
      </c>
      <c r="BO252" s="33" t="n">
        <v>0.031</v>
      </c>
      <c r="BP252" s="33" t="n">
        <v>0.044</v>
      </c>
      <c r="BQ252" s="33" t="n">
        <v>0.006</v>
      </c>
      <c r="BR252" s="33" t="n">
        <v>0</v>
      </c>
      <c r="BS252" s="33" t="n">
        <v>0.05</v>
      </c>
      <c r="BT252" s="33" t="n">
        <v>0.157</v>
      </c>
      <c r="BU252" s="33" t="n">
        <v>0.346</v>
      </c>
      <c r="BV252" s="33" t="n">
        <v>0.327</v>
      </c>
      <c r="BW252" s="33" t="n">
        <v>0.201</v>
      </c>
      <c r="BX252" s="33" t="n">
        <v>0.145</v>
      </c>
      <c r="BY252" s="33" t="n">
        <v>0.277</v>
      </c>
      <c r="BZ252" s="33" t="n">
        <v>0.327</v>
      </c>
      <c r="CA252" s="33" t="n">
        <v>0.013</v>
      </c>
      <c r="CB252" s="33" t="n">
        <v>0.019</v>
      </c>
      <c r="CC252" s="33" t="n">
        <v>0.025</v>
      </c>
      <c r="CD252" s="33" t="n">
        <v>0.013</v>
      </c>
      <c r="CE252" s="33" t="n">
        <v>0.013</v>
      </c>
      <c r="CF252" s="33" t="n">
        <v>0.013</v>
      </c>
      <c r="CG252" s="33" t="n">
        <v>0.604</v>
      </c>
      <c r="CH252" s="33" t="n">
        <v>0.604</v>
      </c>
      <c r="CI252" s="33" t="n">
        <v>0.767</v>
      </c>
      <c r="CJ252" s="33" t="n">
        <v>0.843</v>
      </c>
      <c r="CK252" s="33" t="n">
        <v>0.66</v>
      </c>
      <c r="CL252" s="33" t="n">
        <v>0.484</v>
      </c>
      <c r="CM252" s="33" t="n">
        <v>0</v>
      </c>
      <c r="CN252" s="33" t="n">
        <v>0</v>
      </c>
      <c r="CO252" s="33" t="n">
        <v>0</v>
      </c>
      <c r="CP252" s="33" t="n">
        <v>0</v>
      </c>
      <c r="CQ252" s="33" t="n">
        <v>0.006</v>
      </c>
      <c r="CR252" s="33" t="n">
        <v>0.019</v>
      </c>
      <c r="CS252" s="33" t="n">
        <v>0.006</v>
      </c>
      <c r="CT252" s="33" t="n">
        <v>0.082</v>
      </c>
      <c r="CU252" s="33" t="n">
        <v>0.05</v>
      </c>
      <c r="CV252" s="33" t="n">
        <v>0</v>
      </c>
      <c r="CW252" s="33" t="n">
        <v>0.006</v>
      </c>
      <c r="CX252" s="33" t="n">
        <v>0.013</v>
      </c>
      <c r="CY252" s="33" t="n">
        <v>0.025</v>
      </c>
      <c r="CZ252" s="33" t="n">
        <v>0.031</v>
      </c>
      <c r="DA252" s="33" t="n">
        <v>0.063</v>
      </c>
      <c r="DB252" s="33" t="n">
        <v>0.138</v>
      </c>
      <c r="DC252" s="33" t="n">
        <v>0.208</v>
      </c>
      <c r="DD252" s="33" t="n">
        <v>0.17</v>
      </c>
      <c r="DE252" s="33" t="n">
        <v>0.176</v>
      </c>
      <c r="DF252" s="33" t="n">
        <v>0.201</v>
      </c>
      <c r="DG252" s="33" t="n">
        <v>0.239</v>
      </c>
      <c r="DH252" s="33" t="n">
        <v>0.145</v>
      </c>
      <c r="DI252" s="33" t="n">
        <v>0.226</v>
      </c>
      <c r="DJ252" s="33" t="n">
        <v>0.296</v>
      </c>
      <c r="DK252" s="33" t="n">
        <v>0.296</v>
      </c>
      <c r="DL252" s="33" t="n">
        <v>0.22</v>
      </c>
      <c r="DM252" s="33" t="n">
        <v>0.208</v>
      </c>
      <c r="DN252" s="33" t="n">
        <v>0.013</v>
      </c>
      <c r="DO252" s="33" t="n">
        <v>0.013</v>
      </c>
      <c r="DP252" s="33" t="n">
        <v>0.019</v>
      </c>
      <c r="DQ252" s="33" t="n">
        <v>0.013</v>
      </c>
      <c r="DR252" s="33" t="n">
        <v>0.013</v>
      </c>
      <c r="DS252" s="33" t="n">
        <v>0.019</v>
      </c>
      <c r="DT252" s="33" t="n">
        <v>0.019</v>
      </c>
      <c r="DU252" s="33" t="n">
        <v>0.019</v>
      </c>
      <c r="DV252" s="33" t="n">
        <v>0.031</v>
      </c>
      <c r="DW252" s="33" t="n">
        <v>0.811</v>
      </c>
      <c r="DX252" s="33" t="n">
        <v>0.78</v>
      </c>
      <c r="DY252" s="33" t="n">
        <v>0.73</v>
      </c>
      <c r="DZ252" s="33" t="n">
        <v>0.818</v>
      </c>
      <c r="EA252" s="33" t="n">
        <v>0.723</v>
      </c>
      <c r="EB252" s="33" t="n">
        <v>0.604</v>
      </c>
      <c r="EC252" s="33" t="n">
        <v>0.541</v>
      </c>
      <c r="ED252" s="33" t="n">
        <v>0.472</v>
      </c>
      <c r="EE252" s="33" t="n">
        <v>0.541</v>
      </c>
      <c r="EF252" s="33" t="n">
        <v>0.667</v>
      </c>
      <c r="EG252" s="33" t="n">
        <v>0.006</v>
      </c>
      <c r="EH252" s="33" t="n">
        <v>0</v>
      </c>
      <c r="EI252" s="33" t="n">
        <v>0.082</v>
      </c>
      <c r="EJ252" s="33" t="n">
        <v>0.302</v>
      </c>
      <c r="EK252" s="33" t="n">
        <v>0.025</v>
      </c>
      <c r="EL252" s="33" t="n">
        <v>0</v>
      </c>
      <c r="EM252" s="33" t="n">
        <v>0.132</v>
      </c>
      <c r="EN252" s="33" t="n">
        <v>0.019</v>
      </c>
      <c r="EO252" s="33" t="n">
        <v>0.208</v>
      </c>
      <c r="EP252" s="33" t="n">
        <v>0.119</v>
      </c>
      <c r="EQ252" s="33" t="n">
        <v>0.327</v>
      </c>
      <c r="ER252" s="33" t="n">
        <v>0.013</v>
      </c>
      <c r="ES252" s="33" t="n">
        <v>0.019</v>
      </c>
      <c r="ET252" s="33" t="n">
        <v>0.031</v>
      </c>
      <c r="EU252" s="33" t="n">
        <v>0.151</v>
      </c>
      <c r="EV252" s="33" t="n">
        <v>0</v>
      </c>
      <c r="EW252" s="33" t="n">
        <v>0.742</v>
      </c>
      <c r="EX252" s="33" t="n">
        <v>0.849</v>
      </c>
      <c r="EY252" s="33" t="n">
        <v>0.308</v>
      </c>
      <c r="EZ252" s="33" t="n">
        <v>9.24</v>
      </c>
      <c r="FA252" s="33" t="n">
        <v>0</v>
      </c>
      <c r="FB252" s="33" t="n">
        <v>0</v>
      </c>
      <c r="FC252" s="33" t="n">
        <v>0</v>
      </c>
      <c r="FD252" s="33" t="n">
        <v>0</v>
      </c>
      <c r="FE252" s="33" t="n">
        <v>0.013</v>
      </c>
      <c r="FF252" s="33" t="n">
        <v>0.019</v>
      </c>
      <c r="FG252" s="33" t="n">
        <v>0.044</v>
      </c>
      <c r="FH252" s="33" t="n">
        <v>0.157</v>
      </c>
      <c r="FI252" s="33" t="n">
        <v>0.157</v>
      </c>
      <c r="FJ252" s="33" t="n">
        <v>0.591</v>
      </c>
      <c r="FK252" s="33" t="n">
        <v>0.019</v>
      </c>
      <c r="FL252" s="33" t="n">
        <v>0.245</v>
      </c>
      <c r="FM252" s="33" t="n">
        <v>0.566</v>
      </c>
      <c r="FN252" s="33" t="n">
        <v>0.164</v>
      </c>
      <c r="FO252" s="33" t="n">
        <v>0.377</v>
      </c>
      <c r="FP252" s="33" t="n">
        <v>0.195</v>
      </c>
      <c r="FQ252" s="33" t="n">
        <v>0.27</v>
      </c>
      <c r="FR252" s="33" t="n">
        <v>0.22</v>
      </c>
      <c r="FS252" s="33" t="n">
        <v>0.094</v>
      </c>
      <c r="FT252" s="33" t="n">
        <v>0.333</v>
      </c>
      <c r="FU252" s="33" t="n">
        <v>0.082</v>
      </c>
      <c r="FV252" s="33" t="n">
        <v>0.05</v>
      </c>
      <c r="FW252" s="33" t="n">
        <v>0.176</v>
      </c>
      <c r="FX252" s="33" t="n">
        <v>0.075</v>
      </c>
      <c r="FY252" s="33" t="n">
        <v>0.094</v>
      </c>
      <c r="FZ252" s="33" t="n">
        <v>0.057</v>
      </c>
      <c r="GA252" s="33" t="n">
        <v>0.013</v>
      </c>
      <c r="GB252" s="33" t="n">
        <v>0</v>
      </c>
      <c r="GC252" s="33" t="n">
        <v>0.031</v>
      </c>
      <c r="GD252" s="33" t="n">
        <v>0.491</v>
      </c>
      <c r="GE252" s="33" t="n">
        <v>0.164</v>
      </c>
      <c r="GF252" s="33" t="n">
        <v>0</v>
      </c>
      <c r="GG252" s="33" t="n">
        <v>0.396</v>
      </c>
      <c r="GH252" s="33" t="n">
        <v>0.396</v>
      </c>
      <c r="GI252" s="33" t="n">
        <v>0.484</v>
      </c>
      <c r="GJ252" s="33" t="n">
        <v>0.283</v>
      </c>
      <c r="GK252" s="33" t="n">
        <v>0.528</v>
      </c>
      <c r="GL252" s="33" t="n">
        <v>0.226</v>
      </c>
      <c r="GM252" s="33" t="n">
        <v>0.566</v>
      </c>
      <c r="GN252" s="33" t="n">
        <v>0.465</v>
      </c>
      <c r="GO252" s="33" t="n">
        <v>0.396</v>
      </c>
      <c r="GP252" s="33" t="n">
        <v>0.119</v>
      </c>
      <c r="GQ252" s="33" t="n">
        <v>0.157</v>
      </c>
      <c r="GR252" s="33" t="n">
        <v>0.755</v>
      </c>
      <c r="GS252" s="33" t="n">
        <v>0.006</v>
      </c>
      <c r="GT252" s="33" t="n">
        <v>0.119</v>
      </c>
      <c r="GU252" s="33" t="n">
        <v>0.063</v>
      </c>
      <c r="GV252" s="33" t="n">
        <v>0.031</v>
      </c>
      <c r="GW252" s="33" t="n">
        <v>0.088</v>
      </c>
      <c r="GX252" s="33" t="n">
        <v>0</v>
      </c>
      <c r="GY252" s="33" t="n">
        <v>0</v>
      </c>
      <c r="GZ252" s="33" t="n">
        <v>0</v>
      </c>
      <c r="HA252" s="33" t="n">
        <v>0</v>
      </c>
      <c r="HB252" s="33" t="n">
        <v>0.063</v>
      </c>
      <c r="HC252" s="33" t="n">
        <v>0.038</v>
      </c>
      <c r="HD252" s="33" t="n">
        <v>0.006</v>
      </c>
      <c r="HE252" s="33" t="n">
        <v>0.019</v>
      </c>
      <c r="HF252" s="33" t="n">
        <v>0.019</v>
      </c>
      <c r="HG252" s="33" t="n">
        <v>0.025</v>
      </c>
      <c r="HH252" s="33" t="n">
        <v>0.013</v>
      </c>
      <c r="HI252" s="33" t="n">
        <v>0.025</v>
      </c>
      <c r="HJ252" s="33" t="n">
        <v>0.013</v>
      </c>
    </row>
    <row r="253" customFormat="false" ht="15" hidden="false" customHeight="false" outlineLevel="0" collapsed="false">
      <c r="A253" s="33" t="n">
        <v>609881</v>
      </c>
      <c r="B253" s="242" t="s">
        <v>1785</v>
      </c>
      <c r="C253" s="243" t="s">
        <v>1786</v>
      </c>
      <c r="D253" s="33" t="n">
        <v>3000</v>
      </c>
      <c r="E253" s="33" t="n">
        <v>22911</v>
      </c>
      <c r="F253" s="33" t="s">
        <v>450</v>
      </c>
      <c r="G253" s="33" t="s">
        <v>451</v>
      </c>
      <c r="H253" s="243" t="s">
        <v>46</v>
      </c>
      <c r="I253" s="33" t="s">
        <v>1855</v>
      </c>
      <c r="J253" s="33" t="s">
        <v>1788</v>
      </c>
      <c r="L253" s="33" t="s">
        <v>178</v>
      </c>
      <c r="N253" s="33" t="s">
        <v>1790</v>
      </c>
      <c r="O253" s="33" t="n">
        <v>51182</v>
      </c>
      <c r="P253" s="33" t="s">
        <v>1791</v>
      </c>
      <c r="Q253" s="33" t="s">
        <v>3472</v>
      </c>
      <c r="R253" s="33" t="s">
        <v>3473</v>
      </c>
      <c r="S253" s="33" t="n">
        <v>60624</v>
      </c>
      <c r="T253" s="33" t="n">
        <v>34</v>
      </c>
      <c r="U253" s="33" t="s">
        <v>3474</v>
      </c>
      <c r="V253" s="33" t="s">
        <v>3475</v>
      </c>
      <c r="W253" s="33" t="s">
        <v>3476</v>
      </c>
      <c r="X253" s="33" t="s">
        <v>3477</v>
      </c>
      <c r="Y253" s="33" t="s">
        <v>2318</v>
      </c>
      <c r="Z253" s="33" t="s">
        <v>1821</v>
      </c>
      <c r="AA253" s="33" t="n">
        <v>2012</v>
      </c>
      <c r="AB253" s="33" t="n">
        <v>609881</v>
      </c>
      <c r="AD253" s="33" t="n">
        <v>3000</v>
      </c>
      <c r="AG253" s="33" t="s">
        <v>3478</v>
      </c>
      <c r="AH253" s="33" t="n">
        <v>3</v>
      </c>
      <c r="AI253" s="33" t="s">
        <v>1823</v>
      </c>
      <c r="AJ253" s="33" t="s">
        <v>1801</v>
      </c>
      <c r="AK253" s="33" t="s">
        <v>1802</v>
      </c>
      <c r="AL253" s="33" t="s">
        <v>178</v>
      </c>
      <c r="AM253" s="33" t="s">
        <v>108</v>
      </c>
      <c r="AN253" s="33" t="s">
        <v>178</v>
      </c>
      <c r="AO253" s="33" t="s">
        <v>178</v>
      </c>
      <c r="AP253" s="33" t="s">
        <v>108</v>
      </c>
      <c r="AQ253" s="33" t="s">
        <v>2467</v>
      </c>
      <c r="AR253" s="244" t="s">
        <v>76</v>
      </c>
      <c r="AS253" s="33" t="s">
        <v>47</v>
      </c>
      <c r="AT253" s="33" t="s">
        <v>67</v>
      </c>
      <c r="AU253" s="33" t="s">
        <v>67</v>
      </c>
      <c r="AV253" s="33" t="n">
        <v>48</v>
      </c>
      <c r="AW253" s="33" t="n">
        <v>31</v>
      </c>
      <c r="AX253" s="33" t="n">
        <v>35</v>
      </c>
      <c r="AY253" s="33" t="n">
        <v>91</v>
      </c>
      <c r="AZ253" s="33" t="n">
        <v>1</v>
      </c>
      <c r="BA253" s="33" t="n">
        <v>0</v>
      </c>
      <c r="BB253" s="33" t="n">
        <v>89</v>
      </c>
      <c r="BC253" s="33" t="n">
        <v>1</v>
      </c>
      <c r="BD253" s="245" t="n">
        <v>0</v>
      </c>
      <c r="BE253" s="33" t="n">
        <v>0</v>
      </c>
      <c r="BF253" s="33" t="n">
        <v>0</v>
      </c>
      <c r="BG253" s="33" t="n">
        <v>0</v>
      </c>
      <c r="BH253" s="33" t="n">
        <v>91</v>
      </c>
      <c r="BI253" s="33" t="n">
        <v>0.055</v>
      </c>
      <c r="BJ253" s="33" t="n">
        <v>0.033</v>
      </c>
      <c r="BK253" s="33" t="n">
        <v>0.011</v>
      </c>
      <c r="BL253" s="33" t="n">
        <v>0</v>
      </c>
      <c r="BM253" s="33" t="n">
        <v>0</v>
      </c>
      <c r="BN253" s="33" t="n">
        <v>0.055</v>
      </c>
      <c r="BO253" s="33" t="n">
        <v>0.099</v>
      </c>
      <c r="BP253" s="33" t="n">
        <v>0.077</v>
      </c>
      <c r="BQ253" s="33" t="n">
        <v>0.088</v>
      </c>
      <c r="BR253" s="33" t="n">
        <v>0.077</v>
      </c>
      <c r="BS253" s="33" t="n">
        <v>0.099</v>
      </c>
      <c r="BT253" s="33" t="n">
        <v>0.11</v>
      </c>
      <c r="BU253" s="33" t="n">
        <v>0.264</v>
      </c>
      <c r="BV253" s="33" t="n">
        <v>0.231</v>
      </c>
      <c r="BW253" s="33" t="n">
        <v>0.198</v>
      </c>
      <c r="BX253" s="33" t="n">
        <v>0.242</v>
      </c>
      <c r="BY253" s="33" t="n">
        <v>0.341</v>
      </c>
      <c r="BZ253" s="33" t="n">
        <v>0.264</v>
      </c>
      <c r="CA253" s="33" t="n">
        <v>0.055</v>
      </c>
      <c r="CB253" s="33" t="n">
        <v>0.022</v>
      </c>
      <c r="CC253" s="33" t="n">
        <v>0.022</v>
      </c>
      <c r="CD253" s="33" t="n">
        <v>0.011</v>
      </c>
      <c r="CE253" s="33" t="n">
        <v>0.011</v>
      </c>
      <c r="CF253" s="33" t="n">
        <v>0.044</v>
      </c>
      <c r="CG253" s="33" t="n">
        <v>0.527</v>
      </c>
      <c r="CH253" s="33" t="n">
        <v>0.637</v>
      </c>
      <c r="CI253" s="33" t="n">
        <v>0.681</v>
      </c>
      <c r="CJ253" s="33" t="n">
        <v>0.67</v>
      </c>
      <c r="CK253" s="33" t="n">
        <v>0.549</v>
      </c>
      <c r="CL253" s="33" t="n">
        <v>0.527</v>
      </c>
      <c r="CM253" s="33" t="n">
        <v>0.011</v>
      </c>
      <c r="CN253" s="33" t="n">
        <v>0</v>
      </c>
      <c r="CO253" s="33" t="n">
        <v>0.011</v>
      </c>
      <c r="CP253" s="33" t="n">
        <v>0.022</v>
      </c>
      <c r="CQ253" s="33" t="n">
        <v>0</v>
      </c>
      <c r="CR253" s="33" t="n">
        <v>0.033</v>
      </c>
      <c r="CS253" s="33" t="n">
        <v>0.022</v>
      </c>
      <c r="CT253" s="33" t="n">
        <v>0.077</v>
      </c>
      <c r="CU253" s="33" t="n">
        <v>0.033</v>
      </c>
      <c r="CV253" s="33" t="n">
        <v>0.055</v>
      </c>
      <c r="CW253" s="33" t="n">
        <v>0.077</v>
      </c>
      <c r="CX253" s="33" t="n">
        <v>0.088</v>
      </c>
      <c r="CY253" s="33" t="n">
        <v>0.033</v>
      </c>
      <c r="CZ253" s="33" t="n">
        <v>0.088</v>
      </c>
      <c r="DA253" s="33" t="n">
        <v>0.099</v>
      </c>
      <c r="DB253" s="33" t="n">
        <v>0.055</v>
      </c>
      <c r="DC253" s="33" t="n">
        <v>0.055</v>
      </c>
      <c r="DD253" s="33" t="n">
        <v>0.11</v>
      </c>
      <c r="DE253" s="33" t="n">
        <v>0.165</v>
      </c>
      <c r="DF253" s="33" t="n">
        <v>0.253</v>
      </c>
      <c r="DG253" s="33" t="n">
        <v>0.275</v>
      </c>
      <c r="DH253" s="33" t="n">
        <v>0.22</v>
      </c>
      <c r="DI253" s="33" t="n">
        <v>0.253</v>
      </c>
      <c r="DJ253" s="33" t="n">
        <v>0.297</v>
      </c>
      <c r="DK253" s="33" t="n">
        <v>0.297</v>
      </c>
      <c r="DL253" s="33" t="n">
        <v>0.242</v>
      </c>
      <c r="DM253" s="33" t="n">
        <v>0.275</v>
      </c>
      <c r="DN253" s="33" t="n">
        <v>0.033</v>
      </c>
      <c r="DO253" s="33" t="n">
        <v>0.011</v>
      </c>
      <c r="DP253" s="33" t="n">
        <v>0.011</v>
      </c>
      <c r="DQ253" s="33" t="n">
        <v>0.022</v>
      </c>
      <c r="DR253" s="33" t="n">
        <v>0.011</v>
      </c>
      <c r="DS253" s="33" t="n">
        <v>0.011</v>
      </c>
      <c r="DT253" s="33" t="n">
        <v>0.011</v>
      </c>
      <c r="DU253" s="33" t="n">
        <v>0.033</v>
      </c>
      <c r="DV253" s="33" t="n">
        <v>0.022</v>
      </c>
      <c r="DW253" s="33" t="n">
        <v>0.736</v>
      </c>
      <c r="DX253" s="33" t="n">
        <v>0.659</v>
      </c>
      <c r="DY253" s="33" t="n">
        <v>0.615</v>
      </c>
      <c r="DZ253" s="33" t="n">
        <v>0.703</v>
      </c>
      <c r="EA253" s="33" t="n">
        <v>0.648</v>
      </c>
      <c r="EB253" s="33" t="n">
        <v>0.56</v>
      </c>
      <c r="EC253" s="33" t="n">
        <v>0.615</v>
      </c>
      <c r="ED253" s="33" t="n">
        <v>0.593</v>
      </c>
      <c r="EE253" s="33" t="n">
        <v>0.56</v>
      </c>
      <c r="EF253" s="33" t="n">
        <v>0.363</v>
      </c>
      <c r="EG253" s="33" t="n">
        <v>0.022</v>
      </c>
      <c r="EH253" s="33" t="n">
        <v>0.011</v>
      </c>
      <c r="EI253" s="33" t="n">
        <v>0.088</v>
      </c>
      <c r="EJ253" s="33" t="n">
        <v>0.33</v>
      </c>
      <c r="EK253" s="33" t="n">
        <v>0.143</v>
      </c>
      <c r="EL253" s="33" t="n">
        <v>0.077</v>
      </c>
      <c r="EM253" s="33" t="n">
        <v>0.132</v>
      </c>
      <c r="EN253" s="33" t="n">
        <v>0.154</v>
      </c>
      <c r="EO253" s="33" t="n">
        <v>0.286</v>
      </c>
      <c r="EP253" s="33" t="n">
        <v>0.341</v>
      </c>
      <c r="EQ253" s="33" t="n">
        <v>0.242</v>
      </c>
      <c r="ER253" s="33" t="n">
        <v>0.011</v>
      </c>
      <c r="ES253" s="33" t="n">
        <v>0</v>
      </c>
      <c r="ET253" s="33" t="n">
        <v>0.044</v>
      </c>
      <c r="EU253" s="33" t="n">
        <v>0.022</v>
      </c>
      <c r="EV253" s="33" t="n">
        <v>0.143</v>
      </c>
      <c r="EW253" s="33" t="n">
        <v>0.549</v>
      </c>
      <c r="EX253" s="33" t="n">
        <v>0.527</v>
      </c>
      <c r="EY253" s="33" t="n">
        <v>0.516</v>
      </c>
      <c r="EZ253" s="33" t="n">
        <v>6.71</v>
      </c>
      <c r="FA253" s="33" t="n">
        <v>0.055</v>
      </c>
      <c r="FB253" s="33" t="n">
        <v>0.066</v>
      </c>
      <c r="FC253" s="33" t="n">
        <v>0.022</v>
      </c>
      <c r="FD253" s="33" t="n">
        <v>0.044</v>
      </c>
      <c r="FE253" s="33" t="n">
        <v>0.11</v>
      </c>
      <c r="FF253" s="33" t="n">
        <v>0.132</v>
      </c>
      <c r="FG253" s="33" t="n">
        <v>0.088</v>
      </c>
      <c r="FH253" s="33" t="n">
        <v>0.121</v>
      </c>
      <c r="FI253" s="33" t="n">
        <v>0.088</v>
      </c>
      <c r="FJ253" s="33" t="n">
        <v>0.22</v>
      </c>
      <c r="FK253" s="33" t="n">
        <v>0.055</v>
      </c>
      <c r="FL253" s="33" t="n">
        <v>0.538</v>
      </c>
      <c r="FM253" s="33" t="n">
        <v>0.516</v>
      </c>
      <c r="FN253" s="33" t="n">
        <v>0.319</v>
      </c>
      <c r="FO253" s="33" t="n">
        <v>0.165</v>
      </c>
      <c r="FP253" s="33" t="n">
        <v>0.143</v>
      </c>
      <c r="FQ253" s="33" t="n">
        <v>0.198</v>
      </c>
      <c r="FR253" s="33" t="n">
        <v>0.088</v>
      </c>
      <c r="FS253" s="33" t="n">
        <v>0.088</v>
      </c>
      <c r="FT253" s="33" t="n">
        <v>0.209</v>
      </c>
      <c r="FU253" s="33" t="n">
        <v>0.154</v>
      </c>
      <c r="FV253" s="33" t="n">
        <v>0.121</v>
      </c>
      <c r="FW253" s="33" t="n">
        <v>0.198</v>
      </c>
      <c r="FX253" s="33" t="n">
        <v>0.055</v>
      </c>
      <c r="FY253" s="33" t="n">
        <v>0.132</v>
      </c>
      <c r="FZ253" s="33" t="n">
        <v>0.077</v>
      </c>
      <c r="GA253" s="33" t="n">
        <v>0.033</v>
      </c>
      <c r="GB253" s="33" t="n">
        <v>0.011</v>
      </c>
      <c r="GC253" s="33" t="n">
        <v>0.044</v>
      </c>
      <c r="GD253" s="33" t="n">
        <v>0.044</v>
      </c>
      <c r="GE253" s="33" t="n">
        <v>0.066</v>
      </c>
      <c r="GF253" s="33" t="n">
        <v>0.011</v>
      </c>
      <c r="GG253" s="33" t="n">
        <v>0.407</v>
      </c>
      <c r="GH253" s="33" t="n">
        <v>0.374</v>
      </c>
      <c r="GI253" s="33" t="n">
        <v>0.418</v>
      </c>
      <c r="GJ253" s="33" t="n">
        <v>0.385</v>
      </c>
      <c r="GK253" s="33" t="n">
        <v>0.418</v>
      </c>
      <c r="GL253" s="33" t="n">
        <v>0.418</v>
      </c>
      <c r="GM253" s="33" t="n">
        <v>0.462</v>
      </c>
      <c r="GN253" s="33" t="n">
        <v>0.385</v>
      </c>
      <c r="GO253" s="33" t="n">
        <v>0.297</v>
      </c>
      <c r="GP253" s="33" t="n">
        <v>0.374</v>
      </c>
      <c r="GQ253" s="33" t="n">
        <v>0.363</v>
      </c>
      <c r="GR253" s="33" t="n">
        <v>0.418</v>
      </c>
      <c r="GS253" s="33" t="n">
        <v>0.077</v>
      </c>
      <c r="GT253" s="33" t="n">
        <v>0.121</v>
      </c>
      <c r="GU253" s="33" t="n">
        <v>0.121</v>
      </c>
      <c r="GV253" s="33" t="n">
        <v>0.088</v>
      </c>
      <c r="GW253" s="33" t="n">
        <v>0.044</v>
      </c>
      <c r="GX253" s="33" t="n">
        <v>0.055</v>
      </c>
      <c r="GY253" s="33" t="n">
        <v>0.011</v>
      </c>
      <c r="GZ253" s="33" t="n">
        <v>0.022</v>
      </c>
      <c r="HA253" s="33" t="n">
        <v>0.022</v>
      </c>
      <c r="HB253" s="33" t="n">
        <v>0.022</v>
      </c>
      <c r="HC253" s="33" t="n">
        <v>0.022</v>
      </c>
      <c r="HD253" s="33" t="n">
        <v>0.022</v>
      </c>
      <c r="HE253" s="33" t="n">
        <v>0.011</v>
      </c>
      <c r="HF253" s="33" t="n">
        <v>0.088</v>
      </c>
      <c r="HG253" s="33" t="n">
        <v>0.099</v>
      </c>
      <c r="HH253" s="33" t="n">
        <v>0.088</v>
      </c>
      <c r="HI253" s="33" t="n">
        <v>0.088</v>
      </c>
      <c r="HJ253" s="33" t="n">
        <v>0.077</v>
      </c>
    </row>
    <row r="254" customFormat="false" ht="15" hidden="false" customHeight="false" outlineLevel="0" collapsed="false">
      <c r="A254" s="33" t="n">
        <v>609883</v>
      </c>
      <c r="B254" s="242" t="s">
        <v>1785</v>
      </c>
      <c r="C254" s="243" t="s">
        <v>1786</v>
      </c>
      <c r="D254" s="33" t="n">
        <v>3010</v>
      </c>
      <c r="E254" s="33" t="n">
        <v>22931</v>
      </c>
      <c r="F254" s="33" t="s">
        <v>452</v>
      </c>
      <c r="G254" s="33" t="s">
        <v>453</v>
      </c>
      <c r="H254" s="243" t="s">
        <v>46</v>
      </c>
      <c r="I254" s="33" t="s">
        <v>1855</v>
      </c>
      <c r="J254" s="33" t="s">
        <v>1788</v>
      </c>
      <c r="L254" s="33" t="s">
        <v>2652</v>
      </c>
      <c r="N254" s="33" t="s">
        <v>1790</v>
      </c>
      <c r="O254" s="33" t="n">
        <v>51377</v>
      </c>
      <c r="P254" s="33" t="s">
        <v>1791</v>
      </c>
      <c r="Q254" s="33" t="s">
        <v>3479</v>
      </c>
      <c r="R254" s="33" t="s">
        <v>3480</v>
      </c>
      <c r="S254" s="33" t="n">
        <v>60619</v>
      </c>
      <c r="T254" s="33" t="n">
        <v>46</v>
      </c>
      <c r="U254" s="33" t="s">
        <v>3481</v>
      </c>
      <c r="V254" s="33" t="s">
        <v>3482</v>
      </c>
      <c r="W254" s="33" t="s">
        <v>3483</v>
      </c>
      <c r="X254" s="33" t="s">
        <v>3484</v>
      </c>
      <c r="Y254" s="33" t="s">
        <v>2097</v>
      </c>
      <c r="Z254" s="33" t="s">
        <v>1831</v>
      </c>
      <c r="AA254" s="33" t="n">
        <v>2012</v>
      </c>
      <c r="AB254" s="33" t="n">
        <v>609883</v>
      </c>
      <c r="AD254" s="33" t="n">
        <v>3010</v>
      </c>
      <c r="AG254" s="33" t="s">
        <v>3485</v>
      </c>
      <c r="AH254" s="33" t="n">
        <v>5</v>
      </c>
      <c r="AI254" s="33" t="s">
        <v>1823</v>
      </c>
      <c r="AJ254" s="33" t="s">
        <v>1801</v>
      </c>
      <c r="AK254" s="33" t="s">
        <v>1802</v>
      </c>
      <c r="AL254" s="33" t="s">
        <v>115</v>
      </c>
      <c r="AM254" s="33" t="s">
        <v>53</v>
      </c>
      <c r="AN254" s="33" t="s">
        <v>115</v>
      </c>
      <c r="AO254" s="33" t="s">
        <v>2652</v>
      </c>
      <c r="AP254" s="33" t="s">
        <v>53</v>
      </c>
      <c r="AQ254" s="33" t="s">
        <v>2467</v>
      </c>
      <c r="AR254" s="244" t="s">
        <v>54</v>
      </c>
    </row>
    <row r="255" customFormat="false" ht="15" hidden="false" customHeight="false" outlineLevel="0" collapsed="false">
      <c r="A255" s="33" t="n">
        <v>609884</v>
      </c>
      <c r="B255" s="242" t="s">
        <v>1785</v>
      </c>
      <c r="C255" s="243" t="s">
        <v>1786</v>
      </c>
      <c r="D255" s="33" t="n">
        <v>3020</v>
      </c>
      <c r="E255" s="33" t="n">
        <v>22941</v>
      </c>
      <c r="F255" s="33" t="s">
        <v>456</v>
      </c>
      <c r="G255" s="33" t="s">
        <v>457</v>
      </c>
      <c r="H255" s="243" t="s">
        <v>46</v>
      </c>
      <c r="I255" s="33" t="s">
        <v>1855</v>
      </c>
      <c r="J255" s="33" t="s">
        <v>1788</v>
      </c>
      <c r="L255" s="33" t="s">
        <v>75</v>
      </c>
      <c r="N255" s="33" t="s">
        <v>1790</v>
      </c>
      <c r="O255" s="33" t="n">
        <v>51008</v>
      </c>
      <c r="P255" s="33" t="s">
        <v>1791</v>
      </c>
      <c r="Q255" s="33" t="s">
        <v>3486</v>
      </c>
      <c r="R255" s="33" t="s">
        <v>3487</v>
      </c>
      <c r="S255" s="33" t="n">
        <v>60634</v>
      </c>
      <c r="T255" s="33" t="n">
        <v>30</v>
      </c>
      <c r="U255" s="33" t="s">
        <v>3488</v>
      </c>
      <c r="V255" s="33" t="s">
        <v>3489</v>
      </c>
      <c r="W255" s="33" t="s">
        <v>3490</v>
      </c>
      <c r="X255" s="33" t="s">
        <v>3491</v>
      </c>
      <c r="Y255" s="33" t="s">
        <v>3111</v>
      </c>
      <c r="Z255" s="33" t="s">
        <v>2687</v>
      </c>
      <c r="AA255" s="33" t="n">
        <v>2012</v>
      </c>
      <c r="AB255" s="33" t="n">
        <v>609884</v>
      </c>
      <c r="AD255" s="33" t="n">
        <v>3020</v>
      </c>
      <c r="AG255" s="33" t="s">
        <v>3492</v>
      </c>
      <c r="AH255" s="33" t="n">
        <v>1</v>
      </c>
      <c r="AI255" s="33" t="s">
        <v>1823</v>
      </c>
      <c r="AJ255" s="33" t="s">
        <v>1801</v>
      </c>
      <c r="AK255" s="33" t="s">
        <v>1802</v>
      </c>
      <c r="AL255" s="33" t="s">
        <v>75</v>
      </c>
      <c r="AM255" s="33" t="s">
        <v>65</v>
      </c>
      <c r="AN255" s="33" t="s">
        <v>75</v>
      </c>
      <c r="AO255" s="33" t="s">
        <v>75</v>
      </c>
      <c r="AP255" s="33" t="s">
        <v>65</v>
      </c>
      <c r="AQ255" s="33" t="s">
        <v>2426</v>
      </c>
      <c r="AR255" s="244" t="s">
        <v>54</v>
      </c>
    </row>
    <row r="256" customFormat="false" ht="15" hidden="false" customHeight="false" outlineLevel="0" collapsed="false">
      <c r="A256" s="33" t="n">
        <v>609885</v>
      </c>
      <c r="B256" s="242" t="s">
        <v>1785</v>
      </c>
      <c r="C256" s="243" t="s">
        <v>1786</v>
      </c>
      <c r="D256" s="33" t="n">
        <v>3030</v>
      </c>
      <c r="E256" s="33" t="n">
        <v>22951</v>
      </c>
      <c r="F256" s="33" t="s">
        <v>461</v>
      </c>
      <c r="G256" s="33" t="s">
        <v>462</v>
      </c>
      <c r="H256" s="243" t="s">
        <v>46</v>
      </c>
      <c r="I256" s="33" t="s">
        <v>1855</v>
      </c>
      <c r="J256" s="33" t="s">
        <v>1788</v>
      </c>
      <c r="L256" s="33" t="s">
        <v>102</v>
      </c>
      <c r="N256" s="33" t="s">
        <v>1790</v>
      </c>
      <c r="O256" s="33" t="n">
        <v>51349</v>
      </c>
      <c r="P256" s="33" t="s">
        <v>1791</v>
      </c>
      <c r="Q256" s="33" t="s">
        <v>3493</v>
      </c>
      <c r="R256" s="33" t="s">
        <v>3494</v>
      </c>
      <c r="S256" s="33" t="n">
        <v>60609</v>
      </c>
      <c r="T256" s="33" t="n">
        <v>45</v>
      </c>
      <c r="U256" s="33" t="s">
        <v>3495</v>
      </c>
      <c r="V256" s="33" t="s">
        <v>3496</v>
      </c>
      <c r="W256" s="33" t="s">
        <v>3497</v>
      </c>
      <c r="X256" s="33" t="s">
        <v>3498</v>
      </c>
      <c r="Y256" s="33" t="s">
        <v>1908</v>
      </c>
      <c r="Z256" s="33" t="s">
        <v>1811</v>
      </c>
      <c r="AA256" s="33" t="n">
        <v>2012</v>
      </c>
      <c r="AB256" s="33" t="n">
        <v>609885</v>
      </c>
      <c r="AD256" s="33" t="n">
        <v>3030</v>
      </c>
      <c r="AG256" s="33" t="s">
        <v>3499</v>
      </c>
      <c r="AH256" s="33" t="n">
        <v>4</v>
      </c>
      <c r="AI256" s="33" t="s">
        <v>1823</v>
      </c>
      <c r="AJ256" s="33" t="s">
        <v>1801</v>
      </c>
      <c r="AK256" s="33" t="s">
        <v>1802</v>
      </c>
      <c r="AL256" s="33" t="s">
        <v>102</v>
      </c>
      <c r="AM256" s="33" t="s">
        <v>71</v>
      </c>
      <c r="AN256" s="33" t="s">
        <v>102</v>
      </c>
      <c r="AO256" s="33" t="s">
        <v>102</v>
      </c>
      <c r="AP256" s="33" t="s">
        <v>71</v>
      </c>
      <c r="AQ256" s="33" t="s">
        <v>2426</v>
      </c>
      <c r="AR256" s="244" t="s">
        <v>109</v>
      </c>
      <c r="AS256" s="33" t="s">
        <v>77</v>
      </c>
      <c r="AT256" s="33" t="s">
        <v>77</v>
      </c>
      <c r="AU256" s="33" t="s">
        <v>77</v>
      </c>
      <c r="AV256" s="33" t="n">
        <v>72</v>
      </c>
      <c r="AW256" s="33" t="n">
        <v>73</v>
      </c>
      <c r="AX256" s="33" t="n">
        <v>79</v>
      </c>
      <c r="AY256" s="33" t="n">
        <v>119</v>
      </c>
      <c r="AZ256" s="33" t="n">
        <v>0</v>
      </c>
      <c r="BA256" s="33" t="n">
        <v>0</v>
      </c>
      <c r="BB256" s="33" t="n">
        <v>108</v>
      </c>
      <c r="BC256" s="33" t="n">
        <v>5</v>
      </c>
      <c r="BD256" s="245" t="n">
        <v>1</v>
      </c>
      <c r="BE256" s="33" t="n">
        <v>0</v>
      </c>
      <c r="BF256" s="33" t="n">
        <v>1</v>
      </c>
      <c r="BG256" s="33" t="n">
        <v>4</v>
      </c>
      <c r="BH256" s="33" t="n">
        <v>119</v>
      </c>
      <c r="BI256" s="33" t="n">
        <v>0</v>
      </c>
      <c r="BJ256" s="33" t="n">
        <v>0</v>
      </c>
      <c r="BK256" s="33" t="n">
        <v>0.008</v>
      </c>
      <c r="BL256" s="33" t="n">
        <v>0.008</v>
      </c>
      <c r="BM256" s="33" t="n">
        <v>0</v>
      </c>
      <c r="BN256" s="33" t="n">
        <v>0.017</v>
      </c>
      <c r="BO256" s="33" t="n">
        <v>0.067</v>
      </c>
      <c r="BP256" s="33" t="n">
        <v>0.042</v>
      </c>
      <c r="BQ256" s="33" t="n">
        <v>0.042</v>
      </c>
      <c r="BR256" s="33" t="n">
        <v>0.042</v>
      </c>
      <c r="BS256" s="33" t="n">
        <v>0.067</v>
      </c>
      <c r="BT256" s="33" t="n">
        <v>0.101</v>
      </c>
      <c r="BU256" s="33" t="n">
        <v>0.176</v>
      </c>
      <c r="BV256" s="33" t="n">
        <v>0.16</v>
      </c>
      <c r="BW256" s="33" t="n">
        <v>0.21</v>
      </c>
      <c r="BX256" s="33" t="n">
        <v>0.126</v>
      </c>
      <c r="BY256" s="33" t="n">
        <v>0.21</v>
      </c>
      <c r="BZ256" s="33" t="n">
        <v>0.227</v>
      </c>
      <c r="CA256" s="33" t="n">
        <v>0.017</v>
      </c>
      <c r="CB256" s="33" t="n">
        <v>0.025</v>
      </c>
      <c r="CC256" s="33" t="n">
        <v>0.025</v>
      </c>
      <c r="CD256" s="33" t="n">
        <v>0.017</v>
      </c>
      <c r="CE256" s="33" t="n">
        <v>0.05</v>
      </c>
      <c r="CF256" s="33" t="n">
        <v>0.042</v>
      </c>
      <c r="CG256" s="33" t="n">
        <v>0.739</v>
      </c>
      <c r="CH256" s="33" t="n">
        <v>0.773</v>
      </c>
      <c r="CI256" s="33" t="n">
        <v>0.714</v>
      </c>
      <c r="CJ256" s="33" t="n">
        <v>0.807</v>
      </c>
      <c r="CK256" s="33" t="n">
        <v>0.672</v>
      </c>
      <c r="CL256" s="33" t="n">
        <v>0.613</v>
      </c>
      <c r="CM256" s="33" t="n">
        <v>0</v>
      </c>
      <c r="CN256" s="33" t="n">
        <v>0</v>
      </c>
      <c r="CO256" s="33" t="n">
        <v>0</v>
      </c>
      <c r="CP256" s="33" t="n">
        <v>0</v>
      </c>
      <c r="CQ256" s="33" t="n">
        <v>0</v>
      </c>
      <c r="CR256" s="33" t="n">
        <v>0.008</v>
      </c>
      <c r="CS256" s="33" t="n">
        <v>0</v>
      </c>
      <c r="CT256" s="33" t="n">
        <v>0</v>
      </c>
      <c r="CU256" s="33" t="n">
        <v>0</v>
      </c>
      <c r="CV256" s="33" t="n">
        <v>0.017</v>
      </c>
      <c r="CW256" s="33" t="n">
        <v>0.025</v>
      </c>
      <c r="CX256" s="33" t="n">
        <v>0.025</v>
      </c>
      <c r="CY256" s="33" t="n">
        <v>0.042</v>
      </c>
      <c r="CZ256" s="33" t="n">
        <v>0.017</v>
      </c>
      <c r="DA256" s="33" t="n">
        <v>0.025</v>
      </c>
      <c r="DB256" s="33" t="n">
        <v>0.042</v>
      </c>
      <c r="DC256" s="33" t="n">
        <v>0.092</v>
      </c>
      <c r="DD256" s="33" t="n">
        <v>0.059</v>
      </c>
      <c r="DE256" s="33" t="n">
        <v>0.101</v>
      </c>
      <c r="DF256" s="33" t="n">
        <v>0.134</v>
      </c>
      <c r="DG256" s="33" t="n">
        <v>0.143</v>
      </c>
      <c r="DH256" s="33" t="n">
        <v>0.118</v>
      </c>
      <c r="DI256" s="33" t="n">
        <v>0.118</v>
      </c>
      <c r="DJ256" s="33" t="n">
        <v>0.176</v>
      </c>
      <c r="DK256" s="33" t="n">
        <v>0.151</v>
      </c>
      <c r="DL256" s="33" t="n">
        <v>0.193</v>
      </c>
      <c r="DM256" s="33" t="n">
        <v>0.134</v>
      </c>
      <c r="DN256" s="33" t="n">
        <v>0.008</v>
      </c>
      <c r="DO256" s="33" t="n">
        <v>0.017</v>
      </c>
      <c r="DP256" s="33" t="n">
        <v>0.017</v>
      </c>
      <c r="DQ256" s="33" t="n">
        <v>0.017</v>
      </c>
      <c r="DR256" s="33" t="n">
        <v>0.017</v>
      </c>
      <c r="DS256" s="33" t="n">
        <v>0.017</v>
      </c>
      <c r="DT256" s="33" t="n">
        <v>0.017</v>
      </c>
      <c r="DU256" s="33" t="n">
        <v>0.008</v>
      </c>
      <c r="DV256" s="33" t="n">
        <v>0.017</v>
      </c>
      <c r="DW256" s="33" t="n">
        <v>0.874</v>
      </c>
      <c r="DX256" s="33" t="n">
        <v>0.824</v>
      </c>
      <c r="DY256" s="33" t="n">
        <v>0.815</v>
      </c>
      <c r="DZ256" s="33" t="n">
        <v>0.824</v>
      </c>
      <c r="EA256" s="33" t="n">
        <v>0.849</v>
      </c>
      <c r="EB256" s="33" t="n">
        <v>0.773</v>
      </c>
      <c r="EC256" s="33" t="n">
        <v>0.79</v>
      </c>
      <c r="ED256" s="33" t="n">
        <v>0.706</v>
      </c>
      <c r="EE256" s="33" t="n">
        <v>0.79</v>
      </c>
      <c r="EF256" s="33" t="n">
        <v>0.538</v>
      </c>
      <c r="EG256" s="33" t="n">
        <v>0.034</v>
      </c>
      <c r="EH256" s="33" t="n">
        <v>0.025</v>
      </c>
      <c r="EI256" s="33" t="n">
        <v>0</v>
      </c>
      <c r="EJ256" s="33" t="n">
        <v>0.151</v>
      </c>
      <c r="EK256" s="33" t="n">
        <v>0.05</v>
      </c>
      <c r="EL256" s="33" t="n">
        <v>0.042</v>
      </c>
      <c r="EM256" s="33" t="n">
        <v>0.092</v>
      </c>
      <c r="EN256" s="33" t="n">
        <v>0.109</v>
      </c>
      <c r="EO256" s="33" t="n">
        <v>0.21</v>
      </c>
      <c r="EP256" s="33" t="n">
        <v>0.16</v>
      </c>
      <c r="EQ256" s="33" t="n">
        <v>0.202</v>
      </c>
      <c r="ER256" s="33" t="n">
        <v>0.076</v>
      </c>
      <c r="ES256" s="33" t="n">
        <v>0.059</v>
      </c>
      <c r="ET256" s="33" t="n">
        <v>0.101</v>
      </c>
      <c r="EU256" s="33" t="n">
        <v>0.126</v>
      </c>
      <c r="EV256" s="33" t="n">
        <v>0.126</v>
      </c>
      <c r="EW256" s="33" t="n">
        <v>0.647</v>
      </c>
      <c r="EX256" s="33" t="n">
        <v>0.672</v>
      </c>
      <c r="EY256" s="33" t="n">
        <v>0.58</v>
      </c>
      <c r="EZ256" s="33" t="n">
        <v>8.4</v>
      </c>
      <c r="FA256" s="33" t="n">
        <v>0.017</v>
      </c>
      <c r="FB256" s="33" t="n">
        <v>0</v>
      </c>
      <c r="FC256" s="33" t="n">
        <v>0.025</v>
      </c>
      <c r="FD256" s="33" t="n">
        <v>0.034</v>
      </c>
      <c r="FE256" s="33" t="n">
        <v>0.05</v>
      </c>
      <c r="FF256" s="33" t="n">
        <v>0.042</v>
      </c>
      <c r="FG256" s="33" t="n">
        <v>0.067</v>
      </c>
      <c r="FH256" s="33" t="n">
        <v>0.118</v>
      </c>
      <c r="FI256" s="33" t="n">
        <v>0.134</v>
      </c>
      <c r="FJ256" s="33" t="n">
        <v>0.462</v>
      </c>
      <c r="FK256" s="33" t="n">
        <v>0.05</v>
      </c>
      <c r="FL256" s="33" t="n">
        <v>0.538</v>
      </c>
      <c r="FM256" s="33" t="n">
        <v>0.546</v>
      </c>
      <c r="FN256" s="33" t="n">
        <v>0.269</v>
      </c>
      <c r="FO256" s="33" t="n">
        <v>0.193</v>
      </c>
      <c r="FP256" s="33" t="n">
        <v>0.185</v>
      </c>
      <c r="FQ256" s="33" t="n">
        <v>0.303</v>
      </c>
      <c r="FR256" s="33" t="n">
        <v>0.109</v>
      </c>
      <c r="FS256" s="33" t="n">
        <v>0.067</v>
      </c>
      <c r="FT256" s="33" t="n">
        <v>0.193</v>
      </c>
      <c r="FU256" s="33" t="n">
        <v>0.084</v>
      </c>
      <c r="FV256" s="33" t="n">
        <v>0.076</v>
      </c>
      <c r="FW256" s="33" t="n">
        <v>0.109</v>
      </c>
      <c r="FX256" s="33" t="n">
        <v>0.076</v>
      </c>
      <c r="FY256" s="33" t="n">
        <v>0.126</v>
      </c>
      <c r="FZ256" s="33" t="n">
        <v>0.126</v>
      </c>
      <c r="GA256" s="33" t="n">
        <v>0.008</v>
      </c>
      <c r="GB256" s="33" t="n">
        <v>0.008</v>
      </c>
      <c r="GC256" s="33" t="n">
        <v>0.008</v>
      </c>
      <c r="GD256" s="33" t="n">
        <v>0</v>
      </c>
      <c r="GE256" s="33" t="n">
        <v>0.05</v>
      </c>
      <c r="GF256" s="33" t="n">
        <v>0</v>
      </c>
      <c r="GG256" s="33" t="n">
        <v>0.143</v>
      </c>
      <c r="GH256" s="33" t="n">
        <v>0.176</v>
      </c>
      <c r="GI256" s="33" t="n">
        <v>0.185</v>
      </c>
      <c r="GJ256" s="33" t="n">
        <v>0.168</v>
      </c>
      <c r="GK256" s="33" t="n">
        <v>0.286</v>
      </c>
      <c r="GL256" s="33" t="n">
        <v>0.277</v>
      </c>
      <c r="GM256" s="33" t="n">
        <v>0.765</v>
      </c>
      <c r="GN256" s="33" t="n">
        <v>0.622</v>
      </c>
      <c r="GO256" s="33" t="n">
        <v>0.588</v>
      </c>
      <c r="GP256" s="33" t="n">
        <v>0.613</v>
      </c>
      <c r="GQ256" s="33" t="n">
        <v>0.529</v>
      </c>
      <c r="GR256" s="33" t="n">
        <v>0.613</v>
      </c>
      <c r="GS256" s="33" t="n">
        <v>0.034</v>
      </c>
      <c r="GT256" s="33" t="n">
        <v>0.084</v>
      </c>
      <c r="GU256" s="33" t="n">
        <v>0.118</v>
      </c>
      <c r="GV256" s="33" t="n">
        <v>0.109</v>
      </c>
      <c r="GW256" s="33" t="n">
        <v>0.059</v>
      </c>
      <c r="GX256" s="33" t="n">
        <v>0.034</v>
      </c>
      <c r="GY256" s="33" t="n">
        <v>0.017</v>
      </c>
      <c r="GZ256" s="33" t="n">
        <v>0.008</v>
      </c>
      <c r="HA256" s="33" t="n">
        <v>0.008</v>
      </c>
      <c r="HB256" s="33" t="n">
        <v>0.025</v>
      </c>
      <c r="HC256" s="33" t="n">
        <v>0.008</v>
      </c>
      <c r="HD256" s="33" t="n">
        <v>0.008</v>
      </c>
      <c r="HE256" s="33" t="n">
        <v>0.034</v>
      </c>
      <c r="HF256" s="33" t="n">
        <v>0.101</v>
      </c>
      <c r="HG256" s="33" t="n">
        <v>0.092</v>
      </c>
      <c r="HH256" s="33" t="n">
        <v>0.084</v>
      </c>
      <c r="HI256" s="33" t="n">
        <v>0.067</v>
      </c>
      <c r="HJ256" s="33" t="n">
        <v>0.067</v>
      </c>
    </row>
    <row r="257" customFormat="false" ht="15" hidden="false" customHeight="false" outlineLevel="0" collapsed="false">
      <c r="A257" s="33" t="n">
        <v>609887</v>
      </c>
      <c r="B257" s="242" t="s">
        <v>1785</v>
      </c>
      <c r="C257" s="243" t="s">
        <v>1786</v>
      </c>
      <c r="D257" s="33" t="n">
        <v>3040</v>
      </c>
      <c r="E257" s="33" t="n">
        <v>22971</v>
      </c>
      <c r="F257" s="33" t="s">
        <v>471</v>
      </c>
      <c r="G257" s="33" t="s">
        <v>472</v>
      </c>
      <c r="H257" s="243" t="s">
        <v>46</v>
      </c>
      <c r="I257" s="33" t="s">
        <v>1855</v>
      </c>
      <c r="J257" s="33" t="s">
        <v>1788</v>
      </c>
      <c r="L257" s="33" t="s">
        <v>115</v>
      </c>
      <c r="N257" s="33" t="s">
        <v>1790</v>
      </c>
      <c r="O257" s="33" t="n">
        <v>51464</v>
      </c>
      <c r="P257" s="33" t="s">
        <v>1791</v>
      </c>
      <c r="Q257" s="33" t="s">
        <v>3500</v>
      </c>
      <c r="R257" s="33" t="s">
        <v>3501</v>
      </c>
      <c r="S257" s="33" t="n">
        <v>60619</v>
      </c>
      <c r="T257" s="33" t="n">
        <v>45</v>
      </c>
      <c r="U257" s="33" t="s">
        <v>3502</v>
      </c>
      <c r="V257" s="33" t="s">
        <v>3503</v>
      </c>
      <c r="W257" s="33" t="s">
        <v>3504</v>
      </c>
      <c r="X257" s="33" t="s">
        <v>3505</v>
      </c>
      <c r="Y257" s="33" t="s">
        <v>2486</v>
      </c>
      <c r="Z257" s="33" t="s">
        <v>1831</v>
      </c>
      <c r="AA257" s="33" t="n">
        <v>2012</v>
      </c>
      <c r="AB257" s="33" t="n">
        <v>609887</v>
      </c>
      <c r="AD257" s="33" t="n">
        <v>3040</v>
      </c>
      <c r="AG257" s="33" t="s">
        <v>3506</v>
      </c>
      <c r="AH257" s="33" t="n">
        <v>6</v>
      </c>
      <c r="AI257" s="33" t="s">
        <v>1823</v>
      </c>
      <c r="AJ257" s="33" t="s">
        <v>1801</v>
      </c>
      <c r="AK257" s="33" t="s">
        <v>1802</v>
      </c>
      <c r="AL257" s="33" t="s">
        <v>115</v>
      </c>
      <c r="AM257" s="33" t="s">
        <v>53</v>
      </c>
      <c r="AN257" s="33" t="s">
        <v>115</v>
      </c>
      <c r="AO257" s="33" t="s">
        <v>115</v>
      </c>
      <c r="AP257" s="33" t="s">
        <v>53</v>
      </c>
      <c r="AQ257" s="33" t="s">
        <v>2467</v>
      </c>
      <c r="AR257" s="244" t="s">
        <v>76</v>
      </c>
      <c r="AS257" s="33" t="s">
        <v>67</v>
      </c>
      <c r="AT257" s="33" t="s">
        <v>67</v>
      </c>
      <c r="AU257" s="33" t="s">
        <v>47</v>
      </c>
      <c r="AV257" s="33" t="n">
        <v>37</v>
      </c>
      <c r="AW257" s="33" t="n">
        <v>30</v>
      </c>
      <c r="AX257" s="33" t="n">
        <v>43</v>
      </c>
      <c r="AY257" s="33" t="n">
        <v>164</v>
      </c>
      <c r="AZ257" s="33" t="n">
        <v>0</v>
      </c>
      <c r="BA257" s="33" t="n">
        <v>0</v>
      </c>
      <c r="BB257" s="33" t="n">
        <v>155</v>
      </c>
      <c r="BC257" s="33" t="n">
        <v>2</v>
      </c>
      <c r="BD257" s="245" t="n">
        <v>2</v>
      </c>
      <c r="BE257" s="33" t="n">
        <v>0</v>
      </c>
      <c r="BF257" s="33" t="n">
        <v>0</v>
      </c>
      <c r="BG257" s="33" t="n">
        <v>5</v>
      </c>
      <c r="BH257" s="33" t="n">
        <v>164</v>
      </c>
      <c r="BI257" s="33" t="n">
        <v>0.037</v>
      </c>
      <c r="BJ257" s="33" t="n">
        <v>0.043</v>
      </c>
      <c r="BK257" s="33" t="n">
        <v>0.018</v>
      </c>
      <c r="BL257" s="33" t="n">
        <v>0.043</v>
      </c>
      <c r="BM257" s="33" t="n">
        <v>0.03</v>
      </c>
      <c r="BN257" s="33" t="n">
        <v>0.104</v>
      </c>
      <c r="BO257" s="33" t="n">
        <v>0.11</v>
      </c>
      <c r="BP257" s="33" t="n">
        <v>0.104</v>
      </c>
      <c r="BQ257" s="33" t="n">
        <v>0.073</v>
      </c>
      <c r="BR257" s="33" t="n">
        <v>0.049</v>
      </c>
      <c r="BS257" s="33" t="n">
        <v>0.11</v>
      </c>
      <c r="BT257" s="33" t="n">
        <v>0.195</v>
      </c>
      <c r="BU257" s="33" t="n">
        <v>0.341</v>
      </c>
      <c r="BV257" s="33" t="n">
        <v>0.268</v>
      </c>
      <c r="BW257" s="33" t="n">
        <v>0.354</v>
      </c>
      <c r="BX257" s="33" t="n">
        <v>0.232</v>
      </c>
      <c r="BY257" s="33" t="n">
        <v>0.348</v>
      </c>
      <c r="BZ257" s="33" t="n">
        <v>0.268</v>
      </c>
      <c r="CA257" s="33" t="n">
        <v>0.018</v>
      </c>
      <c r="CB257" s="33" t="n">
        <v>0.006</v>
      </c>
      <c r="CC257" s="33" t="n">
        <v>0.006</v>
      </c>
      <c r="CD257" s="33" t="n">
        <v>0.012</v>
      </c>
      <c r="CE257" s="33" t="n">
        <v>0.018</v>
      </c>
      <c r="CF257" s="33" t="n">
        <v>0.067</v>
      </c>
      <c r="CG257" s="33" t="n">
        <v>0.494</v>
      </c>
      <c r="CH257" s="33" t="n">
        <v>0.579</v>
      </c>
      <c r="CI257" s="33" t="n">
        <v>0.549</v>
      </c>
      <c r="CJ257" s="33" t="n">
        <v>0.665</v>
      </c>
      <c r="CK257" s="33" t="n">
        <v>0.494</v>
      </c>
      <c r="CL257" s="33" t="n">
        <v>0.366</v>
      </c>
      <c r="CM257" s="33" t="n">
        <v>0</v>
      </c>
      <c r="CN257" s="33" t="n">
        <v>0</v>
      </c>
      <c r="CO257" s="33" t="n">
        <v>0</v>
      </c>
      <c r="CP257" s="33" t="n">
        <v>0.006</v>
      </c>
      <c r="CQ257" s="33" t="n">
        <v>0</v>
      </c>
      <c r="CR257" s="33" t="n">
        <v>0.018</v>
      </c>
      <c r="CS257" s="33" t="n">
        <v>0.049</v>
      </c>
      <c r="CT257" s="33" t="n">
        <v>0.104</v>
      </c>
      <c r="CU257" s="33" t="n">
        <v>0.067</v>
      </c>
      <c r="CV257" s="33" t="n">
        <v>0.043</v>
      </c>
      <c r="CW257" s="33" t="n">
        <v>0.037</v>
      </c>
      <c r="CX257" s="33" t="n">
        <v>0.049</v>
      </c>
      <c r="CY257" s="33" t="n">
        <v>0.061</v>
      </c>
      <c r="CZ257" s="33" t="n">
        <v>0.037</v>
      </c>
      <c r="DA257" s="33" t="n">
        <v>0.104</v>
      </c>
      <c r="DB257" s="33" t="n">
        <v>0.171</v>
      </c>
      <c r="DC257" s="33" t="n">
        <v>0.152</v>
      </c>
      <c r="DD257" s="33" t="n">
        <v>0.098</v>
      </c>
      <c r="DE257" s="33" t="n">
        <v>0.165</v>
      </c>
      <c r="DF257" s="33" t="n">
        <v>0.232</v>
      </c>
      <c r="DG257" s="33" t="n">
        <v>0.213</v>
      </c>
      <c r="DH257" s="33" t="n">
        <v>0.165</v>
      </c>
      <c r="DI257" s="33" t="n">
        <v>0.213</v>
      </c>
      <c r="DJ257" s="33" t="n">
        <v>0.311</v>
      </c>
      <c r="DK257" s="33" t="n">
        <v>0.25</v>
      </c>
      <c r="DL257" s="33" t="n">
        <v>0.238</v>
      </c>
      <c r="DM257" s="33" t="n">
        <v>0.287</v>
      </c>
      <c r="DN257" s="33" t="n">
        <v>0.012</v>
      </c>
      <c r="DO257" s="33" t="n">
        <v>0.006</v>
      </c>
      <c r="DP257" s="33" t="n">
        <v>0.012</v>
      </c>
      <c r="DQ257" s="33" t="n">
        <v>0.006</v>
      </c>
      <c r="DR257" s="33" t="n">
        <v>0.006</v>
      </c>
      <c r="DS257" s="33" t="n">
        <v>0.018</v>
      </c>
      <c r="DT257" s="33" t="n">
        <v>0.018</v>
      </c>
      <c r="DU257" s="33" t="n">
        <v>0.012</v>
      </c>
      <c r="DV257" s="33" t="n">
        <v>0.024</v>
      </c>
      <c r="DW257" s="33" t="n">
        <v>0.78</v>
      </c>
      <c r="DX257" s="33" t="n">
        <v>0.726</v>
      </c>
      <c r="DY257" s="33" t="n">
        <v>0.726</v>
      </c>
      <c r="DZ257" s="33" t="n">
        <v>0.762</v>
      </c>
      <c r="EA257" s="33" t="n">
        <v>0.744</v>
      </c>
      <c r="EB257" s="33" t="n">
        <v>0.549</v>
      </c>
      <c r="EC257" s="33" t="n">
        <v>0.512</v>
      </c>
      <c r="ED257" s="33" t="n">
        <v>0.494</v>
      </c>
      <c r="EE257" s="33" t="n">
        <v>0.524</v>
      </c>
      <c r="EF257" s="33" t="n">
        <v>0.488</v>
      </c>
      <c r="EG257" s="33" t="n">
        <v>0.018</v>
      </c>
      <c r="EH257" s="33" t="n">
        <v>0.006</v>
      </c>
      <c r="EI257" s="33" t="n">
        <v>0.091</v>
      </c>
      <c r="EJ257" s="33" t="n">
        <v>0.335</v>
      </c>
      <c r="EK257" s="33" t="n">
        <v>0.061</v>
      </c>
      <c r="EL257" s="33" t="n">
        <v>0.037</v>
      </c>
      <c r="EM257" s="33" t="n">
        <v>0.159</v>
      </c>
      <c r="EN257" s="33" t="n">
        <v>0.055</v>
      </c>
      <c r="EO257" s="33" t="n">
        <v>0.348</v>
      </c>
      <c r="EP257" s="33" t="n">
        <v>0.268</v>
      </c>
      <c r="EQ257" s="33" t="n">
        <v>0.28</v>
      </c>
      <c r="ER257" s="33" t="n">
        <v>0.03</v>
      </c>
      <c r="ES257" s="33" t="n">
        <v>0.018</v>
      </c>
      <c r="ET257" s="33" t="n">
        <v>0.043</v>
      </c>
      <c r="EU257" s="33" t="n">
        <v>0.104</v>
      </c>
      <c r="EV257" s="33" t="n">
        <v>0.091</v>
      </c>
      <c r="EW257" s="33" t="n">
        <v>0.555</v>
      </c>
      <c r="EX257" s="33" t="n">
        <v>0.646</v>
      </c>
      <c r="EY257" s="33" t="n">
        <v>0.366</v>
      </c>
      <c r="EZ257" s="33" t="n">
        <v>8.19</v>
      </c>
      <c r="FA257" s="33" t="n">
        <v>0.03</v>
      </c>
      <c r="FB257" s="33" t="n">
        <v>0.018</v>
      </c>
      <c r="FC257" s="33" t="n">
        <v>0.012</v>
      </c>
      <c r="FD257" s="33" t="n">
        <v>0.012</v>
      </c>
      <c r="FE257" s="33" t="n">
        <v>0.049</v>
      </c>
      <c r="FF257" s="33" t="n">
        <v>0.043</v>
      </c>
      <c r="FG257" s="33" t="n">
        <v>0.085</v>
      </c>
      <c r="FH257" s="33" t="n">
        <v>0.165</v>
      </c>
      <c r="FI257" s="33" t="n">
        <v>0.152</v>
      </c>
      <c r="FJ257" s="33" t="n">
        <v>0.39</v>
      </c>
      <c r="FK257" s="33" t="n">
        <v>0.043</v>
      </c>
      <c r="FL257" s="33" t="n">
        <v>0.61</v>
      </c>
      <c r="FM257" s="33" t="n">
        <v>0.683</v>
      </c>
      <c r="FN257" s="33" t="n">
        <v>0.213</v>
      </c>
      <c r="FO257" s="33" t="n">
        <v>0.128</v>
      </c>
      <c r="FP257" s="33" t="n">
        <v>0.067</v>
      </c>
      <c r="FQ257" s="33" t="n">
        <v>0.274</v>
      </c>
      <c r="FR257" s="33" t="n">
        <v>0.073</v>
      </c>
      <c r="FS257" s="33" t="n">
        <v>0.043</v>
      </c>
      <c r="FT257" s="33" t="n">
        <v>0.293</v>
      </c>
      <c r="FU257" s="33" t="n">
        <v>0.049</v>
      </c>
      <c r="FV257" s="33" t="n">
        <v>0.037</v>
      </c>
      <c r="FW257" s="33" t="n">
        <v>0.165</v>
      </c>
      <c r="FX257" s="33" t="n">
        <v>0.14</v>
      </c>
      <c r="FY257" s="33" t="n">
        <v>0.171</v>
      </c>
      <c r="FZ257" s="33" t="n">
        <v>0.055</v>
      </c>
      <c r="GA257" s="33" t="n">
        <v>0.006</v>
      </c>
      <c r="GB257" s="33" t="n">
        <v>0.018</v>
      </c>
      <c r="GC257" s="33" t="n">
        <v>0.055</v>
      </c>
      <c r="GD257" s="33" t="n">
        <v>0.024</v>
      </c>
      <c r="GE257" s="33" t="n">
        <v>0.165</v>
      </c>
      <c r="GF257" s="33" t="n">
        <v>0.012</v>
      </c>
      <c r="GG257" s="33" t="n">
        <v>0.329</v>
      </c>
      <c r="GH257" s="33" t="n">
        <v>0.311</v>
      </c>
      <c r="GI257" s="33" t="n">
        <v>0.299</v>
      </c>
      <c r="GJ257" s="33" t="n">
        <v>0.354</v>
      </c>
      <c r="GK257" s="33" t="n">
        <v>0.439</v>
      </c>
      <c r="GL257" s="33" t="n">
        <v>0.378</v>
      </c>
      <c r="GM257" s="33" t="n">
        <v>0.579</v>
      </c>
      <c r="GN257" s="33" t="n">
        <v>0.402</v>
      </c>
      <c r="GO257" s="33" t="n">
        <v>0.421</v>
      </c>
      <c r="GP257" s="33" t="n">
        <v>0.409</v>
      </c>
      <c r="GQ257" s="33" t="n">
        <v>0.25</v>
      </c>
      <c r="GR257" s="33" t="n">
        <v>0.549</v>
      </c>
      <c r="GS257" s="33" t="n">
        <v>0.055</v>
      </c>
      <c r="GT257" s="33" t="n">
        <v>0.213</v>
      </c>
      <c r="GU257" s="33" t="n">
        <v>0.183</v>
      </c>
      <c r="GV257" s="33" t="n">
        <v>0.165</v>
      </c>
      <c r="GW257" s="33" t="n">
        <v>0.11</v>
      </c>
      <c r="GX257" s="33" t="n">
        <v>0.03</v>
      </c>
      <c r="GY257" s="33" t="n">
        <v>0</v>
      </c>
      <c r="GZ257" s="33" t="n">
        <v>0.012</v>
      </c>
      <c r="HA257" s="33" t="n">
        <v>0</v>
      </c>
      <c r="HB257" s="33" t="n">
        <v>0</v>
      </c>
      <c r="HC257" s="33" t="n">
        <v>0.006</v>
      </c>
      <c r="HD257" s="33" t="n">
        <v>0</v>
      </c>
      <c r="HE257" s="33" t="n">
        <v>0.03</v>
      </c>
      <c r="HF257" s="33" t="n">
        <v>0.043</v>
      </c>
      <c r="HG257" s="33" t="n">
        <v>0.043</v>
      </c>
      <c r="HH257" s="33" t="n">
        <v>0.049</v>
      </c>
      <c r="HI257" s="33" t="n">
        <v>0.03</v>
      </c>
      <c r="HJ257" s="33" t="n">
        <v>0.03</v>
      </c>
    </row>
    <row r="258" customFormat="false" ht="15" hidden="false" customHeight="false" outlineLevel="0" collapsed="false">
      <c r="A258" s="33" t="n">
        <v>609888</v>
      </c>
      <c r="B258" s="242" t="s">
        <v>1785</v>
      </c>
      <c r="C258" s="243" t="s">
        <v>1786</v>
      </c>
      <c r="D258" s="33" t="n">
        <v>3050</v>
      </c>
      <c r="E258" s="33" t="n">
        <v>22981</v>
      </c>
      <c r="F258" s="33" t="s">
        <v>473</v>
      </c>
      <c r="G258" s="33" t="s">
        <v>474</v>
      </c>
      <c r="H258" s="243" t="s">
        <v>46</v>
      </c>
      <c r="I258" s="33" t="s">
        <v>1855</v>
      </c>
      <c r="J258" s="33" t="s">
        <v>2438</v>
      </c>
      <c r="L258" s="33" t="s">
        <v>2652</v>
      </c>
      <c r="N258" s="33" t="s">
        <v>1790</v>
      </c>
      <c r="O258" s="33" t="n">
        <v>51183</v>
      </c>
      <c r="P258" s="33" t="s">
        <v>1791</v>
      </c>
      <c r="Q258" s="33" t="s">
        <v>3507</v>
      </c>
      <c r="R258" s="33" t="s">
        <v>3508</v>
      </c>
      <c r="S258" s="33" t="n">
        <v>60612</v>
      </c>
      <c r="T258" s="33" t="n">
        <v>38</v>
      </c>
      <c r="U258" s="33" t="s">
        <v>3509</v>
      </c>
      <c r="V258" s="33" t="s">
        <v>3510</v>
      </c>
      <c r="W258" s="33" t="s">
        <v>3511</v>
      </c>
      <c r="X258" s="33" t="s">
        <v>3512</v>
      </c>
      <c r="Y258" s="33" t="s">
        <v>1820</v>
      </c>
      <c r="Z258" s="33" t="s">
        <v>2067</v>
      </c>
      <c r="AA258" s="33" t="n">
        <v>2012</v>
      </c>
      <c r="AB258" s="33" t="n">
        <v>609888</v>
      </c>
      <c r="AD258" s="33" t="n">
        <v>3050</v>
      </c>
      <c r="AG258" s="33" t="s">
        <v>3513</v>
      </c>
      <c r="AH258" s="33" t="n">
        <v>0</v>
      </c>
      <c r="AI258" s="33" t="s">
        <v>1800</v>
      </c>
      <c r="AJ258" s="33" t="s">
        <v>1801</v>
      </c>
      <c r="AK258" s="33" t="s">
        <v>1802</v>
      </c>
      <c r="AL258" s="33" t="s">
        <v>178</v>
      </c>
      <c r="AM258" s="33" t="s">
        <v>108</v>
      </c>
      <c r="AN258" s="33" t="s">
        <v>178</v>
      </c>
      <c r="AO258" s="33" t="s">
        <v>2652</v>
      </c>
      <c r="AP258" s="33" t="s">
        <v>108</v>
      </c>
      <c r="AQ258" s="33" t="s">
        <v>2467</v>
      </c>
      <c r="AR258" s="244" t="s">
        <v>263</v>
      </c>
      <c r="AS258" s="33" t="s">
        <v>47</v>
      </c>
      <c r="AT258" s="33" t="s">
        <v>47</v>
      </c>
      <c r="AU258" s="33" t="s">
        <v>77</v>
      </c>
      <c r="AV258" s="33" t="n">
        <v>58</v>
      </c>
      <c r="AW258" s="33" t="n">
        <v>56</v>
      </c>
      <c r="AX258" s="33" t="n">
        <v>71</v>
      </c>
      <c r="AY258" s="33" t="n">
        <v>148</v>
      </c>
      <c r="AZ258" s="33" t="n">
        <v>0</v>
      </c>
      <c r="BA258" s="33" t="n">
        <v>0</v>
      </c>
      <c r="BB258" s="33" t="n">
        <v>137</v>
      </c>
      <c r="BC258" s="33" t="n">
        <v>0</v>
      </c>
      <c r="BD258" s="245" t="n">
        <v>0</v>
      </c>
      <c r="BE258" s="33" t="n">
        <v>0</v>
      </c>
      <c r="BF258" s="33" t="n">
        <v>7</v>
      </c>
      <c r="BG258" s="33" t="n">
        <v>4</v>
      </c>
      <c r="BH258" s="33" t="n">
        <v>148</v>
      </c>
      <c r="BI258" s="33" t="n">
        <v>0.02</v>
      </c>
      <c r="BJ258" s="33" t="n">
        <v>0</v>
      </c>
      <c r="BK258" s="33" t="n">
        <v>0.014</v>
      </c>
      <c r="BL258" s="33" t="n">
        <v>0.014</v>
      </c>
      <c r="BM258" s="33" t="n">
        <v>0.02</v>
      </c>
      <c r="BN258" s="33" t="n">
        <v>0.027</v>
      </c>
      <c r="BO258" s="33" t="n">
        <v>0.068</v>
      </c>
      <c r="BP258" s="33" t="n">
        <v>0.054</v>
      </c>
      <c r="BQ258" s="33" t="n">
        <v>0.081</v>
      </c>
      <c r="BR258" s="33" t="n">
        <v>0.02</v>
      </c>
      <c r="BS258" s="33" t="n">
        <v>0.054</v>
      </c>
      <c r="BT258" s="33" t="n">
        <v>0.149</v>
      </c>
      <c r="BU258" s="33" t="n">
        <v>0.277</v>
      </c>
      <c r="BV258" s="33" t="n">
        <v>0.216</v>
      </c>
      <c r="BW258" s="33" t="n">
        <v>0.284</v>
      </c>
      <c r="BX258" s="33" t="n">
        <v>0.209</v>
      </c>
      <c r="BY258" s="33" t="n">
        <v>0.304</v>
      </c>
      <c r="BZ258" s="33" t="n">
        <v>0.297</v>
      </c>
      <c r="CA258" s="33" t="n">
        <v>0</v>
      </c>
      <c r="CB258" s="33" t="n">
        <v>0</v>
      </c>
      <c r="CC258" s="33" t="n">
        <v>0</v>
      </c>
      <c r="CD258" s="33" t="n">
        <v>0.007</v>
      </c>
      <c r="CE258" s="33" t="n">
        <v>0.007</v>
      </c>
      <c r="CF258" s="33" t="n">
        <v>0.014</v>
      </c>
      <c r="CG258" s="33" t="n">
        <v>0.635</v>
      </c>
      <c r="CH258" s="33" t="n">
        <v>0.73</v>
      </c>
      <c r="CI258" s="33" t="n">
        <v>0.622</v>
      </c>
      <c r="CJ258" s="33" t="n">
        <v>0.75</v>
      </c>
      <c r="CK258" s="33" t="n">
        <v>0.615</v>
      </c>
      <c r="CL258" s="33" t="n">
        <v>0.514</v>
      </c>
      <c r="CM258" s="33" t="n">
        <v>0</v>
      </c>
      <c r="CN258" s="33" t="n">
        <v>0</v>
      </c>
      <c r="CO258" s="33" t="n">
        <v>0</v>
      </c>
      <c r="CP258" s="33" t="n">
        <v>0</v>
      </c>
      <c r="CQ258" s="33" t="n">
        <v>0</v>
      </c>
      <c r="CR258" s="33" t="n">
        <v>0.014</v>
      </c>
      <c r="CS258" s="33" t="n">
        <v>0.02</v>
      </c>
      <c r="CT258" s="33" t="n">
        <v>0.068</v>
      </c>
      <c r="CU258" s="33" t="n">
        <v>0.014</v>
      </c>
      <c r="CV258" s="33" t="n">
        <v>0.02</v>
      </c>
      <c r="CW258" s="33" t="n">
        <v>0.02</v>
      </c>
      <c r="CX258" s="33" t="n">
        <v>0.041</v>
      </c>
      <c r="CY258" s="33" t="n">
        <v>0.027</v>
      </c>
      <c r="CZ258" s="33" t="n">
        <v>0.027</v>
      </c>
      <c r="DA258" s="33" t="n">
        <v>0.061</v>
      </c>
      <c r="DB258" s="33" t="n">
        <v>0.061</v>
      </c>
      <c r="DC258" s="33" t="n">
        <v>0.061</v>
      </c>
      <c r="DD258" s="33" t="n">
        <v>0.095</v>
      </c>
      <c r="DE258" s="33" t="n">
        <v>0.135</v>
      </c>
      <c r="DF258" s="33" t="n">
        <v>0.169</v>
      </c>
      <c r="DG258" s="33" t="n">
        <v>0.128</v>
      </c>
      <c r="DH258" s="33" t="n">
        <v>0.155</v>
      </c>
      <c r="DI258" s="33" t="n">
        <v>0.162</v>
      </c>
      <c r="DJ258" s="33" t="n">
        <v>0.25</v>
      </c>
      <c r="DK258" s="33" t="n">
        <v>0.216</v>
      </c>
      <c r="DL258" s="33" t="n">
        <v>0.196</v>
      </c>
      <c r="DM258" s="33" t="n">
        <v>0.176</v>
      </c>
      <c r="DN258" s="33" t="n">
        <v>0.007</v>
      </c>
      <c r="DO258" s="33" t="n">
        <v>0.007</v>
      </c>
      <c r="DP258" s="33" t="n">
        <v>0.007</v>
      </c>
      <c r="DQ258" s="33" t="n">
        <v>0.007</v>
      </c>
      <c r="DR258" s="33" t="n">
        <v>0.007</v>
      </c>
      <c r="DS258" s="33" t="n">
        <v>0.02</v>
      </c>
      <c r="DT258" s="33" t="n">
        <v>0.007</v>
      </c>
      <c r="DU258" s="33" t="n">
        <v>0.014</v>
      </c>
      <c r="DV258" s="33" t="n">
        <v>0.027</v>
      </c>
      <c r="DW258" s="33" t="n">
        <v>0.838</v>
      </c>
      <c r="DX258" s="33" t="n">
        <v>0.804</v>
      </c>
      <c r="DY258" s="33" t="n">
        <v>0.824</v>
      </c>
      <c r="DZ258" s="33" t="n">
        <v>0.811</v>
      </c>
      <c r="EA258" s="33" t="n">
        <v>0.804</v>
      </c>
      <c r="EB258" s="33" t="n">
        <v>0.655</v>
      </c>
      <c r="EC258" s="33" t="n">
        <v>0.696</v>
      </c>
      <c r="ED258" s="33" t="n">
        <v>0.662</v>
      </c>
      <c r="EE258" s="33" t="n">
        <v>0.689</v>
      </c>
      <c r="EF258" s="33" t="n">
        <v>0.48</v>
      </c>
      <c r="EG258" s="33" t="n">
        <v>0.02</v>
      </c>
      <c r="EH258" s="33" t="n">
        <v>0.014</v>
      </c>
      <c r="EI258" s="33" t="n">
        <v>0.054</v>
      </c>
      <c r="EJ258" s="33" t="n">
        <v>0.331</v>
      </c>
      <c r="EK258" s="33" t="n">
        <v>0.061</v>
      </c>
      <c r="EL258" s="33" t="n">
        <v>0.02</v>
      </c>
      <c r="EM258" s="33" t="n">
        <v>0.108</v>
      </c>
      <c r="EN258" s="33" t="n">
        <v>0.074</v>
      </c>
      <c r="EO258" s="33" t="n">
        <v>0.236</v>
      </c>
      <c r="EP258" s="33" t="n">
        <v>0.209</v>
      </c>
      <c r="EQ258" s="33" t="n">
        <v>0.25</v>
      </c>
      <c r="ER258" s="33" t="n">
        <v>0.014</v>
      </c>
      <c r="ES258" s="33" t="n">
        <v>0.014</v>
      </c>
      <c r="ET258" s="33" t="n">
        <v>0.047</v>
      </c>
      <c r="EU258" s="33" t="n">
        <v>0.061</v>
      </c>
      <c r="EV258" s="33" t="n">
        <v>0.101</v>
      </c>
      <c r="EW258" s="33" t="n">
        <v>0.669</v>
      </c>
      <c r="EX258" s="33" t="n">
        <v>0.709</v>
      </c>
      <c r="EY258" s="33" t="n">
        <v>0.527</v>
      </c>
      <c r="EZ258" s="33" t="n">
        <v>8.94</v>
      </c>
      <c r="FA258" s="33" t="n">
        <v>0.007</v>
      </c>
      <c r="FB258" s="33" t="n">
        <v>0</v>
      </c>
      <c r="FC258" s="33" t="n">
        <v>0</v>
      </c>
      <c r="FD258" s="33" t="n">
        <v>0.007</v>
      </c>
      <c r="FE258" s="33" t="n">
        <v>0.047</v>
      </c>
      <c r="FF258" s="33" t="n">
        <v>0.034</v>
      </c>
      <c r="FG258" s="33" t="n">
        <v>0.061</v>
      </c>
      <c r="FH258" s="33" t="n">
        <v>0.122</v>
      </c>
      <c r="FI258" s="33" t="n">
        <v>0.135</v>
      </c>
      <c r="FJ258" s="33" t="n">
        <v>0.568</v>
      </c>
      <c r="FK258" s="33" t="n">
        <v>0.02</v>
      </c>
      <c r="FL258" s="33" t="n">
        <v>0.601</v>
      </c>
      <c r="FM258" s="33" t="n">
        <v>0.669</v>
      </c>
      <c r="FN258" s="33" t="n">
        <v>0.257</v>
      </c>
      <c r="FO258" s="33" t="n">
        <v>0.189</v>
      </c>
      <c r="FP258" s="33" t="n">
        <v>0.149</v>
      </c>
      <c r="FQ258" s="33" t="n">
        <v>0.243</v>
      </c>
      <c r="FR258" s="33" t="n">
        <v>0.081</v>
      </c>
      <c r="FS258" s="33" t="n">
        <v>0.054</v>
      </c>
      <c r="FT258" s="33" t="n">
        <v>0.236</v>
      </c>
      <c r="FU258" s="33" t="n">
        <v>0.047</v>
      </c>
      <c r="FV258" s="33" t="n">
        <v>0.041</v>
      </c>
      <c r="FW258" s="33" t="n">
        <v>0.23</v>
      </c>
      <c r="FX258" s="33" t="n">
        <v>0.081</v>
      </c>
      <c r="FY258" s="33" t="n">
        <v>0.088</v>
      </c>
      <c r="FZ258" s="33" t="n">
        <v>0.034</v>
      </c>
      <c r="GA258" s="33" t="n">
        <v>0</v>
      </c>
      <c r="GB258" s="33" t="n">
        <v>0.02</v>
      </c>
      <c r="GC258" s="33" t="n">
        <v>0.027</v>
      </c>
      <c r="GD258" s="33" t="n">
        <v>0.02</v>
      </c>
      <c r="GE258" s="33" t="n">
        <v>0.074</v>
      </c>
      <c r="GF258" s="33" t="n">
        <v>0</v>
      </c>
      <c r="GG258" s="33" t="n">
        <v>0.257</v>
      </c>
      <c r="GH258" s="33" t="n">
        <v>0.216</v>
      </c>
      <c r="GI258" s="33" t="n">
        <v>0.223</v>
      </c>
      <c r="GJ258" s="33" t="n">
        <v>0.264</v>
      </c>
      <c r="GK258" s="33" t="n">
        <v>0.405</v>
      </c>
      <c r="GL258" s="33" t="n">
        <v>0.223</v>
      </c>
      <c r="GM258" s="33" t="n">
        <v>0.703</v>
      </c>
      <c r="GN258" s="33" t="n">
        <v>0.588</v>
      </c>
      <c r="GO258" s="33" t="n">
        <v>0.588</v>
      </c>
      <c r="GP258" s="33" t="n">
        <v>0.588</v>
      </c>
      <c r="GQ258" s="33" t="n">
        <v>0.439</v>
      </c>
      <c r="GR258" s="33" t="n">
        <v>0.743</v>
      </c>
      <c r="GS258" s="33" t="n">
        <v>0.027</v>
      </c>
      <c r="GT258" s="33" t="n">
        <v>0.155</v>
      </c>
      <c r="GU258" s="33" t="n">
        <v>0.128</v>
      </c>
      <c r="GV258" s="33" t="n">
        <v>0.088</v>
      </c>
      <c r="GW258" s="33" t="n">
        <v>0.068</v>
      </c>
      <c r="GX258" s="33" t="n">
        <v>0.02</v>
      </c>
      <c r="GY258" s="33" t="n">
        <v>0</v>
      </c>
      <c r="GZ258" s="33" t="n">
        <v>0.007</v>
      </c>
      <c r="HA258" s="33" t="n">
        <v>0.014</v>
      </c>
      <c r="HB258" s="33" t="n">
        <v>0.014</v>
      </c>
      <c r="HC258" s="33" t="n">
        <v>0</v>
      </c>
      <c r="HD258" s="33" t="n">
        <v>0</v>
      </c>
      <c r="HE258" s="33" t="n">
        <v>0.014</v>
      </c>
      <c r="HF258" s="33" t="n">
        <v>0.014</v>
      </c>
      <c r="HG258" s="33" t="n">
        <v>0.02</v>
      </c>
      <c r="HH258" s="33" t="n">
        <v>0.027</v>
      </c>
      <c r="HI258" s="33" t="n">
        <v>0.014</v>
      </c>
      <c r="HJ258" s="33" t="n">
        <v>0.014</v>
      </c>
    </row>
    <row r="259" customFormat="false" ht="15" hidden="false" customHeight="false" outlineLevel="0" collapsed="false">
      <c r="A259" s="33" t="n">
        <v>609891</v>
      </c>
      <c r="B259" s="242" t="s">
        <v>1785</v>
      </c>
      <c r="C259" s="243" t="s">
        <v>1786</v>
      </c>
      <c r="D259" s="33" t="n">
        <v>3070</v>
      </c>
      <c r="E259" s="33" t="n">
        <v>22991</v>
      </c>
      <c r="F259" s="33" t="s">
        <v>475</v>
      </c>
      <c r="G259" s="33" t="s">
        <v>476</v>
      </c>
      <c r="H259" s="243" t="s">
        <v>46</v>
      </c>
      <c r="I259" s="33" t="s">
        <v>1855</v>
      </c>
      <c r="J259" s="33" t="s">
        <v>1788</v>
      </c>
      <c r="L259" s="33" t="s">
        <v>99</v>
      </c>
      <c r="N259" s="33" t="s">
        <v>1790</v>
      </c>
      <c r="O259" s="33" t="n">
        <v>51398</v>
      </c>
      <c r="P259" s="33" t="s">
        <v>1791</v>
      </c>
      <c r="Q259" s="33" t="s">
        <v>3514</v>
      </c>
      <c r="R259" s="33" t="s">
        <v>1888</v>
      </c>
      <c r="S259" s="33" t="n">
        <v>60616</v>
      </c>
      <c r="T259" s="33" t="n">
        <v>40</v>
      </c>
      <c r="U259" s="33" t="s">
        <v>3515</v>
      </c>
      <c r="V259" s="33" t="s">
        <v>3516</v>
      </c>
      <c r="W259" s="33" t="s">
        <v>3517</v>
      </c>
      <c r="X259" s="33" t="s">
        <v>3518</v>
      </c>
      <c r="Y259" s="33" t="s">
        <v>1893</v>
      </c>
      <c r="Z259" s="33" t="s">
        <v>1894</v>
      </c>
      <c r="AA259" s="33" t="n">
        <v>2012</v>
      </c>
      <c r="AB259" s="33" t="n">
        <v>609891</v>
      </c>
      <c r="AD259" s="33" t="n">
        <v>3070</v>
      </c>
      <c r="AG259" s="33" t="s">
        <v>3519</v>
      </c>
      <c r="AH259" s="33" t="n">
        <v>5</v>
      </c>
      <c r="AI259" s="33" t="s">
        <v>1823</v>
      </c>
      <c r="AJ259" s="33" t="s">
        <v>1801</v>
      </c>
      <c r="AK259" s="33" t="s">
        <v>1802</v>
      </c>
      <c r="AL259" s="33" t="s">
        <v>99</v>
      </c>
      <c r="AM259" s="33" t="s">
        <v>53</v>
      </c>
      <c r="AN259" s="33" t="s">
        <v>99</v>
      </c>
      <c r="AO259" s="33" t="s">
        <v>99</v>
      </c>
      <c r="AP259" s="33" t="s">
        <v>53</v>
      </c>
      <c r="AQ259" s="33" t="s">
        <v>2467</v>
      </c>
      <c r="AR259" s="244" t="s">
        <v>109</v>
      </c>
      <c r="AS259" s="33" t="s">
        <v>67</v>
      </c>
      <c r="AT259" s="33" t="s">
        <v>47</v>
      </c>
      <c r="AU259" s="33" t="s">
        <v>67</v>
      </c>
      <c r="AV259" s="33" t="n">
        <v>32</v>
      </c>
      <c r="AW259" s="33" t="n">
        <v>51</v>
      </c>
      <c r="AX259" s="33" t="n">
        <v>38</v>
      </c>
      <c r="AY259" s="33" t="n">
        <v>148</v>
      </c>
      <c r="AZ259" s="33" t="n">
        <v>0</v>
      </c>
      <c r="BA259" s="33" t="n">
        <v>0</v>
      </c>
      <c r="BB259" s="33" t="n">
        <v>139</v>
      </c>
      <c r="BC259" s="33" t="n">
        <v>1</v>
      </c>
      <c r="BD259" s="245" t="n">
        <v>0</v>
      </c>
      <c r="BE259" s="33" t="n">
        <v>0</v>
      </c>
      <c r="BF259" s="33" t="n">
        <v>1</v>
      </c>
      <c r="BG259" s="33" t="n">
        <v>7</v>
      </c>
      <c r="BH259" s="33" t="n">
        <v>148</v>
      </c>
      <c r="BI259" s="33" t="n">
        <v>0.02</v>
      </c>
      <c r="BJ259" s="33" t="n">
        <v>0.02</v>
      </c>
      <c r="BK259" s="33" t="n">
        <v>0.007</v>
      </c>
      <c r="BL259" s="33" t="n">
        <v>0.061</v>
      </c>
      <c r="BM259" s="33" t="n">
        <v>0.047</v>
      </c>
      <c r="BN259" s="33" t="n">
        <v>0.135</v>
      </c>
      <c r="BO259" s="33" t="n">
        <v>0.155</v>
      </c>
      <c r="BP259" s="33" t="n">
        <v>0.088</v>
      </c>
      <c r="BQ259" s="33" t="n">
        <v>0.115</v>
      </c>
      <c r="BR259" s="33" t="n">
        <v>0.054</v>
      </c>
      <c r="BS259" s="33" t="n">
        <v>0.149</v>
      </c>
      <c r="BT259" s="33" t="n">
        <v>0.162</v>
      </c>
      <c r="BU259" s="33" t="n">
        <v>0.236</v>
      </c>
      <c r="BV259" s="33" t="n">
        <v>0.257</v>
      </c>
      <c r="BW259" s="33" t="n">
        <v>0.324</v>
      </c>
      <c r="BX259" s="33" t="n">
        <v>0.264</v>
      </c>
      <c r="BY259" s="33" t="n">
        <v>0.365</v>
      </c>
      <c r="BZ259" s="33" t="n">
        <v>0.358</v>
      </c>
      <c r="CA259" s="33" t="n">
        <v>0.02</v>
      </c>
      <c r="CB259" s="33" t="n">
        <v>0.007</v>
      </c>
      <c r="CC259" s="33" t="n">
        <v>0.007</v>
      </c>
      <c r="CD259" s="33" t="n">
        <v>0.041</v>
      </c>
      <c r="CE259" s="33" t="n">
        <v>0.027</v>
      </c>
      <c r="CF259" s="33" t="n">
        <v>0.02</v>
      </c>
      <c r="CG259" s="33" t="n">
        <v>0.568</v>
      </c>
      <c r="CH259" s="33" t="n">
        <v>0.628</v>
      </c>
      <c r="CI259" s="33" t="n">
        <v>0.547</v>
      </c>
      <c r="CJ259" s="33" t="n">
        <v>0.581</v>
      </c>
      <c r="CK259" s="33" t="n">
        <v>0.412</v>
      </c>
      <c r="CL259" s="33" t="n">
        <v>0.324</v>
      </c>
      <c r="CM259" s="33" t="n">
        <v>0.007</v>
      </c>
      <c r="CN259" s="33" t="n">
        <v>0</v>
      </c>
      <c r="CO259" s="33" t="n">
        <v>0.007</v>
      </c>
      <c r="CP259" s="33" t="n">
        <v>0.007</v>
      </c>
      <c r="CQ259" s="33" t="n">
        <v>0.007</v>
      </c>
      <c r="CR259" s="33" t="n">
        <v>0.014</v>
      </c>
      <c r="CS259" s="33" t="n">
        <v>0.034</v>
      </c>
      <c r="CT259" s="33" t="n">
        <v>0.068</v>
      </c>
      <c r="CU259" s="33" t="n">
        <v>0.02</v>
      </c>
      <c r="CV259" s="33" t="n">
        <v>0.027</v>
      </c>
      <c r="CW259" s="33" t="n">
        <v>0.041</v>
      </c>
      <c r="CX259" s="33" t="n">
        <v>0.041</v>
      </c>
      <c r="CY259" s="33" t="n">
        <v>0.034</v>
      </c>
      <c r="CZ259" s="33" t="n">
        <v>0.027</v>
      </c>
      <c r="DA259" s="33" t="n">
        <v>0.068</v>
      </c>
      <c r="DB259" s="33" t="n">
        <v>0.108</v>
      </c>
      <c r="DC259" s="33" t="n">
        <v>0.108</v>
      </c>
      <c r="DD259" s="33" t="n">
        <v>0.074</v>
      </c>
      <c r="DE259" s="33" t="n">
        <v>0.101</v>
      </c>
      <c r="DF259" s="33" t="n">
        <v>0.142</v>
      </c>
      <c r="DG259" s="33" t="n">
        <v>0.155</v>
      </c>
      <c r="DH259" s="33" t="n">
        <v>0.135</v>
      </c>
      <c r="DI259" s="33" t="n">
        <v>0.169</v>
      </c>
      <c r="DJ259" s="33" t="n">
        <v>0.304</v>
      </c>
      <c r="DK259" s="33" t="n">
        <v>0.189</v>
      </c>
      <c r="DL259" s="33" t="n">
        <v>0.23</v>
      </c>
      <c r="DM259" s="33" t="n">
        <v>0.216</v>
      </c>
      <c r="DN259" s="33" t="n">
        <v>0.007</v>
      </c>
      <c r="DO259" s="33" t="n">
        <v>0</v>
      </c>
      <c r="DP259" s="33" t="n">
        <v>0.007</v>
      </c>
      <c r="DQ259" s="33" t="n">
        <v>0</v>
      </c>
      <c r="DR259" s="33" t="n">
        <v>0.02</v>
      </c>
      <c r="DS259" s="33" t="n">
        <v>0.007</v>
      </c>
      <c r="DT259" s="33" t="n">
        <v>0.007</v>
      </c>
      <c r="DU259" s="33" t="n">
        <v>0.02</v>
      </c>
      <c r="DV259" s="33" t="n">
        <v>0.027</v>
      </c>
      <c r="DW259" s="33" t="n">
        <v>0.858</v>
      </c>
      <c r="DX259" s="33" t="n">
        <v>0.818</v>
      </c>
      <c r="DY259" s="33" t="n">
        <v>0.791</v>
      </c>
      <c r="DZ259" s="33" t="n">
        <v>0.824</v>
      </c>
      <c r="EA259" s="33" t="n">
        <v>0.777</v>
      </c>
      <c r="EB259" s="33" t="n">
        <v>0.608</v>
      </c>
      <c r="EC259" s="33" t="n">
        <v>0.662</v>
      </c>
      <c r="ED259" s="33" t="n">
        <v>0.574</v>
      </c>
      <c r="EE259" s="33" t="n">
        <v>0.662</v>
      </c>
      <c r="EF259" s="33" t="n">
        <v>0.27</v>
      </c>
      <c r="EG259" s="33" t="n">
        <v>0.014</v>
      </c>
      <c r="EH259" s="33" t="n">
        <v>0.007</v>
      </c>
      <c r="EI259" s="33" t="n">
        <v>0.101</v>
      </c>
      <c r="EJ259" s="33" t="n">
        <v>0.324</v>
      </c>
      <c r="EK259" s="33" t="n">
        <v>0.115</v>
      </c>
      <c r="EL259" s="33" t="n">
        <v>0.101</v>
      </c>
      <c r="EM259" s="33" t="n">
        <v>0.135</v>
      </c>
      <c r="EN259" s="33" t="n">
        <v>0.196</v>
      </c>
      <c r="EO259" s="33" t="n">
        <v>0.392</v>
      </c>
      <c r="EP259" s="33" t="n">
        <v>0.385</v>
      </c>
      <c r="EQ259" s="33" t="n">
        <v>0.318</v>
      </c>
      <c r="ER259" s="33" t="n">
        <v>0.041</v>
      </c>
      <c r="ES259" s="33" t="n">
        <v>0.041</v>
      </c>
      <c r="ET259" s="33" t="n">
        <v>0.074</v>
      </c>
      <c r="EU259" s="33" t="n">
        <v>0.081</v>
      </c>
      <c r="EV259" s="33" t="n">
        <v>0.169</v>
      </c>
      <c r="EW259" s="33" t="n">
        <v>0.439</v>
      </c>
      <c r="EX259" s="33" t="n">
        <v>0.432</v>
      </c>
      <c r="EY259" s="33" t="n">
        <v>0.365</v>
      </c>
      <c r="EZ259" s="33" t="n">
        <v>6.52</v>
      </c>
      <c r="FA259" s="33" t="n">
        <v>0.047</v>
      </c>
      <c r="FB259" s="33" t="n">
        <v>0.034</v>
      </c>
      <c r="FC259" s="33" t="n">
        <v>0.074</v>
      </c>
      <c r="FD259" s="33" t="n">
        <v>0.047</v>
      </c>
      <c r="FE259" s="33" t="n">
        <v>0.142</v>
      </c>
      <c r="FF259" s="33" t="n">
        <v>0.095</v>
      </c>
      <c r="FG259" s="33" t="n">
        <v>0.122</v>
      </c>
      <c r="FH259" s="33" t="n">
        <v>0.149</v>
      </c>
      <c r="FI259" s="33" t="n">
        <v>0.061</v>
      </c>
      <c r="FJ259" s="33" t="n">
        <v>0.182</v>
      </c>
      <c r="FK259" s="33" t="n">
        <v>0.047</v>
      </c>
      <c r="FL259" s="33" t="n">
        <v>0.554</v>
      </c>
      <c r="FM259" s="33" t="n">
        <v>0.642</v>
      </c>
      <c r="FN259" s="33" t="n">
        <v>0.284</v>
      </c>
      <c r="FO259" s="33" t="n">
        <v>0.162</v>
      </c>
      <c r="FP259" s="33" t="n">
        <v>0.088</v>
      </c>
      <c r="FQ259" s="33" t="n">
        <v>0.196</v>
      </c>
      <c r="FR259" s="33" t="n">
        <v>0.041</v>
      </c>
      <c r="FS259" s="33" t="n">
        <v>0.034</v>
      </c>
      <c r="FT259" s="33" t="n">
        <v>0.216</v>
      </c>
      <c r="FU259" s="33" t="n">
        <v>0.081</v>
      </c>
      <c r="FV259" s="33" t="n">
        <v>0.068</v>
      </c>
      <c r="FW259" s="33" t="n">
        <v>0.243</v>
      </c>
      <c r="FX259" s="33" t="n">
        <v>0.162</v>
      </c>
      <c r="FY259" s="33" t="n">
        <v>0.169</v>
      </c>
      <c r="FZ259" s="33" t="n">
        <v>0.061</v>
      </c>
      <c r="GA259" s="33" t="n">
        <v>0.014</v>
      </c>
      <c r="GB259" s="33" t="n">
        <v>0.047</v>
      </c>
      <c r="GC259" s="33" t="n">
        <v>0.095</v>
      </c>
      <c r="GD259" s="33" t="n">
        <v>0.047</v>
      </c>
      <c r="GE259" s="33" t="n">
        <v>0.081</v>
      </c>
      <c r="GF259" s="33" t="n">
        <v>0.014</v>
      </c>
      <c r="GG259" s="33" t="n">
        <v>0.324</v>
      </c>
      <c r="GH259" s="33" t="n">
        <v>0.351</v>
      </c>
      <c r="GI259" s="33" t="n">
        <v>0.291</v>
      </c>
      <c r="GJ259" s="33" t="n">
        <v>0.372</v>
      </c>
      <c r="GK259" s="33" t="n">
        <v>0.372</v>
      </c>
      <c r="GL259" s="33" t="n">
        <v>0.405</v>
      </c>
      <c r="GM259" s="33" t="n">
        <v>0.486</v>
      </c>
      <c r="GN259" s="33" t="n">
        <v>0.311</v>
      </c>
      <c r="GO259" s="33" t="n">
        <v>0.277</v>
      </c>
      <c r="GP259" s="33" t="n">
        <v>0.297</v>
      </c>
      <c r="GQ259" s="33" t="n">
        <v>0.331</v>
      </c>
      <c r="GR259" s="33" t="n">
        <v>0.453</v>
      </c>
      <c r="GS259" s="33" t="n">
        <v>0.088</v>
      </c>
      <c r="GT259" s="33" t="n">
        <v>0.189</v>
      </c>
      <c r="GU259" s="33" t="n">
        <v>0.216</v>
      </c>
      <c r="GV259" s="33" t="n">
        <v>0.189</v>
      </c>
      <c r="GW259" s="33" t="n">
        <v>0.135</v>
      </c>
      <c r="GX259" s="33" t="n">
        <v>0.034</v>
      </c>
      <c r="GY259" s="33" t="n">
        <v>0.041</v>
      </c>
      <c r="GZ259" s="33" t="n">
        <v>0.054</v>
      </c>
      <c r="HA259" s="33" t="n">
        <v>0.061</v>
      </c>
      <c r="HB259" s="33" t="n">
        <v>0.041</v>
      </c>
      <c r="HC259" s="33" t="n">
        <v>0.041</v>
      </c>
      <c r="HD259" s="33" t="n">
        <v>0.054</v>
      </c>
      <c r="HE259" s="33" t="n">
        <v>0.047</v>
      </c>
      <c r="HF259" s="33" t="n">
        <v>0.047</v>
      </c>
      <c r="HG259" s="33" t="n">
        <v>0.061</v>
      </c>
      <c r="HH259" s="33" t="n">
        <v>0.054</v>
      </c>
      <c r="HI259" s="33" t="n">
        <v>0.041</v>
      </c>
      <c r="HJ259" s="33" t="n">
        <v>0.041</v>
      </c>
    </row>
    <row r="260" customFormat="false" ht="15" hidden="false" customHeight="false" outlineLevel="0" collapsed="false">
      <c r="A260" s="33" t="n">
        <v>609893</v>
      </c>
      <c r="B260" s="242" t="s">
        <v>1785</v>
      </c>
      <c r="C260" s="243" t="s">
        <v>1786</v>
      </c>
      <c r="D260" s="33" t="n">
        <v>3080</v>
      </c>
      <c r="E260" s="33" t="n">
        <v>23001</v>
      </c>
      <c r="F260" s="33" t="s">
        <v>477</v>
      </c>
      <c r="G260" s="33" t="s">
        <v>478</v>
      </c>
      <c r="H260" s="243" t="s">
        <v>46</v>
      </c>
      <c r="I260" s="33" t="s">
        <v>1855</v>
      </c>
      <c r="J260" s="33" t="s">
        <v>2438</v>
      </c>
      <c r="L260" s="33" t="s">
        <v>112</v>
      </c>
      <c r="N260" s="33" t="s">
        <v>1790</v>
      </c>
      <c r="O260" s="33" t="n">
        <v>51292</v>
      </c>
      <c r="P260" s="33" t="s">
        <v>1791</v>
      </c>
      <c r="Q260" s="33" t="s">
        <v>3520</v>
      </c>
      <c r="R260" s="33" t="s">
        <v>3521</v>
      </c>
      <c r="S260" s="33" t="n">
        <v>60638</v>
      </c>
      <c r="T260" s="33" t="n">
        <v>44</v>
      </c>
      <c r="U260" s="33" t="s">
        <v>3522</v>
      </c>
      <c r="V260" s="33" t="s">
        <v>3523</v>
      </c>
      <c r="W260" s="33" t="s">
        <v>3524</v>
      </c>
      <c r="X260" s="33" t="s">
        <v>3525</v>
      </c>
      <c r="Y260" s="33" t="s">
        <v>3526</v>
      </c>
      <c r="Z260" s="33" t="s">
        <v>2605</v>
      </c>
      <c r="AA260" s="33" t="n">
        <v>2012</v>
      </c>
      <c r="AB260" s="33" t="n">
        <v>609893</v>
      </c>
      <c r="AD260" s="33" t="n">
        <v>3080</v>
      </c>
      <c r="AG260" s="33" t="s">
        <v>3527</v>
      </c>
      <c r="AH260" s="33" t="n">
        <v>0</v>
      </c>
      <c r="AI260" s="33" t="s">
        <v>1823</v>
      </c>
      <c r="AJ260" s="33" t="s">
        <v>1801</v>
      </c>
      <c r="AK260" s="33" t="s">
        <v>1802</v>
      </c>
      <c r="AL260" s="33" t="s">
        <v>112</v>
      </c>
      <c r="AM260" s="33" t="s">
        <v>71</v>
      </c>
      <c r="AN260" s="33" t="s">
        <v>112</v>
      </c>
      <c r="AO260" s="33" t="s">
        <v>112</v>
      </c>
      <c r="AP260" s="33" t="s">
        <v>71</v>
      </c>
      <c r="AQ260" s="33" t="s">
        <v>2426</v>
      </c>
      <c r="AR260" s="244" t="s">
        <v>54</v>
      </c>
    </row>
    <row r="261" customFormat="false" ht="15" hidden="false" customHeight="false" outlineLevel="0" collapsed="false">
      <c r="A261" s="33" t="n">
        <v>609894</v>
      </c>
      <c r="B261" s="242" t="s">
        <v>1785</v>
      </c>
      <c r="C261" s="243" t="s">
        <v>1786</v>
      </c>
      <c r="D261" s="33" t="n">
        <v>3100</v>
      </c>
      <c r="E261" s="33" t="n">
        <v>23011</v>
      </c>
      <c r="F261" s="33" t="s">
        <v>481</v>
      </c>
      <c r="G261" s="33" t="s">
        <v>482</v>
      </c>
      <c r="H261" s="243" t="s">
        <v>46</v>
      </c>
      <c r="I261" s="33" t="s">
        <v>1855</v>
      </c>
      <c r="J261" s="33" t="s">
        <v>1788</v>
      </c>
      <c r="L261" s="33" t="s">
        <v>99</v>
      </c>
      <c r="N261" s="33" t="s">
        <v>1790</v>
      </c>
      <c r="O261" s="33" t="n">
        <v>51234</v>
      </c>
      <c r="P261" s="33" t="s">
        <v>1791</v>
      </c>
      <c r="Q261" s="33" t="s">
        <v>3528</v>
      </c>
      <c r="R261" s="33" t="s">
        <v>3529</v>
      </c>
      <c r="S261" s="33" t="n">
        <v>60616</v>
      </c>
      <c r="T261" s="33" t="n">
        <v>40</v>
      </c>
      <c r="U261" s="33" t="s">
        <v>3530</v>
      </c>
      <c r="V261" s="33" t="s">
        <v>3531</v>
      </c>
      <c r="W261" s="33" t="s">
        <v>3532</v>
      </c>
      <c r="X261" s="33" t="s">
        <v>3533</v>
      </c>
      <c r="Y261" s="33" t="s">
        <v>1893</v>
      </c>
      <c r="Z261" s="33" t="s">
        <v>1894</v>
      </c>
      <c r="AA261" s="33" t="n">
        <v>2012</v>
      </c>
      <c r="AB261" s="33" t="n">
        <v>609894</v>
      </c>
      <c r="AD261" s="33" t="n">
        <v>3100</v>
      </c>
      <c r="AG261" s="33" t="s">
        <v>3534</v>
      </c>
      <c r="AH261" s="33" t="n">
        <v>3</v>
      </c>
      <c r="AI261" s="33" t="s">
        <v>1823</v>
      </c>
      <c r="AJ261" s="33" t="s">
        <v>1801</v>
      </c>
      <c r="AK261" s="33" t="s">
        <v>1802</v>
      </c>
      <c r="AL261" s="33" t="s">
        <v>99</v>
      </c>
      <c r="AM261" s="33" t="s">
        <v>53</v>
      </c>
      <c r="AN261" s="33" t="s">
        <v>99</v>
      </c>
      <c r="AO261" s="33" t="s">
        <v>99</v>
      </c>
      <c r="AP261" s="33" t="s">
        <v>53</v>
      </c>
      <c r="AQ261" s="33" t="s">
        <v>2467</v>
      </c>
      <c r="AR261" s="244" t="s">
        <v>483</v>
      </c>
      <c r="AS261" s="33" t="s">
        <v>77</v>
      </c>
      <c r="AT261" s="33" t="s">
        <v>77</v>
      </c>
      <c r="AU261" s="33" t="s">
        <v>47</v>
      </c>
      <c r="AV261" s="33" t="n">
        <v>65</v>
      </c>
      <c r="AW261" s="33" t="n">
        <v>60</v>
      </c>
      <c r="AX261" s="33" t="n">
        <v>53</v>
      </c>
      <c r="AY261" s="33" t="n">
        <v>118</v>
      </c>
      <c r="AZ261" s="33" t="n">
        <v>1</v>
      </c>
      <c r="BA261" s="33" t="n">
        <v>0</v>
      </c>
      <c r="BB261" s="33" t="n">
        <v>108</v>
      </c>
      <c r="BC261" s="33" t="n">
        <v>2</v>
      </c>
      <c r="BD261" s="245" t="n">
        <v>0</v>
      </c>
      <c r="BE261" s="33" t="n">
        <v>0</v>
      </c>
      <c r="BF261" s="33" t="n">
        <v>2</v>
      </c>
      <c r="BG261" s="33" t="n">
        <v>5</v>
      </c>
      <c r="BH261" s="33" t="n">
        <v>118</v>
      </c>
      <c r="BI261" s="33" t="n">
        <v>0.008</v>
      </c>
      <c r="BJ261" s="33" t="n">
        <v>0</v>
      </c>
      <c r="BK261" s="33" t="n">
        <v>0</v>
      </c>
      <c r="BL261" s="33" t="n">
        <v>0</v>
      </c>
      <c r="BM261" s="33" t="n">
        <v>0.017</v>
      </c>
      <c r="BN261" s="33" t="n">
        <v>0.059</v>
      </c>
      <c r="BO261" s="33" t="n">
        <v>0.025</v>
      </c>
      <c r="BP261" s="33" t="n">
        <v>0.008</v>
      </c>
      <c r="BQ261" s="33" t="n">
        <v>0.025</v>
      </c>
      <c r="BR261" s="33" t="n">
        <v>0.017</v>
      </c>
      <c r="BS261" s="33" t="n">
        <v>0.11</v>
      </c>
      <c r="BT261" s="33" t="n">
        <v>0.093</v>
      </c>
      <c r="BU261" s="33" t="n">
        <v>0.288</v>
      </c>
      <c r="BV261" s="33" t="n">
        <v>0.203</v>
      </c>
      <c r="BW261" s="33" t="n">
        <v>0.246</v>
      </c>
      <c r="BX261" s="33" t="n">
        <v>0.186</v>
      </c>
      <c r="BY261" s="33" t="n">
        <v>0.331</v>
      </c>
      <c r="BZ261" s="33" t="n">
        <v>0.339</v>
      </c>
      <c r="CA261" s="33" t="n">
        <v>0</v>
      </c>
      <c r="CB261" s="33" t="n">
        <v>0.008</v>
      </c>
      <c r="CC261" s="33" t="n">
        <v>0.034</v>
      </c>
      <c r="CD261" s="33" t="n">
        <v>0.017</v>
      </c>
      <c r="CE261" s="33" t="n">
        <v>0.025</v>
      </c>
      <c r="CF261" s="33" t="n">
        <v>0.025</v>
      </c>
      <c r="CG261" s="33" t="n">
        <v>0.678</v>
      </c>
      <c r="CH261" s="33" t="n">
        <v>0.78</v>
      </c>
      <c r="CI261" s="33" t="n">
        <v>0.695</v>
      </c>
      <c r="CJ261" s="33" t="n">
        <v>0.78</v>
      </c>
      <c r="CK261" s="33" t="n">
        <v>0.517</v>
      </c>
      <c r="CL261" s="33" t="n">
        <v>0.483</v>
      </c>
      <c r="CM261" s="33" t="n">
        <v>0</v>
      </c>
      <c r="CN261" s="33" t="n">
        <v>0</v>
      </c>
      <c r="CO261" s="33" t="n">
        <v>0</v>
      </c>
      <c r="CP261" s="33" t="n">
        <v>0</v>
      </c>
      <c r="CQ261" s="33" t="n">
        <v>0</v>
      </c>
      <c r="CR261" s="33" t="n">
        <v>0.017</v>
      </c>
      <c r="CS261" s="33" t="n">
        <v>0.042</v>
      </c>
      <c r="CT261" s="33" t="n">
        <v>0.068</v>
      </c>
      <c r="CU261" s="33" t="n">
        <v>0.017</v>
      </c>
      <c r="CV261" s="33" t="n">
        <v>0.008</v>
      </c>
      <c r="CW261" s="33" t="n">
        <v>0.017</v>
      </c>
      <c r="CX261" s="33" t="n">
        <v>0.017</v>
      </c>
      <c r="CY261" s="33" t="n">
        <v>0.008</v>
      </c>
      <c r="CZ261" s="33" t="n">
        <v>0.025</v>
      </c>
      <c r="DA261" s="33" t="n">
        <v>0.059</v>
      </c>
      <c r="DB261" s="33" t="n">
        <v>0.051</v>
      </c>
      <c r="DC261" s="33" t="n">
        <v>0.093</v>
      </c>
      <c r="DD261" s="33" t="n">
        <v>0.093</v>
      </c>
      <c r="DE261" s="33" t="n">
        <v>0.102</v>
      </c>
      <c r="DF261" s="33" t="n">
        <v>0.136</v>
      </c>
      <c r="DG261" s="33" t="n">
        <v>0.136</v>
      </c>
      <c r="DH261" s="33" t="n">
        <v>0.153</v>
      </c>
      <c r="DI261" s="33" t="n">
        <v>0.153</v>
      </c>
      <c r="DJ261" s="33" t="n">
        <v>0.322</v>
      </c>
      <c r="DK261" s="33" t="n">
        <v>0.246</v>
      </c>
      <c r="DL261" s="33" t="n">
        <v>0.144</v>
      </c>
      <c r="DM261" s="33" t="n">
        <v>0.153</v>
      </c>
      <c r="DN261" s="33" t="n">
        <v>0.008</v>
      </c>
      <c r="DO261" s="33" t="n">
        <v>0.008</v>
      </c>
      <c r="DP261" s="33" t="n">
        <v>0.017</v>
      </c>
      <c r="DQ261" s="33" t="n">
        <v>0</v>
      </c>
      <c r="DR261" s="33" t="n">
        <v>0.008</v>
      </c>
      <c r="DS261" s="33" t="n">
        <v>0.008</v>
      </c>
      <c r="DT261" s="33" t="n">
        <v>0</v>
      </c>
      <c r="DU261" s="33" t="n">
        <v>0.017</v>
      </c>
      <c r="DV261" s="33" t="n">
        <v>0.051</v>
      </c>
      <c r="DW261" s="33" t="n">
        <v>0.881</v>
      </c>
      <c r="DX261" s="33" t="n">
        <v>0.839</v>
      </c>
      <c r="DY261" s="33" t="n">
        <v>0.831</v>
      </c>
      <c r="DZ261" s="33" t="n">
        <v>0.839</v>
      </c>
      <c r="EA261" s="33" t="n">
        <v>0.814</v>
      </c>
      <c r="EB261" s="33" t="n">
        <v>0.593</v>
      </c>
      <c r="EC261" s="33" t="n">
        <v>0.661</v>
      </c>
      <c r="ED261" s="33" t="n">
        <v>0.678</v>
      </c>
      <c r="EE261" s="33" t="n">
        <v>0.686</v>
      </c>
      <c r="EF261" s="33" t="n">
        <v>0.483</v>
      </c>
      <c r="EG261" s="33" t="n">
        <v>0</v>
      </c>
      <c r="EH261" s="33" t="n">
        <v>0</v>
      </c>
      <c r="EI261" s="33" t="n">
        <v>0.102</v>
      </c>
      <c r="EJ261" s="33" t="n">
        <v>0.254</v>
      </c>
      <c r="EK261" s="33" t="n">
        <v>0.051</v>
      </c>
      <c r="EL261" s="33" t="n">
        <v>0.034</v>
      </c>
      <c r="EM261" s="33" t="n">
        <v>0.136</v>
      </c>
      <c r="EN261" s="33" t="n">
        <v>0.093</v>
      </c>
      <c r="EO261" s="33" t="n">
        <v>0.305</v>
      </c>
      <c r="EP261" s="33" t="n">
        <v>0.237</v>
      </c>
      <c r="EQ261" s="33" t="n">
        <v>0.203</v>
      </c>
      <c r="ER261" s="33" t="n">
        <v>0.025</v>
      </c>
      <c r="ES261" s="33" t="n">
        <v>0.008</v>
      </c>
      <c r="ET261" s="33" t="n">
        <v>0.042</v>
      </c>
      <c r="EU261" s="33" t="n">
        <v>0.11</v>
      </c>
      <c r="EV261" s="33" t="n">
        <v>0.144</v>
      </c>
      <c r="EW261" s="33" t="n">
        <v>0.636</v>
      </c>
      <c r="EX261" s="33" t="n">
        <v>0.686</v>
      </c>
      <c r="EY261" s="33" t="n">
        <v>0.449</v>
      </c>
      <c r="EZ261" s="33" t="n">
        <v>8.12</v>
      </c>
      <c r="FA261" s="33" t="n">
        <v>0</v>
      </c>
      <c r="FB261" s="33" t="n">
        <v>0</v>
      </c>
      <c r="FC261" s="33" t="n">
        <v>0.025</v>
      </c>
      <c r="FD261" s="33" t="n">
        <v>0.008</v>
      </c>
      <c r="FE261" s="33" t="n">
        <v>0.051</v>
      </c>
      <c r="FF261" s="33" t="n">
        <v>0.093</v>
      </c>
      <c r="FG261" s="33" t="n">
        <v>0.178</v>
      </c>
      <c r="FH261" s="33" t="n">
        <v>0.153</v>
      </c>
      <c r="FI261" s="33" t="n">
        <v>0.076</v>
      </c>
      <c r="FJ261" s="33" t="n">
        <v>0.356</v>
      </c>
      <c r="FK261" s="33" t="n">
        <v>0.059</v>
      </c>
      <c r="FL261" s="33" t="n">
        <v>0.517</v>
      </c>
      <c r="FM261" s="33" t="n">
        <v>0.568</v>
      </c>
      <c r="FN261" s="33" t="n">
        <v>0.229</v>
      </c>
      <c r="FO261" s="33" t="n">
        <v>0.119</v>
      </c>
      <c r="FP261" s="33" t="n">
        <v>0.11</v>
      </c>
      <c r="FQ261" s="33" t="n">
        <v>0.195</v>
      </c>
      <c r="FR261" s="33" t="n">
        <v>0.11</v>
      </c>
      <c r="FS261" s="33" t="n">
        <v>0.059</v>
      </c>
      <c r="FT261" s="33" t="n">
        <v>0.246</v>
      </c>
      <c r="FU261" s="33" t="n">
        <v>0.127</v>
      </c>
      <c r="FV261" s="33" t="n">
        <v>0.127</v>
      </c>
      <c r="FW261" s="33" t="n">
        <v>0.246</v>
      </c>
      <c r="FX261" s="33" t="n">
        <v>0.127</v>
      </c>
      <c r="FY261" s="33" t="n">
        <v>0.136</v>
      </c>
      <c r="FZ261" s="33" t="n">
        <v>0.085</v>
      </c>
      <c r="GA261" s="33" t="n">
        <v>0.017</v>
      </c>
      <c r="GB261" s="33" t="n">
        <v>0.008</v>
      </c>
      <c r="GC261" s="33" t="n">
        <v>0.042</v>
      </c>
      <c r="GD261" s="33" t="n">
        <v>0.008</v>
      </c>
      <c r="GE261" s="33" t="n">
        <v>0.042</v>
      </c>
      <c r="GF261" s="33" t="n">
        <v>0</v>
      </c>
      <c r="GG261" s="33" t="n">
        <v>0.28</v>
      </c>
      <c r="GH261" s="33" t="n">
        <v>0.314</v>
      </c>
      <c r="GI261" s="33" t="n">
        <v>0.271</v>
      </c>
      <c r="GJ261" s="33" t="n">
        <v>0.347</v>
      </c>
      <c r="GK261" s="33" t="n">
        <v>0.381</v>
      </c>
      <c r="GL261" s="33" t="n">
        <v>0.288</v>
      </c>
      <c r="GM261" s="33" t="n">
        <v>0.61</v>
      </c>
      <c r="GN261" s="33" t="n">
        <v>0.381</v>
      </c>
      <c r="GO261" s="33" t="n">
        <v>0.331</v>
      </c>
      <c r="GP261" s="33" t="n">
        <v>0.415</v>
      </c>
      <c r="GQ261" s="33" t="n">
        <v>0.331</v>
      </c>
      <c r="GR261" s="33" t="n">
        <v>0.61</v>
      </c>
      <c r="GS261" s="33" t="n">
        <v>0.017</v>
      </c>
      <c r="GT261" s="33" t="n">
        <v>0.186</v>
      </c>
      <c r="GU261" s="33" t="n">
        <v>0.212</v>
      </c>
      <c r="GV261" s="33" t="n">
        <v>0.144</v>
      </c>
      <c r="GW261" s="33" t="n">
        <v>0.127</v>
      </c>
      <c r="GX261" s="33" t="n">
        <v>0.025</v>
      </c>
      <c r="GY261" s="33" t="n">
        <v>0.017</v>
      </c>
      <c r="GZ261" s="33" t="n">
        <v>0.034</v>
      </c>
      <c r="HA261" s="33" t="n">
        <v>0.034</v>
      </c>
      <c r="HB261" s="33" t="n">
        <v>0.008</v>
      </c>
      <c r="HC261" s="33" t="n">
        <v>0.017</v>
      </c>
      <c r="HD261" s="33" t="n">
        <v>0.017</v>
      </c>
      <c r="HE261" s="33" t="n">
        <v>0.059</v>
      </c>
      <c r="HF261" s="33" t="n">
        <v>0.076</v>
      </c>
      <c r="HG261" s="33" t="n">
        <v>0.11</v>
      </c>
      <c r="HH261" s="33" t="n">
        <v>0.076</v>
      </c>
      <c r="HI261" s="33" t="n">
        <v>0.102</v>
      </c>
      <c r="HJ261" s="33" t="n">
        <v>0.059</v>
      </c>
    </row>
    <row r="262" customFormat="false" ht="15" hidden="false" customHeight="false" outlineLevel="0" collapsed="false">
      <c r="A262" s="33" t="n">
        <v>609895</v>
      </c>
      <c r="B262" s="242" t="s">
        <v>1785</v>
      </c>
      <c r="C262" s="243" t="s">
        <v>1786</v>
      </c>
      <c r="D262" s="33" t="n">
        <v>3110</v>
      </c>
      <c r="E262" s="33" t="n">
        <v>29041</v>
      </c>
      <c r="F262" s="33" t="s">
        <v>1362</v>
      </c>
      <c r="G262" s="33" t="s">
        <v>1363</v>
      </c>
      <c r="H262" s="243" t="s">
        <v>46</v>
      </c>
      <c r="I262" s="33" t="s">
        <v>1855</v>
      </c>
      <c r="J262" s="33" t="s">
        <v>1788</v>
      </c>
      <c r="L262" s="33" t="s">
        <v>155</v>
      </c>
      <c r="N262" s="33" t="s">
        <v>1790</v>
      </c>
      <c r="O262" s="33" t="n">
        <v>51465</v>
      </c>
      <c r="P262" s="33" t="s">
        <v>1791</v>
      </c>
      <c r="Q262" s="33" t="s">
        <v>1362</v>
      </c>
      <c r="R262" s="33" t="s">
        <v>3535</v>
      </c>
      <c r="S262" s="33" t="n">
        <v>60620</v>
      </c>
      <c r="T262" s="33" t="n">
        <v>48</v>
      </c>
      <c r="U262" s="33" t="s">
        <v>3536</v>
      </c>
      <c r="V262" s="33" t="s">
        <v>3537</v>
      </c>
      <c r="W262" s="33" t="s">
        <v>3538</v>
      </c>
      <c r="X262" s="33" t="s">
        <v>3539</v>
      </c>
      <c r="Y262" s="33" t="s">
        <v>2537</v>
      </c>
      <c r="Z262" s="33" t="s">
        <v>1964</v>
      </c>
      <c r="AA262" s="33" t="n">
        <v>2012</v>
      </c>
      <c r="AB262" s="33" t="n">
        <v>609895</v>
      </c>
      <c r="AD262" s="33" t="n">
        <v>3110</v>
      </c>
      <c r="AG262" s="33" t="s">
        <v>3540</v>
      </c>
      <c r="AH262" s="33" t="n">
        <v>6</v>
      </c>
      <c r="AI262" s="33" t="s">
        <v>1823</v>
      </c>
      <c r="AJ262" s="33" t="s">
        <v>1801</v>
      </c>
      <c r="AK262" s="33" t="s">
        <v>1802</v>
      </c>
      <c r="AL262" s="33" t="s">
        <v>155</v>
      </c>
      <c r="AM262" s="33" t="s">
        <v>60</v>
      </c>
      <c r="AN262" s="33" t="s">
        <v>155</v>
      </c>
      <c r="AO262" s="33" t="s">
        <v>155</v>
      </c>
      <c r="AP262" s="33" t="s">
        <v>60</v>
      </c>
      <c r="AQ262" s="33" t="s">
        <v>2426</v>
      </c>
      <c r="AR262" s="244" t="s">
        <v>808</v>
      </c>
      <c r="AS262" s="33" t="s">
        <v>47</v>
      </c>
      <c r="AT262" s="33" t="s">
        <v>47</v>
      </c>
      <c r="AU262" s="33" t="s">
        <v>47</v>
      </c>
      <c r="AV262" s="33" t="n">
        <v>58</v>
      </c>
      <c r="AW262" s="33" t="n">
        <v>43</v>
      </c>
      <c r="AX262" s="33" t="n">
        <v>51</v>
      </c>
      <c r="AY262" s="33" t="n">
        <v>187</v>
      </c>
      <c r="AZ262" s="33" t="n">
        <v>0</v>
      </c>
      <c r="BA262" s="33" t="n">
        <v>0</v>
      </c>
      <c r="BB262" s="33" t="n">
        <v>165</v>
      </c>
      <c r="BC262" s="33" t="n">
        <v>1</v>
      </c>
      <c r="BD262" s="245" t="n">
        <v>0</v>
      </c>
      <c r="BE262" s="33" t="n">
        <v>1</v>
      </c>
      <c r="BF262" s="33" t="n">
        <v>6</v>
      </c>
      <c r="BG262" s="33" t="n">
        <v>14</v>
      </c>
      <c r="BH262" s="33" t="n">
        <v>187</v>
      </c>
      <c r="BI262" s="33" t="n">
        <v>0.005</v>
      </c>
      <c r="BJ262" s="33" t="n">
        <v>0</v>
      </c>
      <c r="BK262" s="33" t="n">
        <v>0.005</v>
      </c>
      <c r="BL262" s="33" t="n">
        <v>0.011</v>
      </c>
      <c r="BM262" s="33" t="n">
        <v>0.037</v>
      </c>
      <c r="BN262" s="33" t="n">
        <v>0.059</v>
      </c>
      <c r="BO262" s="33" t="n">
        <v>0.059</v>
      </c>
      <c r="BP262" s="33" t="n">
        <v>0.059</v>
      </c>
      <c r="BQ262" s="33" t="n">
        <v>0.016</v>
      </c>
      <c r="BR262" s="33" t="n">
        <v>0.037</v>
      </c>
      <c r="BS262" s="33" t="n">
        <v>0.128</v>
      </c>
      <c r="BT262" s="33" t="n">
        <v>0.166</v>
      </c>
      <c r="BU262" s="33" t="n">
        <v>0.294</v>
      </c>
      <c r="BV262" s="33" t="n">
        <v>0.193</v>
      </c>
      <c r="BW262" s="33" t="n">
        <v>0.235</v>
      </c>
      <c r="BX262" s="33" t="n">
        <v>0.176</v>
      </c>
      <c r="BY262" s="33" t="n">
        <v>0.262</v>
      </c>
      <c r="BZ262" s="33" t="n">
        <v>0.278</v>
      </c>
      <c r="CA262" s="33" t="n">
        <v>0</v>
      </c>
      <c r="CB262" s="33" t="n">
        <v>0.016</v>
      </c>
      <c r="CC262" s="33" t="n">
        <v>0.016</v>
      </c>
      <c r="CD262" s="33" t="n">
        <v>0.021</v>
      </c>
      <c r="CE262" s="33" t="n">
        <v>0.011</v>
      </c>
      <c r="CF262" s="33" t="n">
        <v>0.059</v>
      </c>
      <c r="CG262" s="33" t="n">
        <v>0.642</v>
      </c>
      <c r="CH262" s="33" t="n">
        <v>0.733</v>
      </c>
      <c r="CI262" s="33" t="n">
        <v>0.727</v>
      </c>
      <c r="CJ262" s="33" t="n">
        <v>0.754</v>
      </c>
      <c r="CK262" s="33" t="n">
        <v>0.561</v>
      </c>
      <c r="CL262" s="33" t="n">
        <v>0.439</v>
      </c>
      <c r="CM262" s="33" t="n">
        <v>0</v>
      </c>
      <c r="CN262" s="33" t="n">
        <v>0.005</v>
      </c>
      <c r="CO262" s="33" t="n">
        <v>0.005</v>
      </c>
      <c r="CP262" s="33" t="n">
        <v>0</v>
      </c>
      <c r="CQ262" s="33" t="n">
        <v>0</v>
      </c>
      <c r="CR262" s="33" t="n">
        <v>0.021</v>
      </c>
      <c r="CS262" s="33" t="n">
        <v>0.032</v>
      </c>
      <c r="CT262" s="33" t="n">
        <v>0.096</v>
      </c>
      <c r="CU262" s="33" t="n">
        <v>0.043</v>
      </c>
      <c r="CV262" s="33" t="n">
        <v>0.011</v>
      </c>
      <c r="CW262" s="33" t="n">
        <v>0.021</v>
      </c>
      <c r="CX262" s="33" t="n">
        <v>0.016</v>
      </c>
      <c r="CY262" s="33" t="n">
        <v>0.048</v>
      </c>
      <c r="CZ262" s="33" t="n">
        <v>0.016</v>
      </c>
      <c r="DA262" s="33" t="n">
        <v>0.064</v>
      </c>
      <c r="DB262" s="33" t="n">
        <v>0.091</v>
      </c>
      <c r="DC262" s="33" t="n">
        <v>0.166</v>
      </c>
      <c r="DD262" s="33" t="n">
        <v>0.123</v>
      </c>
      <c r="DE262" s="33" t="n">
        <v>0.128</v>
      </c>
      <c r="DF262" s="33" t="n">
        <v>0.182</v>
      </c>
      <c r="DG262" s="33" t="n">
        <v>0.209</v>
      </c>
      <c r="DH262" s="33" t="n">
        <v>0.139</v>
      </c>
      <c r="DI262" s="33" t="n">
        <v>0.214</v>
      </c>
      <c r="DJ262" s="33" t="n">
        <v>0.294</v>
      </c>
      <c r="DK262" s="33" t="n">
        <v>0.267</v>
      </c>
      <c r="DL262" s="33" t="n">
        <v>0.214</v>
      </c>
      <c r="DM262" s="33" t="n">
        <v>0.246</v>
      </c>
      <c r="DN262" s="33" t="n">
        <v>0</v>
      </c>
      <c r="DO262" s="33" t="n">
        <v>0.011</v>
      </c>
      <c r="DP262" s="33" t="n">
        <v>0.011</v>
      </c>
      <c r="DQ262" s="33" t="n">
        <v>0.005</v>
      </c>
      <c r="DR262" s="33" t="n">
        <v>0.016</v>
      </c>
      <c r="DS262" s="33" t="n">
        <v>0.016</v>
      </c>
      <c r="DT262" s="33" t="n">
        <v>0.011</v>
      </c>
      <c r="DU262" s="33" t="n">
        <v>0.005</v>
      </c>
      <c r="DV262" s="33" t="n">
        <v>0.027</v>
      </c>
      <c r="DW262" s="33" t="n">
        <v>0.861</v>
      </c>
      <c r="DX262" s="33" t="n">
        <v>0.781</v>
      </c>
      <c r="DY262" s="33" t="n">
        <v>0.759</v>
      </c>
      <c r="DZ262" s="33" t="n">
        <v>0.807</v>
      </c>
      <c r="EA262" s="33" t="n">
        <v>0.754</v>
      </c>
      <c r="EB262" s="33" t="n">
        <v>0.604</v>
      </c>
      <c r="EC262" s="33" t="n">
        <v>0.599</v>
      </c>
      <c r="ED262" s="33" t="n">
        <v>0.519</v>
      </c>
      <c r="EE262" s="33" t="n">
        <v>0.561</v>
      </c>
      <c r="EF262" s="33" t="n">
        <v>0.556</v>
      </c>
      <c r="EG262" s="33" t="n">
        <v>0.021</v>
      </c>
      <c r="EH262" s="33" t="n">
        <v>0.016</v>
      </c>
      <c r="EI262" s="33" t="n">
        <v>0.134</v>
      </c>
      <c r="EJ262" s="33" t="n">
        <v>0.278</v>
      </c>
      <c r="EK262" s="33" t="n">
        <v>0.021</v>
      </c>
      <c r="EL262" s="33" t="n">
        <v>0.005</v>
      </c>
      <c r="EM262" s="33" t="n">
        <v>0.166</v>
      </c>
      <c r="EN262" s="33" t="n">
        <v>0.043</v>
      </c>
      <c r="EO262" s="33" t="n">
        <v>0.187</v>
      </c>
      <c r="EP262" s="33" t="n">
        <v>0.176</v>
      </c>
      <c r="EQ262" s="33" t="n">
        <v>0.219</v>
      </c>
      <c r="ER262" s="33" t="n">
        <v>0.043</v>
      </c>
      <c r="ES262" s="33" t="n">
        <v>0.053</v>
      </c>
      <c r="ET262" s="33" t="n">
        <v>0.08</v>
      </c>
      <c r="EU262" s="33" t="n">
        <v>0.123</v>
      </c>
      <c r="EV262" s="33" t="n">
        <v>0.08</v>
      </c>
      <c r="EW262" s="33" t="n">
        <v>0.717</v>
      </c>
      <c r="EX262" s="33" t="n">
        <v>0.722</v>
      </c>
      <c r="EY262" s="33" t="n">
        <v>0.358</v>
      </c>
      <c r="EZ262" s="33" t="n">
        <v>8.72</v>
      </c>
      <c r="FA262" s="33" t="n">
        <v>0</v>
      </c>
      <c r="FB262" s="33" t="n">
        <v>0.005</v>
      </c>
      <c r="FC262" s="33" t="n">
        <v>0.005</v>
      </c>
      <c r="FD262" s="33" t="n">
        <v>0.016</v>
      </c>
      <c r="FE262" s="33" t="n">
        <v>0.037</v>
      </c>
      <c r="FF262" s="33" t="n">
        <v>0.027</v>
      </c>
      <c r="FG262" s="33" t="n">
        <v>0.096</v>
      </c>
      <c r="FH262" s="33" t="n">
        <v>0.128</v>
      </c>
      <c r="FI262" s="33" t="n">
        <v>0.187</v>
      </c>
      <c r="FJ262" s="33" t="n">
        <v>0.439</v>
      </c>
      <c r="FK262" s="33" t="n">
        <v>0.059</v>
      </c>
      <c r="FL262" s="33" t="n">
        <v>0.62</v>
      </c>
      <c r="FM262" s="33" t="n">
        <v>0.69</v>
      </c>
      <c r="FN262" s="33" t="n">
        <v>0.144</v>
      </c>
      <c r="FO262" s="33" t="n">
        <v>0.16</v>
      </c>
      <c r="FP262" s="33" t="n">
        <v>0.096</v>
      </c>
      <c r="FQ262" s="33" t="n">
        <v>0.246</v>
      </c>
      <c r="FR262" s="33" t="n">
        <v>0.053</v>
      </c>
      <c r="FS262" s="33" t="n">
        <v>0.064</v>
      </c>
      <c r="FT262" s="33" t="n">
        <v>0.299</v>
      </c>
      <c r="FU262" s="33" t="n">
        <v>0.048</v>
      </c>
      <c r="FV262" s="33" t="n">
        <v>0.048</v>
      </c>
      <c r="FW262" s="33" t="n">
        <v>0.246</v>
      </c>
      <c r="FX262" s="33" t="n">
        <v>0.118</v>
      </c>
      <c r="FY262" s="33" t="n">
        <v>0.102</v>
      </c>
      <c r="FZ262" s="33" t="n">
        <v>0.064</v>
      </c>
      <c r="GA262" s="33" t="n">
        <v>0</v>
      </c>
      <c r="GB262" s="33" t="n">
        <v>0.053</v>
      </c>
      <c r="GC262" s="33" t="n">
        <v>0.027</v>
      </c>
      <c r="GD262" s="33" t="n">
        <v>0.021</v>
      </c>
      <c r="GE262" s="33" t="n">
        <v>0.08</v>
      </c>
      <c r="GF262" s="33" t="n">
        <v>0.005</v>
      </c>
      <c r="GG262" s="33" t="n">
        <v>0.326</v>
      </c>
      <c r="GH262" s="33" t="n">
        <v>0.273</v>
      </c>
      <c r="GI262" s="33" t="n">
        <v>0.316</v>
      </c>
      <c r="GJ262" s="33" t="n">
        <v>0.428</v>
      </c>
      <c r="GK262" s="33" t="n">
        <v>0.487</v>
      </c>
      <c r="GL262" s="33" t="n">
        <v>0.251</v>
      </c>
      <c r="GM262" s="33" t="n">
        <v>0.599</v>
      </c>
      <c r="GN262" s="33" t="n">
        <v>0.299</v>
      </c>
      <c r="GO262" s="33" t="n">
        <v>0.406</v>
      </c>
      <c r="GP262" s="33" t="n">
        <v>0.428</v>
      </c>
      <c r="GQ262" s="33" t="n">
        <v>0.316</v>
      </c>
      <c r="GR262" s="33" t="n">
        <v>0.663</v>
      </c>
      <c r="GS262" s="33" t="n">
        <v>0.011</v>
      </c>
      <c r="GT262" s="33" t="n">
        <v>0.23</v>
      </c>
      <c r="GU262" s="33" t="n">
        <v>0.166</v>
      </c>
      <c r="GV262" s="33" t="n">
        <v>0.032</v>
      </c>
      <c r="GW262" s="33" t="n">
        <v>0.032</v>
      </c>
      <c r="GX262" s="33" t="n">
        <v>0.016</v>
      </c>
      <c r="GY262" s="33" t="n">
        <v>0.005</v>
      </c>
      <c r="GZ262" s="33" t="n">
        <v>0.059</v>
      </c>
      <c r="HA262" s="33" t="n">
        <v>0.005</v>
      </c>
      <c r="HB262" s="33" t="n">
        <v>0.011</v>
      </c>
      <c r="HC262" s="33" t="n">
        <v>0.011</v>
      </c>
      <c r="HD262" s="33" t="n">
        <v>0.011</v>
      </c>
      <c r="HE262" s="33" t="n">
        <v>0.059</v>
      </c>
      <c r="HF262" s="33" t="n">
        <v>0.086</v>
      </c>
      <c r="HG262" s="33" t="n">
        <v>0.08</v>
      </c>
      <c r="HH262" s="33" t="n">
        <v>0.08</v>
      </c>
      <c r="HI262" s="33" t="n">
        <v>0.075</v>
      </c>
      <c r="HJ262" s="33" t="n">
        <v>0.053</v>
      </c>
    </row>
    <row r="263" customFormat="false" ht="15" hidden="false" customHeight="false" outlineLevel="0" collapsed="false">
      <c r="A263" s="33" t="n">
        <v>609896</v>
      </c>
      <c r="B263" s="242" t="s">
        <v>1785</v>
      </c>
      <c r="C263" s="243" t="s">
        <v>1786</v>
      </c>
      <c r="D263" s="33" t="n">
        <v>3120</v>
      </c>
      <c r="E263" s="33" t="n">
        <v>23021</v>
      </c>
      <c r="F263" s="33" t="s">
        <v>484</v>
      </c>
      <c r="G263" s="33" t="s">
        <v>485</v>
      </c>
      <c r="H263" s="243" t="s">
        <v>46</v>
      </c>
      <c r="I263" s="33" t="s">
        <v>1855</v>
      </c>
      <c r="J263" s="33" t="s">
        <v>1788</v>
      </c>
      <c r="L263" s="33" t="s">
        <v>80</v>
      </c>
      <c r="N263" s="33" t="s">
        <v>1790</v>
      </c>
      <c r="O263" s="33" t="n">
        <v>51137</v>
      </c>
      <c r="P263" s="33" t="s">
        <v>1791</v>
      </c>
      <c r="Q263" s="33" t="s">
        <v>3541</v>
      </c>
      <c r="R263" s="33" t="s">
        <v>3542</v>
      </c>
      <c r="S263" s="33" t="n">
        <v>60622</v>
      </c>
      <c r="T263" s="33" t="n">
        <v>35</v>
      </c>
      <c r="U263" s="33" t="s">
        <v>3543</v>
      </c>
      <c r="V263" s="33" t="s">
        <v>3544</v>
      </c>
      <c r="W263" s="33" t="s">
        <v>3545</v>
      </c>
      <c r="X263" s="33" t="s">
        <v>3546</v>
      </c>
      <c r="Y263" s="33" t="s">
        <v>1914</v>
      </c>
      <c r="Z263" s="33" t="s">
        <v>1915</v>
      </c>
      <c r="AA263" s="33" t="n">
        <v>2012</v>
      </c>
      <c r="AB263" s="33" t="n">
        <v>609896</v>
      </c>
      <c r="AD263" s="33" t="n">
        <v>3120</v>
      </c>
      <c r="AG263" s="33" t="s">
        <v>3547</v>
      </c>
      <c r="AH263" s="33" t="n">
        <v>2</v>
      </c>
      <c r="AI263" s="33" t="s">
        <v>1823</v>
      </c>
      <c r="AJ263" s="33" t="s">
        <v>1801</v>
      </c>
      <c r="AK263" s="33" t="s">
        <v>1802</v>
      </c>
      <c r="AL263" s="33" t="s">
        <v>80</v>
      </c>
      <c r="AM263" s="33" t="s">
        <v>65</v>
      </c>
      <c r="AN263" s="33" t="s">
        <v>80</v>
      </c>
      <c r="AO263" s="33" t="s">
        <v>80</v>
      </c>
      <c r="AP263" s="33" t="s">
        <v>65</v>
      </c>
      <c r="AQ263" s="33" t="s">
        <v>2467</v>
      </c>
      <c r="AR263" s="244" t="s">
        <v>354</v>
      </c>
      <c r="AS263" s="33" t="s">
        <v>77</v>
      </c>
      <c r="AT263" s="33" t="s">
        <v>47</v>
      </c>
      <c r="AU263" s="33" t="s">
        <v>67</v>
      </c>
      <c r="AV263" s="33" t="n">
        <v>66</v>
      </c>
      <c r="AW263" s="33" t="n">
        <v>48</v>
      </c>
      <c r="AX263" s="33" t="n">
        <v>35</v>
      </c>
      <c r="AY263" s="33" t="n">
        <v>154</v>
      </c>
      <c r="AZ263" s="33" t="n">
        <v>66</v>
      </c>
      <c r="BA263" s="33" t="n">
        <v>6</v>
      </c>
      <c r="BB263" s="33" t="n">
        <v>8</v>
      </c>
      <c r="BC263" s="33" t="n">
        <v>56</v>
      </c>
      <c r="BD263" s="245" t="n">
        <v>0</v>
      </c>
      <c r="BE263" s="33" t="n">
        <v>0</v>
      </c>
      <c r="BF263" s="33" t="n">
        <v>9</v>
      </c>
      <c r="BG263" s="33" t="n">
        <v>9</v>
      </c>
      <c r="BH263" s="33" t="n">
        <v>154</v>
      </c>
      <c r="BI263" s="33" t="n">
        <v>0.006</v>
      </c>
      <c r="BJ263" s="33" t="n">
        <v>0</v>
      </c>
      <c r="BK263" s="33" t="n">
        <v>0</v>
      </c>
      <c r="BL263" s="33" t="n">
        <v>0</v>
      </c>
      <c r="BM263" s="33" t="n">
        <v>0.006</v>
      </c>
      <c r="BN263" s="33" t="n">
        <v>0.026</v>
      </c>
      <c r="BO263" s="33" t="n">
        <v>0.045</v>
      </c>
      <c r="BP263" s="33" t="n">
        <v>0.019</v>
      </c>
      <c r="BQ263" s="33" t="n">
        <v>0.013</v>
      </c>
      <c r="BR263" s="33" t="n">
        <v>0.013</v>
      </c>
      <c r="BS263" s="33" t="n">
        <v>0.052</v>
      </c>
      <c r="BT263" s="33" t="n">
        <v>0.117</v>
      </c>
      <c r="BU263" s="33" t="n">
        <v>0.312</v>
      </c>
      <c r="BV263" s="33" t="n">
        <v>0.253</v>
      </c>
      <c r="BW263" s="33" t="n">
        <v>0.26</v>
      </c>
      <c r="BX263" s="33" t="n">
        <v>0.175</v>
      </c>
      <c r="BY263" s="33" t="n">
        <v>0.403</v>
      </c>
      <c r="BZ263" s="33" t="n">
        <v>0.377</v>
      </c>
      <c r="CA263" s="33" t="n">
        <v>0.006</v>
      </c>
      <c r="CB263" s="33" t="n">
        <v>0</v>
      </c>
      <c r="CC263" s="33" t="n">
        <v>0.019</v>
      </c>
      <c r="CD263" s="33" t="n">
        <v>0.006</v>
      </c>
      <c r="CE263" s="33" t="n">
        <v>0</v>
      </c>
      <c r="CF263" s="33" t="n">
        <v>0.006</v>
      </c>
      <c r="CG263" s="33" t="n">
        <v>0.63</v>
      </c>
      <c r="CH263" s="33" t="n">
        <v>0.727</v>
      </c>
      <c r="CI263" s="33" t="n">
        <v>0.708</v>
      </c>
      <c r="CJ263" s="33" t="n">
        <v>0.805</v>
      </c>
      <c r="CK263" s="33" t="n">
        <v>0.539</v>
      </c>
      <c r="CL263" s="33" t="n">
        <v>0.474</v>
      </c>
      <c r="CM263" s="33" t="n">
        <v>0</v>
      </c>
      <c r="CN263" s="33" t="n">
        <v>0.006</v>
      </c>
      <c r="CO263" s="33" t="n">
        <v>0</v>
      </c>
      <c r="CP263" s="33" t="n">
        <v>0.006</v>
      </c>
      <c r="CQ263" s="33" t="n">
        <v>0</v>
      </c>
      <c r="CR263" s="33" t="n">
        <v>0.019</v>
      </c>
      <c r="CS263" s="33" t="n">
        <v>0.013</v>
      </c>
      <c r="CT263" s="33" t="n">
        <v>0.052</v>
      </c>
      <c r="CU263" s="33" t="n">
        <v>0.039</v>
      </c>
      <c r="CV263" s="33" t="n">
        <v>0.019</v>
      </c>
      <c r="CW263" s="33" t="n">
        <v>0.019</v>
      </c>
      <c r="CX263" s="33" t="n">
        <v>0.019</v>
      </c>
      <c r="CY263" s="33" t="n">
        <v>0.045</v>
      </c>
      <c r="CZ263" s="33" t="n">
        <v>0.019</v>
      </c>
      <c r="DA263" s="33" t="n">
        <v>0.045</v>
      </c>
      <c r="DB263" s="33" t="n">
        <v>0.13</v>
      </c>
      <c r="DC263" s="33" t="n">
        <v>0.162</v>
      </c>
      <c r="DD263" s="33" t="n">
        <v>0.11</v>
      </c>
      <c r="DE263" s="33" t="n">
        <v>0.123</v>
      </c>
      <c r="DF263" s="33" t="n">
        <v>0.143</v>
      </c>
      <c r="DG263" s="33" t="n">
        <v>0.195</v>
      </c>
      <c r="DH263" s="33" t="n">
        <v>0.143</v>
      </c>
      <c r="DI263" s="33" t="n">
        <v>0.188</v>
      </c>
      <c r="DJ263" s="33" t="n">
        <v>0.266</v>
      </c>
      <c r="DK263" s="33" t="n">
        <v>0.253</v>
      </c>
      <c r="DL263" s="33" t="n">
        <v>0.273</v>
      </c>
      <c r="DM263" s="33" t="n">
        <v>0.253</v>
      </c>
      <c r="DN263" s="33" t="n">
        <v>0</v>
      </c>
      <c r="DO263" s="33" t="n">
        <v>0</v>
      </c>
      <c r="DP263" s="33" t="n">
        <v>0.006</v>
      </c>
      <c r="DQ263" s="33" t="n">
        <v>0</v>
      </c>
      <c r="DR263" s="33" t="n">
        <v>0.006</v>
      </c>
      <c r="DS263" s="33" t="n">
        <v>0.006</v>
      </c>
      <c r="DT263" s="33" t="n">
        <v>0.006</v>
      </c>
      <c r="DU263" s="33" t="n">
        <v>0.006</v>
      </c>
      <c r="DV263" s="33" t="n">
        <v>0.006</v>
      </c>
      <c r="DW263" s="33" t="n">
        <v>0.857</v>
      </c>
      <c r="DX263" s="33" t="n">
        <v>0.831</v>
      </c>
      <c r="DY263" s="33" t="n">
        <v>0.779</v>
      </c>
      <c r="DZ263" s="33" t="n">
        <v>0.805</v>
      </c>
      <c r="EA263" s="33" t="n">
        <v>0.786</v>
      </c>
      <c r="EB263" s="33" t="n">
        <v>0.662</v>
      </c>
      <c r="EC263" s="33" t="n">
        <v>0.597</v>
      </c>
      <c r="ED263" s="33" t="n">
        <v>0.506</v>
      </c>
      <c r="EE263" s="33" t="n">
        <v>0.591</v>
      </c>
      <c r="EF263" s="33" t="n">
        <v>0.487</v>
      </c>
      <c r="EG263" s="33" t="n">
        <v>0.006</v>
      </c>
      <c r="EH263" s="33" t="n">
        <v>0.006</v>
      </c>
      <c r="EI263" s="33" t="n">
        <v>0.104</v>
      </c>
      <c r="EJ263" s="33" t="n">
        <v>0.409</v>
      </c>
      <c r="EK263" s="33" t="n">
        <v>0.032</v>
      </c>
      <c r="EL263" s="33" t="n">
        <v>0</v>
      </c>
      <c r="EM263" s="33" t="n">
        <v>0.234</v>
      </c>
      <c r="EN263" s="33" t="n">
        <v>0.026</v>
      </c>
      <c r="EO263" s="33" t="n">
        <v>0.247</v>
      </c>
      <c r="EP263" s="33" t="n">
        <v>0.156</v>
      </c>
      <c r="EQ263" s="33" t="n">
        <v>0.253</v>
      </c>
      <c r="ER263" s="33" t="n">
        <v>0.045</v>
      </c>
      <c r="ES263" s="33" t="n">
        <v>0.052</v>
      </c>
      <c r="ET263" s="33" t="n">
        <v>0.032</v>
      </c>
      <c r="EU263" s="33" t="n">
        <v>0.104</v>
      </c>
      <c r="EV263" s="33" t="n">
        <v>0.032</v>
      </c>
      <c r="EW263" s="33" t="n">
        <v>0.662</v>
      </c>
      <c r="EX263" s="33" t="n">
        <v>0.805</v>
      </c>
      <c r="EY263" s="33" t="n">
        <v>0.305</v>
      </c>
      <c r="EZ263" s="33" t="n">
        <v>9.12</v>
      </c>
      <c r="FA263" s="33" t="n">
        <v>0</v>
      </c>
      <c r="FB263" s="33" t="n">
        <v>0</v>
      </c>
      <c r="FC263" s="33" t="n">
        <v>0</v>
      </c>
      <c r="FD263" s="33" t="n">
        <v>0.006</v>
      </c>
      <c r="FE263" s="33" t="n">
        <v>0.039</v>
      </c>
      <c r="FF263" s="33" t="n">
        <v>0.019</v>
      </c>
      <c r="FG263" s="33" t="n">
        <v>0.052</v>
      </c>
      <c r="FH263" s="33" t="n">
        <v>0.11</v>
      </c>
      <c r="FI263" s="33" t="n">
        <v>0.169</v>
      </c>
      <c r="FJ263" s="33" t="n">
        <v>0.578</v>
      </c>
      <c r="FK263" s="33" t="n">
        <v>0.026</v>
      </c>
      <c r="FL263" s="33" t="n">
        <v>0.325</v>
      </c>
      <c r="FM263" s="33" t="n">
        <v>0.649</v>
      </c>
      <c r="FN263" s="33" t="n">
        <v>0.065</v>
      </c>
      <c r="FO263" s="33" t="n">
        <v>0.338</v>
      </c>
      <c r="FP263" s="33" t="n">
        <v>0.162</v>
      </c>
      <c r="FQ263" s="33" t="n">
        <v>0.292</v>
      </c>
      <c r="FR263" s="33" t="n">
        <v>0.208</v>
      </c>
      <c r="FS263" s="33" t="n">
        <v>0.065</v>
      </c>
      <c r="FT263" s="33" t="n">
        <v>0.422</v>
      </c>
      <c r="FU263" s="33" t="n">
        <v>0.045</v>
      </c>
      <c r="FV263" s="33" t="n">
        <v>0.039</v>
      </c>
      <c r="FW263" s="33" t="n">
        <v>0.175</v>
      </c>
      <c r="FX263" s="33" t="n">
        <v>0.084</v>
      </c>
      <c r="FY263" s="33" t="n">
        <v>0.084</v>
      </c>
      <c r="FZ263" s="33" t="n">
        <v>0.045</v>
      </c>
      <c r="GA263" s="33" t="n">
        <v>0</v>
      </c>
      <c r="GB263" s="33" t="n">
        <v>0.097</v>
      </c>
      <c r="GC263" s="33" t="n">
        <v>0.019</v>
      </c>
      <c r="GD263" s="33" t="n">
        <v>0.169</v>
      </c>
      <c r="GE263" s="33" t="n">
        <v>0.234</v>
      </c>
      <c r="GF263" s="33" t="n">
        <v>0</v>
      </c>
      <c r="GG263" s="33" t="n">
        <v>0.273</v>
      </c>
      <c r="GH263" s="33" t="n">
        <v>0.416</v>
      </c>
      <c r="GI263" s="33" t="n">
        <v>0.409</v>
      </c>
      <c r="GJ263" s="33" t="n">
        <v>0.526</v>
      </c>
      <c r="GK263" s="33" t="n">
        <v>0.448</v>
      </c>
      <c r="GL263" s="33" t="n">
        <v>0.26</v>
      </c>
      <c r="GM263" s="33" t="n">
        <v>0.701</v>
      </c>
      <c r="GN263" s="33" t="n">
        <v>0.286</v>
      </c>
      <c r="GO263" s="33" t="n">
        <v>0.435</v>
      </c>
      <c r="GP263" s="33" t="n">
        <v>0.227</v>
      </c>
      <c r="GQ263" s="33" t="n">
        <v>0.182</v>
      </c>
      <c r="GR263" s="33" t="n">
        <v>0.714</v>
      </c>
      <c r="GS263" s="33" t="n">
        <v>0</v>
      </c>
      <c r="GT263" s="33" t="n">
        <v>0.169</v>
      </c>
      <c r="GU263" s="33" t="n">
        <v>0.097</v>
      </c>
      <c r="GV263" s="33" t="n">
        <v>0.045</v>
      </c>
      <c r="GW263" s="33" t="n">
        <v>0.084</v>
      </c>
      <c r="GX263" s="33" t="n">
        <v>0</v>
      </c>
      <c r="GY263" s="33" t="n">
        <v>0</v>
      </c>
      <c r="GZ263" s="33" t="n">
        <v>0.006</v>
      </c>
      <c r="HA263" s="33" t="n">
        <v>0</v>
      </c>
      <c r="HB263" s="33" t="n">
        <v>0</v>
      </c>
      <c r="HC263" s="33" t="n">
        <v>0.026</v>
      </c>
      <c r="HD263" s="33" t="n">
        <v>0</v>
      </c>
      <c r="HE263" s="33" t="n">
        <v>0.026</v>
      </c>
      <c r="HF263" s="33" t="n">
        <v>0.026</v>
      </c>
      <c r="HG263" s="33" t="n">
        <v>0.039</v>
      </c>
      <c r="HH263" s="33" t="n">
        <v>0.032</v>
      </c>
      <c r="HI263" s="33" t="n">
        <v>0.026</v>
      </c>
      <c r="HJ263" s="33" t="n">
        <v>0.026</v>
      </c>
    </row>
    <row r="264" customFormat="false" ht="15" hidden="false" customHeight="false" outlineLevel="0" collapsed="false">
      <c r="A264" s="33" t="n">
        <v>609897</v>
      </c>
      <c r="B264" s="242" t="s">
        <v>1785</v>
      </c>
      <c r="C264" s="243" t="s">
        <v>1786</v>
      </c>
      <c r="D264" s="33" t="n">
        <v>3130</v>
      </c>
      <c r="E264" s="33" t="n">
        <v>23031</v>
      </c>
      <c r="F264" s="33" t="s">
        <v>508</v>
      </c>
      <c r="G264" s="33" t="s">
        <v>509</v>
      </c>
      <c r="H264" s="243" t="s">
        <v>46</v>
      </c>
      <c r="I264" s="33" t="s">
        <v>1855</v>
      </c>
      <c r="J264" s="33" t="s">
        <v>1788</v>
      </c>
      <c r="L264" s="33" t="s">
        <v>89</v>
      </c>
      <c r="N264" s="33" t="s">
        <v>1790</v>
      </c>
      <c r="O264" s="33" t="n">
        <v>51319</v>
      </c>
      <c r="P264" s="33" t="s">
        <v>1791</v>
      </c>
      <c r="Q264" s="33" t="s">
        <v>3548</v>
      </c>
      <c r="R264" s="33" t="s">
        <v>3549</v>
      </c>
      <c r="S264" s="33" t="n">
        <v>60636</v>
      </c>
      <c r="T264" s="33" t="n">
        <v>43</v>
      </c>
      <c r="U264" s="33" t="s">
        <v>3550</v>
      </c>
      <c r="V264" s="33" t="s">
        <v>3551</v>
      </c>
      <c r="W264" s="33" t="s">
        <v>3552</v>
      </c>
      <c r="X264" s="33" t="s">
        <v>3553</v>
      </c>
      <c r="Y264" s="33" t="s">
        <v>2196</v>
      </c>
      <c r="Z264" s="33" t="s">
        <v>2572</v>
      </c>
      <c r="AA264" s="33" t="n">
        <v>2012</v>
      </c>
      <c r="AB264" s="33" t="n">
        <v>609897</v>
      </c>
      <c r="AD264" s="33" t="n">
        <v>3130</v>
      </c>
      <c r="AG264" s="33" t="s">
        <v>3554</v>
      </c>
      <c r="AH264" s="33" t="n">
        <v>5</v>
      </c>
      <c r="AI264" s="33" t="s">
        <v>1823</v>
      </c>
      <c r="AJ264" s="33" t="s">
        <v>1801</v>
      </c>
      <c r="AK264" s="33" t="s">
        <v>1802</v>
      </c>
      <c r="AL264" s="33" t="s">
        <v>89</v>
      </c>
      <c r="AM264" s="33" t="s">
        <v>71</v>
      </c>
      <c r="AN264" s="33" t="s">
        <v>89</v>
      </c>
      <c r="AO264" s="33" t="s">
        <v>89</v>
      </c>
      <c r="AP264" s="33" t="s">
        <v>71</v>
      </c>
      <c r="AQ264" s="33" t="s">
        <v>2467</v>
      </c>
      <c r="AR264" s="244" t="s">
        <v>510</v>
      </c>
      <c r="AS264" s="33" t="s">
        <v>67</v>
      </c>
      <c r="AT264" s="33" t="s">
        <v>67</v>
      </c>
      <c r="AU264" s="33" t="s">
        <v>47</v>
      </c>
      <c r="AV264" s="33" t="n">
        <v>34</v>
      </c>
      <c r="AW264" s="33" t="n">
        <v>26</v>
      </c>
      <c r="AX264" s="33" t="n">
        <v>42</v>
      </c>
      <c r="AY264" s="33" t="n">
        <v>115</v>
      </c>
      <c r="AZ264" s="33" t="n">
        <v>0</v>
      </c>
      <c r="BA264" s="33" t="n">
        <v>0</v>
      </c>
      <c r="BB264" s="33" t="n">
        <v>108</v>
      </c>
      <c r="BC264" s="33" t="n">
        <v>0</v>
      </c>
      <c r="BD264" s="245" t="n">
        <v>0</v>
      </c>
      <c r="BE264" s="33" t="n">
        <v>0</v>
      </c>
      <c r="BF264" s="33" t="n">
        <v>3</v>
      </c>
      <c r="BG264" s="33" t="n">
        <v>4</v>
      </c>
      <c r="BH264" s="33" t="n">
        <v>115</v>
      </c>
      <c r="BI264" s="33" t="n">
        <v>0.026</v>
      </c>
      <c r="BJ264" s="33" t="n">
        <v>0.009</v>
      </c>
      <c r="BK264" s="33" t="n">
        <v>0.026</v>
      </c>
      <c r="BL264" s="33" t="n">
        <v>0.052</v>
      </c>
      <c r="BM264" s="33" t="n">
        <v>0.078</v>
      </c>
      <c r="BN264" s="33" t="n">
        <v>0.078</v>
      </c>
      <c r="BO264" s="33" t="n">
        <v>0.104</v>
      </c>
      <c r="BP264" s="33" t="n">
        <v>0.113</v>
      </c>
      <c r="BQ264" s="33" t="n">
        <v>0.07</v>
      </c>
      <c r="BR264" s="33" t="n">
        <v>0.078</v>
      </c>
      <c r="BS264" s="33" t="n">
        <v>0.078</v>
      </c>
      <c r="BT264" s="33" t="n">
        <v>0.157</v>
      </c>
      <c r="BU264" s="33" t="n">
        <v>0.374</v>
      </c>
      <c r="BV264" s="33" t="n">
        <v>0.296</v>
      </c>
      <c r="BW264" s="33" t="n">
        <v>0.374</v>
      </c>
      <c r="BX264" s="33" t="n">
        <v>0.278</v>
      </c>
      <c r="BY264" s="33" t="n">
        <v>0.33</v>
      </c>
      <c r="BZ264" s="33" t="n">
        <v>0.278</v>
      </c>
      <c r="CA264" s="33" t="n">
        <v>0.017</v>
      </c>
      <c r="CB264" s="33" t="n">
        <v>0</v>
      </c>
      <c r="CC264" s="33" t="n">
        <v>0</v>
      </c>
      <c r="CD264" s="33" t="n">
        <v>0.017</v>
      </c>
      <c r="CE264" s="33" t="n">
        <v>0.043</v>
      </c>
      <c r="CF264" s="33" t="n">
        <v>0.043</v>
      </c>
      <c r="CG264" s="33" t="n">
        <v>0.478</v>
      </c>
      <c r="CH264" s="33" t="n">
        <v>0.583</v>
      </c>
      <c r="CI264" s="33" t="n">
        <v>0.53</v>
      </c>
      <c r="CJ264" s="33" t="n">
        <v>0.574</v>
      </c>
      <c r="CK264" s="33" t="n">
        <v>0.47</v>
      </c>
      <c r="CL264" s="33" t="n">
        <v>0.443</v>
      </c>
      <c r="CM264" s="33" t="n">
        <v>0.009</v>
      </c>
      <c r="CN264" s="33" t="n">
        <v>0.009</v>
      </c>
      <c r="CO264" s="33" t="n">
        <v>0.009</v>
      </c>
      <c r="CP264" s="33" t="n">
        <v>0.017</v>
      </c>
      <c r="CQ264" s="33" t="n">
        <v>0.009</v>
      </c>
      <c r="CR264" s="33" t="n">
        <v>0.026</v>
      </c>
      <c r="CS264" s="33" t="n">
        <v>0.061</v>
      </c>
      <c r="CT264" s="33" t="n">
        <v>0.087</v>
      </c>
      <c r="CU264" s="33" t="n">
        <v>0.078</v>
      </c>
      <c r="CV264" s="33" t="n">
        <v>0.061</v>
      </c>
      <c r="CW264" s="33" t="n">
        <v>0.07</v>
      </c>
      <c r="CX264" s="33" t="n">
        <v>0.07</v>
      </c>
      <c r="CY264" s="33" t="n">
        <v>0.052</v>
      </c>
      <c r="CZ264" s="33" t="n">
        <v>0.087</v>
      </c>
      <c r="DA264" s="33" t="n">
        <v>0.139</v>
      </c>
      <c r="DB264" s="33" t="n">
        <v>0.113</v>
      </c>
      <c r="DC264" s="33" t="n">
        <v>0.122</v>
      </c>
      <c r="DD264" s="33" t="n">
        <v>0.113</v>
      </c>
      <c r="DE264" s="33" t="n">
        <v>0.174</v>
      </c>
      <c r="DF264" s="33" t="n">
        <v>0.209</v>
      </c>
      <c r="DG264" s="33" t="n">
        <v>0.235</v>
      </c>
      <c r="DH264" s="33" t="n">
        <v>0.27</v>
      </c>
      <c r="DI264" s="33" t="n">
        <v>0.165</v>
      </c>
      <c r="DJ264" s="33" t="n">
        <v>0.287</v>
      </c>
      <c r="DK264" s="33" t="n">
        <v>0.278</v>
      </c>
      <c r="DL264" s="33" t="n">
        <v>0.2</v>
      </c>
      <c r="DM264" s="33" t="n">
        <v>0.226</v>
      </c>
      <c r="DN264" s="33" t="n">
        <v>0.035</v>
      </c>
      <c r="DO264" s="33" t="n">
        <v>0.017</v>
      </c>
      <c r="DP264" s="33" t="n">
        <v>0.017</v>
      </c>
      <c r="DQ264" s="33" t="n">
        <v>0</v>
      </c>
      <c r="DR264" s="33" t="n">
        <v>0.026</v>
      </c>
      <c r="DS264" s="33" t="n">
        <v>0.017</v>
      </c>
      <c r="DT264" s="33" t="n">
        <v>0.017</v>
      </c>
      <c r="DU264" s="33" t="n">
        <v>0.043</v>
      </c>
      <c r="DV264" s="33" t="n">
        <v>0.017</v>
      </c>
      <c r="DW264" s="33" t="n">
        <v>0.722</v>
      </c>
      <c r="DX264" s="33" t="n">
        <v>0.696</v>
      </c>
      <c r="DY264" s="33" t="n">
        <v>0.67</v>
      </c>
      <c r="DZ264" s="33" t="n">
        <v>0.661</v>
      </c>
      <c r="EA264" s="33" t="n">
        <v>0.713</v>
      </c>
      <c r="EB264" s="33" t="n">
        <v>0.53</v>
      </c>
      <c r="EC264" s="33" t="n">
        <v>0.53</v>
      </c>
      <c r="ED264" s="33" t="n">
        <v>0.548</v>
      </c>
      <c r="EE264" s="33" t="n">
        <v>0.565</v>
      </c>
      <c r="EF264" s="33" t="n">
        <v>0.278</v>
      </c>
      <c r="EG264" s="33" t="n">
        <v>0.07</v>
      </c>
      <c r="EH264" s="33" t="n">
        <v>0.026</v>
      </c>
      <c r="EI264" s="33" t="n">
        <v>0.052</v>
      </c>
      <c r="EJ264" s="33" t="n">
        <v>0.296</v>
      </c>
      <c r="EK264" s="33" t="n">
        <v>0.252</v>
      </c>
      <c r="EL264" s="33" t="n">
        <v>0.139</v>
      </c>
      <c r="EM264" s="33" t="n">
        <v>0.096</v>
      </c>
      <c r="EN264" s="33" t="n">
        <v>0.148</v>
      </c>
      <c r="EO264" s="33" t="n">
        <v>0.252</v>
      </c>
      <c r="EP264" s="33" t="n">
        <v>0.287</v>
      </c>
      <c r="EQ264" s="33" t="n">
        <v>0.278</v>
      </c>
      <c r="ER264" s="33" t="n">
        <v>0.035</v>
      </c>
      <c r="ES264" s="33" t="n">
        <v>0</v>
      </c>
      <c r="ET264" s="33" t="n">
        <v>0.07</v>
      </c>
      <c r="EU264" s="33" t="n">
        <v>0.078</v>
      </c>
      <c r="EV264" s="33" t="n">
        <v>0.243</v>
      </c>
      <c r="EW264" s="33" t="n">
        <v>0.426</v>
      </c>
      <c r="EX264" s="33" t="n">
        <v>0.478</v>
      </c>
      <c r="EY264" s="33" t="n">
        <v>0.496</v>
      </c>
      <c r="EZ264" s="33" t="n">
        <v>6.58</v>
      </c>
      <c r="FA264" s="33" t="n">
        <v>0.07</v>
      </c>
      <c r="FB264" s="33" t="n">
        <v>0.035</v>
      </c>
      <c r="FC264" s="33" t="n">
        <v>0.043</v>
      </c>
      <c r="FD264" s="33" t="n">
        <v>0.07</v>
      </c>
      <c r="FE264" s="33" t="n">
        <v>0.122</v>
      </c>
      <c r="FF264" s="33" t="n">
        <v>0.104</v>
      </c>
      <c r="FG264" s="33" t="n">
        <v>0.104</v>
      </c>
      <c r="FH264" s="33" t="n">
        <v>0.157</v>
      </c>
      <c r="FI264" s="33" t="n">
        <v>0.087</v>
      </c>
      <c r="FJ264" s="33" t="n">
        <v>0.191</v>
      </c>
      <c r="FK264" s="33" t="n">
        <v>0.017</v>
      </c>
      <c r="FL264" s="33" t="n">
        <v>0.574</v>
      </c>
      <c r="FM264" s="33" t="n">
        <v>0.557</v>
      </c>
      <c r="FN264" s="33" t="n">
        <v>0.391</v>
      </c>
      <c r="FO264" s="33" t="n">
        <v>0.157</v>
      </c>
      <c r="FP264" s="33" t="n">
        <v>0.13</v>
      </c>
      <c r="FQ264" s="33" t="n">
        <v>0.191</v>
      </c>
      <c r="FR264" s="33" t="n">
        <v>0.087</v>
      </c>
      <c r="FS264" s="33" t="n">
        <v>0.139</v>
      </c>
      <c r="FT264" s="33" t="n">
        <v>0.183</v>
      </c>
      <c r="FU264" s="33" t="n">
        <v>0.113</v>
      </c>
      <c r="FV264" s="33" t="n">
        <v>0.087</v>
      </c>
      <c r="FW264" s="33" t="n">
        <v>0.191</v>
      </c>
      <c r="FX264" s="33" t="n">
        <v>0.07</v>
      </c>
      <c r="FY264" s="33" t="n">
        <v>0.087</v>
      </c>
      <c r="FZ264" s="33" t="n">
        <v>0.043</v>
      </c>
      <c r="GA264" s="33" t="n">
        <v>0.017</v>
      </c>
      <c r="GB264" s="33" t="n">
        <v>0.009</v>
      </c>
      <c r="GC264" s="33" t="n">
        <v>0.017</v>
      </c>
      <c r="GD264" s="33" t="n">
        <v>0.043</v>
      </c>
      <c r="GE264" s="33" t="n">
        <v>0.061</v>
      </c>
      <c r="GF264" s="33" t="n">
        <v>0.009</v>
      </c>
      <c r="GG264" s="33" t="n">
        <v>0.33</v>
      </c>
      <c r="GH264" s="33" t="n">
        <v>0.339</v>
      </c>
      <c r="GI264" s="33" t="n">
        <v>0.339</v>
      </c>
      <c r="GJ264" s="33" t="n">
        <v>0.322</v>
      </c>
      <c r="GK264" s="33" t="n">
        <v>0.365</v>
      </c>
      <c r="GL264" s="33" t="n">
        <v>0.357</v>
      </c>
      <c r="GM264" s="33" t="n">
        <v>0.461</v>
      </c>
      <c r="GN264" s="33" t="n">
        <v>0.357</v>
      </c>
      <c r="GO264" s="33" t="n">
        <v>0.322</v>
      </c>
      <c r="GP264" s="33" t="n">
        <v>0.383</v>
      </c>
      <c r="GQ264" s="33" t="n">
        <v>0.296</v>
      </c>
      <c r="GR264" s="33" t="n">
        <v>0.461</v>
      </c>
      <c r="GS264" s="33" t="n">
        <v>0.139</v>
      </c>
      <c r="GT264" s="33" t="n">
        <v>0.209</v>
      </c>
      <c r="GU264" s="33" t="n">
        <v>0.226</v>
      </c>
      <c r="GV264" s="33" t="n">
        <v>0.148</v>
      </c>
      <c r="GW264" s="33" t="n">
        <v>0.165</v>
      </c>
      <c r="GX264" s="33" t="n">
        <v>0.113</v>
      </c>
      <c r="GY264" s="33" t="n">
        <v>0.052</v>
      </c>
      <c r="GZ264" s="33" t="n">
        <v>0.043</v>
      </c>
      <c r="HA264" s="33" t="n">
        <v>0.061</v>
      </c>
      <c r="HB264" s="33" t="n">
        <v>0.052</v>
      </c>
      <c r="HC264" s="33" t="n">
        <v>0.07</v>
      </c>
      <c r="HD264" s="33" t="n">
        <v>0.035</v>
      </c>
      <c r="HE264" s="33" t="n">
        <v>0</v>
      </c>
      <c r="HF264" s="33" t="n">
        <v>0.043</v>
      </c>
      <c r="HG264" s="33" t="n">
        <v>0.035</v>
      </c>
      <c r="HH264" s="33" t="n">
        <v>0.052</v>
      </c>
      <c r="HI264" s="33" t="n">
        <v>0.043</v>
      </c>
      <c r="HJ264" s="33" t="n">
        <v>0.026</v>
      </c>
    </row>
    <row r="265" customFormat="false" ht="15" hidden="false" customHeight="false" outlineLevel="0" collapsed="false">
      <c r="A265" s="33" t="n">
        <v>609898</v>
      </c>
      <c r="B265" s="242" t="s">
        <v>1785</v>
      </c>
      <c r="C265" s="243" t="s">
        <v>1786</v>
      </c>
      <c r="D265" s="33" t="n">
        <v>3140</v>
      </c>
      <c r="E265" s="33" t="n">
        <v>23041</v>
      </c>
      <c r="F265" s="33" t="s">
        <v>511</v>
      </c>
      <c r="G265" s="33" t="s">
        <v>512</v>
      </c>
      <c r="H265" s="243" t="s">
        <v>46</v>
      </c>
      <c r="I265" s="33" t="s">
        <v>1855</v>
      </c>
      <c r="J265" s="33" t="s">
        <v>2438</v>
      </c>
      <c r="L265" s="33" t="s">
        <v>112</v>
      </c>
      <c r="N265" s="33" t="s">
        <v>1790</v>
      </c>
      <c r="O265" s="33" t="n">
        <v>51293</v>
      </c>
      <c r="P265" s="33" t="s">
        <v>1791</v>
      </c>
      <c r="Q265" s="33" t="s">
        <v>3555</v>
      </c>
      <c r="R265" s="33" t="s">
        <v>3556</v>
      </c>
      <c r="S265" s="33" t="n">
        <v>60629</v>
      </c>
      <c r="T265" s="33" t="n">
        <v>44</v>
      </c>
      <c r="U265" s="33" t="s">
        <v>3557</v>
      </c>
      <c r="V265" s="33" t="s">
        <v>3558</v>
      </c>
      <c r="W265" s="33" t="s">
        <v>3559</v>
      </c>
      <c r="X265" s="33" t="s">
        <v>3560</v>
      </c>
      <c r="Y265" s="33" t="s">
        <v>3561</v>
      </c>
      <c r="Z265" s="33" t="s">
        <v>2572</v>
      </c>
      <c r="AA265" s="33" t="n">
        <v>2012</v>
      </c>
      <c r="AB265" s="33" t="n">
        <v>609898</v>
      </c>
      <c r="AD265" s="33" t="n">
        <v>3140</v>
      </c>
      <c r="AG265" s="33" t="s">
        <v>3562</v>
      </c>
      <c r="AH265" s="33" t="n">
        <v>0</v>
      </c>
      <c r="AI265" s="33" t="s">
        <v>1823</v>
      </c>
      <c r="AJ265" s="33" t="s">
        <v>1801</v>
      </c>
      <c r="AK265" s="33" t="s">
        <v>1802</v>
      </c>
      <c r="AL265" s="33" t="s">
        <v>112</v>
      </c>
      <c r="AM265" s="33" t="s">
        <v>71</v>
      </c>
      <c r="AN265" s="33" t="s">
        <v>112</v>
      </c>
      <c r="AO265" s="33" t="s">
        <v>112</v>
      </c>
      <c r="AP265" s="33" t="s">
        <v>71</v>
      </c>
      <c r="AQ265" s="33" t="s">
        <v>2426</v>
      </c>
      <c r="AR265" s="244" t="s">
        <v>54</v>
      </c>
    </row>
    <row r="266" customFormat="false" ht="15" hidden="false" customHeight="false" outlineLevel="0" collapsed="false">
      <c r="A266" s="33" t="n">
        <v>609899</v>
      </c>
      <c r="B266" s="242" t="s">
        <v>1785</v>
      </c>
      <c r="C266" s="243" t="s">
        <v>1786</v>
      </c>
      <c r="D266" s="33" t="n">
        <v>3150</v>
      </c>
      <c r="E266" s="33" t="n">
        <v>23051</v>
      </c>
      <c r="F266" s="33" t="s">
        <v>513</v>
      </c>
      <c r="G266" s="33" t="s">
        <v>514</v>
      </c>
      <c r="H266" s="243" t="s">
        <v>46</v>
      </c>
      <c r="I266" s="33" t="s">
        <v>1855</v>
      </c>
      <c r="J266" s="33" t="s">
        <v>2438</v>
      </c>
      <c r="L266" s="33" t="s">
        <v>75</v>
      </c>
      <c r="N266" s="33" t="s">
        <v>1790</v>
      </c>
      <c r="O266" s="33" t="n">
        <v>51009</v>
      </c>
      <c r="P266" s="33" t="s">
        <v>1791</v>
      </c>
      <c r="Q266" s="33" t="s">
        <v>513</v>
      </c>
      <c r="R266" s="33" t="s">
        <v>3563</v>
      </c>
      <c r="S266" s="33" t="n">
        <v>60631</v>
      </c>
      <c r="T266" s="33" t="n">
        <v>30</v>
      </c>
      <c r="U266" s="33" t="s">
        <v>3564</v>
      </c>
      <c r="V266" s="33" t="s">
        <v>3565</v>
      </c>
      <c r="W266" s="33" t="s">
        <v>3566</v>
      </c>
      <c r="X266" s="33" t="s">
        <v>3567</v>
      </c>
      <c r="Y266" s="33" t="s">
        <v>520</v>
      </c>
      <c r="Z266" s="33" t="s">
        <v>2700</v>
      </c>
      <c r="AA266" s="33" t="n">
        <v>2012</v>
      </c>
      <c r="AB266" s="33" t="n">
        <v>609899</v>
      </c>
      <c r="AD266" s="33" t="n">
        <v>3150</v>
      </c>
      <c r="AG266" s="33" t="s">
        <v>3568</v>
      </c>
      <c r="AH266" s="33" t="n">
        <v>1</v>
      </c>
      <c r="AI266" s="33" t="s">
        <v>1800</v>
      </c>
      <c r="AJ266" s="33" t="s">
        <v>1801</v>
      </c>
      <c r="AK266" s="33" t="s">
        <v>1802</v>
      </c>
      <c r="AL266" s="33" t="s">
        <v>75</v>
      </c>
      <c r="AM266" s="33" t="s">
        <v>65</v>
      </c>
      <c r="AN266" s="33" t="s">
        <v>75</v>
      </c>
      <c r="AO266" s="33" t="s">
        <v>75</v>
      </c>
      <c r="AP266" s="33" t="s">
        <v>65</v>
      </c>
      <c r="AQ266" s="33" t="s">
        <v>2426</v>
      </c>
      <c r="AR266" s="244" t="s">
        <v>54</v>
      </c>
    </row>
    <row r="267" customFormat="false" ht="15" hidden="false" customHeight="false" outlineLevel="0" collapsed="false">
      <c r="A267" s="33" t="n">
        <v>609900</v>
      </c>
      <c r="B267" s="242" t="s">
        <v>1785</v>
      </c>
      <c r="C267" s="243" t="s">
        <v>1786</v>
      </c>
      <c r="D267" s="33" t="n">
        <v>3160</v>
      </c>
      <c r="E267" s="33" t="n">
        <v>23061</v>
      </c>
      <c r="F267" s="33" t="s">
        <v>433</v>
      </c>
      <c r="G267" s="33" t="s">
        <v>434</v>
      </c>
      <c r="H267" s="243" t="s">
        <v>46</v>
      </c>
      <c r="I267" s="33" t="s">
        <v>1855</v>
      </c>
      <c r="J267" s="33" t="s">
        <v>1788</v>
      </c>
      <c r="L267" s="33" t="s">
        <v>2652</v>
      </c>
      <c r="N267" s="33" t="s">
        <v>1790</v>
      </c>
      <c r="O267" s="33" t="n">
        <v>51430</v>
      </c>
      <c r="P267" s="33" t="s">
        <v>1791</v>
      </c>
      <c r="Q267" s="33" t="s">
        <v>3569</v>
      </c>
      <c r="R267" s="33" t="s">
        <v>3570</v>
      </c>
      <c r="S267" s="33" t="n">
        <v>60628</v>
      </c>
      <c r="T267" s="33" t="n">
        <v>48</v>
      </c>
      <c r="U267" s="33" t="s">
        <v>3571</v>
      </c>
      <c r="V267" s="33" t="s">
        <v>3572</v>
      </c>
      <c r="W267" s="33" t="s">
        <v>3573</v>
      </c>
      <c r="X267" s="33" t="s">
        <v>3574</v>
      </c>
      <c r="Y267" s="33" t="s">
        <v>2537</v>
      </c>
      <c r="Z267" s="33" t="s">
        <v>1934</v>
      </c>
      <c r="AA267" s="33" t="n">
        <v>2012</v>
      </c>
      <c r="AB267" s="33" t="n">
        <v>609900</v>
      </c>
      <c r="AG267" s="33" t="s">
        <v>3575</v>
      </c>
      <c r="AH267" s="33" t="n">
        <v>6</v>
      </c>
      <c r="AI267" s="33" t="s">
        <v>1800</v>
      </c>
      <c r="AJ267" s="33" t="s">
        <v>1801</v>
      </c>
      <c r="AK267" s="33" t="s">
        <v>1802</v>
      </c>
      <c r="AL267" s="33" t="s">
        <v>155</v>
      </c>
      <c r="AM267" s="33" t="s">
        <v>60</v>
      </c>
      <c r="AR267" s="244" t="s">
        <v>54</v>
      </c>
    </row>
    <row r="268" customFormat="false" ht="15" hidden="false" customHeight="false" outlineLevel="0" collapsed="false">
      <c r="A268" s="33" t="n">
        <v>609901</v>
      </c>
      <c r="B268" s="242" t="s">
        <v>1785</v>
      </c>
      <c r="C268" s="243" t="s">
        <v>1786</v>
      </c>
      <c r="D268" s="33" t="n">
        <v>3170</v>
      </c>
      <c r="E268" s="33" t="n">
        <v>23071</v>
      </c>
      <c r="F268" s="33" t="s">
        <v>517</v>
      </c>
      <c r="G268" s="33" t="s">
        <v>518</v>
      </c>
      <c r="H268" s="243" t="s">
        <v>46</v>
      </c>
      <c r="I268" s="33" t="s">
        <v>1855</v>
      </c>
      <c r="J268" s="33" t="s">
        <v>2438</v>
      </c>
      <c r="L268" s="33" t="s">
        <v>75</v>
      </c>
      <c r="N268" s="33" t="s">
        <v>1790</v>
      </c>
      <c r="O268" s="33" t="n">
        <v>51010</v>
      </c>
      <c r="P268" s="33" t="s">
        <v>1791</v>
      </c>
      <c r="Q268" s="33" t="s">
        <v>517</v>
      </c>
      <c r="R268" s="33" t="s">
        <v>3576</v>
      </c>
      <c r="S268" s="33" t="n">
        <v>60646</v>
      </c>
      <c r="T268" s="33" t="n">
        <v>30</v>
      </c>
      <c r="U268" s="33" t="s">
        <v>3577</v>
      </c>
      <c r="V268" s="33" t="s">
        <v>3578</v>
      </c>
      <c r="W268" s="33" t="s">
        <v>3579</v>
      </c>
      <c r="X268" s="33" t="s">
        <v>3580</v>
      </c>
      <c r="Y268" s="33" t="s">
        <v>3581</v>
      </c>
      <c r="Z268" s="33" t="s">
        <v>2700</v>
      </c>
      <c r="AA268" s="33" t="n">
        <v>2012</v>
      </c>
      <c r="AB268" s="33" t="n">
        <v>609901</v>
      </c>
      <c r="AD268" s="33" t="n">
        <v>3170</v>
      </c>
      <c r="AG268" s="33" t="s">
        <v>3582</v>
      </c>
      <c r="AH268" s="33" t="n">
        <v>1</v>
      </c>
      <c r="AI268" s="33" t="s">
        <v>1823</v>
      </c>
      <c r="AJ268" s="33" t="s">
        <v>1801</v>
      </c>
      <c r="AK268" s="33" t="s">
        <v>1802</v>
      </c>
      <c r="AL268" s="33" t="s">
        <v>75</v>
      </c>
      <c r="AM268" s="33" t="s">
        <v>65</v>
      </c>
      <c r="AN268" s="33" t="s">
        <v>75</v>
      </c>
      <c r="AO268" s="33" t="s">
        <v>75</v>
      </c>
      <c r="AP268" s="33" t="s">
        <v>65</v>
      </c>
      <c r="AQ268" s="33" t="s">
        <v>2426</v>
      </c>
      <c r="AR268" s="244" t="s">
        <v>439</v>
      </c>
      <c r="AS268" s="33" t="s">
        <v>77</v>
      </c>
      <c r="AT268" s="33" t="s">
        <v>47</v>
      </c>
      <c r="AU268" s="33" t="s">
        <v>137</v>
      </c>
      <c r="AV268" s="33" t="n">
        <v>67</v>
      </c>
      <c r="AW268" s="33" t="n">
        <v>41</v>
      </c>
      <c r="AX268" s="33" t="n">
        <v>0</v>
      </c>
      <c r="AY268" s="33" t="n">
        <v>125</v>
      </c>
      <c r="AZ268" s="33" t="n">
        <v>95</v>
      </c>
      <c r="BA268" s="33" t="n">
        <v>8</v>
      </c>
      <c r="BB268" s="33" t="n">
        <v>0</v>
      </c>
      <c r="BC268" s="33" t="n">
        <v>10</v>
      </c>
      <c r="BD268" s="245" t="n">
        <v>1</v>
      </c>
      <c r="BE268" s="33" t="n">
        <v>0</v>
      </c>
      <c r="BF268" s="33" t="n">
        <v>8</v>
      </c>
      <c r="BG268" s="33" t="n">
        <v>3</v>
      </c>
      <c r="BH268" s="33" t="n">
        <v>125</v>
      </c>
      <c r="BI268" s="33" t="n">
        <v>0</v>
      </c>
      <c r="BJ268" s="33" t="n">
        <v>0.016</v>
      </c>
      <c r="BK268" s="33" t="n">
        <v>0</v>
      </c>
      <c r="BL268" s="33" t="n">
        <v>0</v>
      </c>
      <c r="BM268" s="33" t="n">
        <v>0</v>
      </c>
      <c r="BN268" s="33" t="n">
        <v>0.032</v>
      </c>
      <c r="BO268" s="33" t="n">
        <v>0.056</v>
      </c>
      <c r="BP268" s="33" t="n">
        <v>0.032</v>
      </c>
      <c r="BQ268" s="33" t="n">
        <v>0.024</v>
      </c>
      <c r="BR268" s="33" t="n">
        <v>0.008</v>
      </c>
      <c r="BS268" s="33" t="n">
        <v>0.04</v>
      </c>
      <c r="BT268" s="33" t="n">
        <v>0.152</v>
      </c>
      <c r="BU268" s="33" t="n">
        <v>0.24</v>
      </c>
      <c r="BV268" s="33" t="n">
        <v>0.28</v>
      </c>
      <c r="BW268" s="33" t="n">
        <v>0.216</v>
      </c>
      <c r="BX268" s="33" t="n">
        <v>0.128</v>
      </c>
      <c r="BY268" s="33" t="n">
        <v>0.384</v>
      </c>
      <c r="BZ268" s="33" t="n">
        <v>0.304</v>
      </c>
      <c r="CA268" s="33" t="n">
        <v>0.008</v>
      </c>
      <c r="CB268" s="33" t="n">
        <v>0.008</v>
      </c>
      <c r="CC268" s="33" t="n">
        <v>0.016</v>
      </c>
      <c r="CD268" s="33" t="n">
        <v>0</v>
      </c>
      <c r="CE268" s="33" t="n">
        <v>0.008</v>
      </c>
      <c r="CF268" s="33" t="n">
        <v>0.032</v>
      </c>
      <c r="CG268" s="33" t="n">
        <v>0.696</v>
      </c>
      <c r="CH268" s="33" t="n">
        <v>0.664</v>
      </c>
      <c r="CI268" s="33" t="n">
        <v>0.744</v>
      </c>
      <c r="CJ268" s="33" t="n">
        <v>0.864</v>
      </c>
      <c r="CK268" s="33" t="n">
        <v>0.568</v>
      </c>
      <c r="CL268" s="33" t="n">
        <v>0.48</v>
      </c>
      <c r="CM268" s="33" t="n">
        <v>0</v>
      </c>
      <c r="CN268" s="33" t="n">
        <v>0</v>
      </c>
      <c r="CO268" s="33" t="n">
        <v>0.008</v>
      </c>
      <c r="CP268" s="33" t="n">
        <v>0.008</v>
      </c>
      <c r="CQ268" s="33" t="n">
        <v>0</v>
      </c>
      <c r="CR268" s="33" t="n">
        <v>0.008</v>
      </c>
      <c r="CS268" s="33" t="n">
        <v>0.016</v>
      </c>
      <c r="CT268" s="33" t="n">
        <v>0.104</v>
      </c>
      <c r="CU268" s="33" t="n">
        <v>0.08</v>
      </c>
      <c r="CV268" s="33" t="n">
        <v>0.024</v>
      </c>
      <c r="CW268" s="33" t="n">
        <v>0.04</v>
      </c>
      <c r="CX268" s="33" t="n">
        <v>0.04</v>
      </c>
      <c r="CY268" s="33" t="n">
        <v>0.048</v>
      </c>
      <c r="CZ268" s="33" t="n">
        <v>0.04</v>
      </c>
      <c r="DA268" s="33" t="n">
        <v>0.072</v>
      </c>
      <c r="DB268" s="33" t="n">
        <v>0.096</v>
      </c>
      <c r="DC268" s="33" t="n">
        <v>0.112</v>
      </c>
      <c r="DD268" s="33" t="n">
        <v>0.04</v>
      </c>
      <c r="DE268" s="33" t="n">
        <v>0.144</v>
      </c>
      <c r="DF268" s="33" t="n">
        <v>0.208</v>
      </c>
      <c r="DG268" s="33" t="n">
        <v>0.216</v>
      </c>
      <c r="DH268" s="33" t="n">
        <v>0.136</v>
      </c>
      <c r="DI268" s="33" t="n">
        <v>0.184</v>
      </c>
      <c r="DJ268" s="33" t="n">
        <v>0.248</v>
      </c>
      <c r="DK268" s="33" t="n">
        <v>0.224</v>
      </c>
      <c r="DL268" s="33" t="n">
        <v>0.208</v>
      </c>
      <c r="DM268" s="33" t="n">
        <v>0.272</v>
      </c>
      <c r="DN268" s="33" t="n">
        <v>0</v>
      </c>
      <c r="DO268" s="33" t="n">
        <v>0</v>
      </c>
      <c r="DP268" s="33" t="n">
        <v>0</v>
      </c>
      <c r="DQ268" s="33" t="n">
        <v>0</v>
      </c>
      <c r="DR268" s="33" t="n">
        <v>0.008</v>
      </c>
      <c r="DS268" s="33" t="n">
        <v>0.008</v>
      </c>
      <c r="DT268" s="33" t="n">
        <v>0</v>
      </c>
      <c r="DU268" s="33" t="n">
        <v>0.032</v>
      </c>
      <c r="DV268" s="33" t="n">
        <v>0.032</v>
      </c>
      <c r="DW268" s="33" t="n">
        <v>0.832</v>
      </c>
      <c r="DX268" s="33" t="n">
        <v>0.752</v>
      </c>
      <c r="DY268" s="33" t="n">
        <v>0.736</v>
      </c>
      <c r="DZ268" s="33" t="n">
        <v>0.808</v>
      </c>
      <c r="EA268" s="33" t="n">
        <v>0.768</v>
      </c>
      <c r="EB268" s="33" t="n">
        <v>0.664</v>
      </c>
      <c r="EC268" s="33" t="n">
        <v>0.664</v>
      </c>
      <c r="ED268" s="33" t="n">
        <v>0.544</v>
      </c>
      <c r="EE268" s="33" t="n">
        <v>0.576</v>
      </c>
      <c r="EF268" s="33" t="n">
        <v>0.312</v>
      </c>
      <c r="EG268" s="33" t="n">
        <v>0.016</v>
      </c>
      <c r="EH268" s="33" t="n">
        <v>0.008</v>
      </c>
      <c r="EI268" s="33" t="n">
        <v>0.184</v>
      </c>
      <c r="EJ268" s="33" t="n">
        <v>0.552</v>
      </c>
      <c r="EK268" s="33" t="n">
        <v>0.024</v>
      </c>
      <c r="EL268" s="33" t="n">
        <v>0.008</v>
      </c>
      <c r="EM268" s="33" t="n">
        <v>0.216</v>
      </c>
      <c r="EN268" s="33" t="n">
        <v>0.088</v>
      </c>
      <c r="EO268" s="33" t="n">
        <v>0.32</v>
      </c>
      <c r="EP268" s="33" t="n">
        <v>0.264</v>
      </c>
      <c r="EQ268" s="33" t="n">
        <v>0.288</v>
      </c>
      <c r="ER268" s="33" t="n">
        <v>0.016</v>
      </c>
      <c r="ES268" s="33" t="n">
        <v>0.032</v>
      </c>
      <c r="ET268" s="33" t="n">
        <v>0.024</v>
      </c>
      <c r="EU268" s="33" t="n">
        <v>0.136</v>
      </c>
      <c r="EV268" s="33" t="n">
        <v>0.032</v>
      </c>
      <c r="EW268" s="33" t="n">
        <v>0.608</v>
      </c>
      <c r="EX268" s="33" t="n">
        <v>0.696</v>
      </c>
      <c r="EY268" s="33" t="n">
        <v>0.176</v>
      </c>
      <c r="EZ268" s="33" t="n">
        <v>8.88</v>
      </c>
      <c r="FA268" s="33" t="n">
        <v>0</v>
      </c>
      <c r="FB268" s="33" t="n">
        <v>0.008</v>
      </c>
      <c r="FC268" s="33" t="n">
        <v>0.008</v>
      </c>
      <c r="FD268" s="33" t="n">
        <v>0.016</v>
      </c>
      <c r="FE268" s="33" t="n">
        <v>0.008</v>
      </c>
      <c r="FF268" s="33" t="n">
        <v>0.024</v>
      </c>
      <c r="FG268" s="33" t="n">
        <v>0.08</v>
      </c>
      <c r="FH268" s="33" t="n">
        <v>0.128</v>
      </c>
      <c r="FI268" s="33" t="n">
        <v>0.272</v>
      </c>
      <c r="FJ268" s="33" t="n">
        <v>0.456</v>
      </c>
      <c r="FK268" s="33" t="n">
        <v>0</v>
      </c>
      <c r="FL268" s="33" t="n">
        <v>0.416</v>
      </c>
      <c r="FM268" s="33" t="n">
        <v>0.808</v>
      </c>
      <c r="FN268" s="33" t="n">
        <v>0.192</v>
      </c>
      <c r="FO268" s="33" t="n">
        <v>0.328</v>
      </c>
      <c r="FP268" s="33" t="n">
        <v>0.104</v>
      </c>
      <c r="FQ268" s="33" t="n">
        <v>0.352</v>
      </c>
      <c r="FR268" s="33" t="n">
        <v>0.144</v>
      </c>
      <c r="FS268" s="33" t="n">
        <v>0.016</v>
      </c>
      <c r="FT268" s="33" t="n">
        <v>0.344</v>
      </c>
      <c r="FU268" s="33" t="n">
        <v>0.056</v>
      </c>
      <c r="FV268" s="33" t="n">
        <v>0.016</v>
      </c>
      <c r="FW268" s="33" t="n">
        <v>0.104</v>
      </c>
      <c r="FX268" s="33" t="n">
        <v>0.056</v>
      </c>
      <c r="FY268" s="33" t="n">
        <v>0.056</v>
      </c>
      <c r="FZ268" s="33" t="n">
        <v>0.008</v>
      </c>
      <c r="GA268" s="33" t="n">
        <v>0.08</v>
      </c>
      <c r="GB268" s="33" t="n">
        <v>0.336</v>
      </c>
      <c r="GC268" s="33" t="n">
        <v>0.32</v>
      </c>
      <c r="GD268" s="33" t="n">
        <v>0.192</v>
      </c>
      <c r="GE268" s="33" t="n">
        <v>0.24</v>
      </c>
      <c r="GF268" s="33" t="n">
        <v>0.008</v>
      </c>
      <c r="GG268" s="33" t="n">
        <v>0.616</v>
      </c>
      <c r="GH268" s="33" t="n">
        <v>0.28</v>
      </c>
      <c r="GI268" s="33" t="n">
        <v>0.376</v>
      </c>
      <c r="GJ268" s="33" t="n">
        <v>0.624</v>
      </c>
      <c r="GK268" s="33" t="n">
        <v>0.496</v>
      </c>
      <c r="GL268" s="33" t="n">
        <v>0.376</v>
      </c>
      <c r="GM268" s="33" t="n">
        <v>0.288</v>
      </c>
      <c r="GN268" s="33" t="n">
        <v>0.088</v>
      </c>
      <c r="GO268" s="33" t="n">
        <v>0.056</v>
      </c>
      <c r="GP268" s="33" t="n">
        <v>0.144</v>
      </c>
      <c r="GQ268" s="33" t="n">
        <v>0.08</v>
      </c>
      <c r="GR268" s="33" t="n">
        <v>0.6</v>
      </c>
      <c r="GS268" s="33" t="n">
        <v>0</v>
      </c>
      <c r="GT268" s="33" t="n">
        <v>0.168</v>
      </c>
      <c r="GU268" s="33" t="n">
        <v>0.144</v>
      </c>
      <c r="GV268" s="33" t="n">
        <v>0.016</v>
      </c>
      <c r="GW268" s="33" t="n">
        <v>0.088</v>
      </c>
      <c r="GX268" s="33" t="n">
        <v>0</v>
      </c>
      <c r="GY268" s="33" t="n">
        <v>0.008</v>
      </c>
      <c r="GZ268" s="33" t="n">
        <v>0.112</v>
      </c>
      <c r="HA268" s="33" t="n">
        <v>0.088</v>
      </c>
      <c r="HB268" s="33" t="n">
        <v>0</v>
      </c>
      <c r="HC268" s="33" t="n">
        <v>0.08</v>
      </c>
      <c r="HD268" s="33" t="n">
        <v>0.008</v>
      </c>
      <c r="HE268" s="33" t="n">
        <v>0.008</v>
      </c>
      <c r="HF268" s="33" t="n">
        <v>0.016</v>
      </c>
      <c r="HG268" s="33" t="n">
        <v>0.016</v>
      </c>
      <c r="HH268" s="33" t="n">
        <v>0.024</v>
      </c>
      <c r="HI268" s="33" t="n">
        <v>0.016</v>
      </c>
      <c r="HJ268" s="33" t="n">
        <v>0.008</v>
      </c>
    </row>
    <row r="269" customFormat="false" ht="15" hidden="false" customHeight="false" outlineLevel="0" collapsed="false">
      <c r="A269" s="33" t="n">
        <v>609902</v>
      </c>
      <c r="B269" s="242" t="s">
        <v>1785</v>
      </c>
      <c r="C269" s="243" t="s">
        <v>1786</v>
      </c>
      <c r="D269" s="33" t="n">
        <v>3190</v>
      </c>
      <c r="E269" s="33" t="n">
        <v>31061</v>
      </c>
      <c r="F269" s="33" t="s">
        <v>941</v>
      </c>
      <c r="G269" s="33" t="s">
        <v>942</v>
      </c>
      <c r="H269" s="243" t="s">
        <v>46</v>
      </c>
      <c r="I269" s="33" t="s">
        <v>1855</v>
      </c>
      <c r="J269" s="33" t="s">
        <v>1788</v>
      </c>
      <c r="L269" s="33" t="s">
        <v>59</v>
      </c>
      <c r="N269" s="33" t="s">
        <v>1790</v>
      </c>
      <c r="O269" s="33" t="n">
        <v>51503</v>
      </c>
      <c r="P269" s="33" t="s">
        <v>1791</v>
      </c>
      <c r="Q269" s="33" t="s">
        <v>3583</v>
      </c>
      <c r="R269" s="33" t="s">
        <v>3584</v>
      </c>
      <c r="S269" s="33" t="n">
        <v>60628</v>
      </c>
      <c r="T269" s="33" t="n">
        <v>48</v>
      </c>
      <c r="U269" s="33" t="s">
        <v>3585</v>
      </c>
      <c r="V269" s="33" t="s">
        <v>3586</v>
      </c>
      <c r="W269" s="33" t="s">
        <v>3587</v>
      </c>
      <c r="X269" s="33" t="s">
        <v>3588</v>
      </c>
      <c r="Y269" s="33" t="s">
        <v>1455</v>
      </c>
      <c r="Z269" s="33" t="s">
        <v>2538</v>
      </c>
      <c r="AA269" s="33" t="n">
        <v>2012</v>
      </c>
      <c r="AB269" s="33" t="n">
        <v>609902</v>
      </c>
      <c r="AD269" s="33" t="n">
        <v>3190</v>
      </c>
      <c r="AG269" s="33" t="s">
        <v>3589</v>
      </c>
      <c r="AH269" s="33" t="n">
        <v>6</v>
      </c>
      <c r="AI269" s="33" t="s">
        <v>1823</v>
      </c>
      <c r="AJ269" s="33" t="s">
        <v>1801</v>
      </c>
      <c r="AK269" s="33" t="s">
        <v>1802</v>
      </c>
      <c r="AL269" s="33" t="s">
        <v>59</v>
      </c>
      <c r="AM269" s="33" t="s">
        <v>60</v>
      </c>
      <c r="AN269" s="33" t="s">
        <v>59</v>
      </c>
      <c r="AO269" s="33" t="s">
        <v>59</v>
      </c>
      <c r="AP269" s="33" t="s">
        <v>60</v>
      </c>
      <c r="AQ269" s="33" t="s">
        <v>2467</v>
      </c>
      <c r="AR269" s="244" t="s">
        <v>674</v>
      </c>
      <c r="AS269" s="33" t="s">
        <v>67</v>
      </c>
      <c r="AT269" s="33" t="s">
        <v>47</v>
      </c>
      <c r="AU269" s="33" t="s">
        <v>47</v>
      </c>
      <c r="AV269" s="33" t="n">
        <v>34</v>
      </c>
      <c r="AW269" s="33" t="n">
        <v>41</v>
      </c>
      <c r="AX269" s="33" t="n">
        <v>43</v>
      </c>
      <c r="AY269" s="33" t="n">
        <v>136</v>
      </c>
      <c r="AZ269" s="33" t="n">
        <v>0</v>
      </c>
      <c r="BA269" s="33" t="n">
        <v>0</v>
      </c>
      <c r="BB269" s="33" t="n">
        <v>133</v>
      </c>
      <c r="BC269" s="33" t="n">
        <v>0</v>
      </c>
      <c r="BD269" s="245" t="n">
        <v>0</v>
      </c>
      <c r="BE269" s="33" t="n">
        <v>0</v>
      </c>
      <c r="BF269" s="33" t="n">
        <v>2</v>
      </c>
      <c r="BG269" s="33" t="n">
        <v>1</v>
      </c>
      <c r="BH269" s="33" t="n">
        <v>136</v>
      </c>
      <c r="BI269" s="33" t="n">
        <v>0.029</v>
      </c>
      <c r="BJ269" s="33" t="n">
        <v>0.029</v>
      </c>
      <c r="BK269" s="33" t="n">
        <v>0.029</v>
      </c>
      <c r="BL269" s="33" t="n">
        <v>0.022</v>
      </c>
      <c r="BM269" s="33" t="n">
        <v>0.044</v>
      </c>
      <c r="BN269" s="33" t="n">
        <v>0.066</v>
      </c>
      <c r="BO269" s="33" t="n">
        <v>0.059</v>
      </c>
      <c r="BP269" s="33" t="n">
        <v>0.081</v>
      </c>
      <c r="BQ269" s="33" t="n">
        <v>0.118</v>
      </c>
      <c r="BR269" s="33" t="n">
        <v>0.081</v>
      </c>
      <c r="BS269" s="33" t="n">
        <v>0.162</v>
      </c>
      <c r="BT269" s="33" t="n">
        <v>0.184</v>
      </c>
      <c r="BU269" s="33" t="n">
        <v>0.426</v>
      </c>
      <c r="BV269" s="33" t="n">
        <v>0.294</v>
      </c>
      <c r="BW269" s="33" t="n">
        <v>0.324</v>
      </c>
      <c r="BX269" s="33" t="n">
        <v>0.221</v>
      </c>
      <c r="BY269" s="33" t="n">
        <v>0.36</v>
      </c>
      <c r="BZ269" s="33" t="n">
        <v>0.294</v>
      </c>
      <c r="CA269" s="33" t="n">
        <v>0</v>
      </c>
      <c r="CB269" s="33" t="n">
        <v>0.022</v>
      </c>
      <c r="CC269" s="33" t="n">
        <v>0.029</v>
      </c>
      <c r="CD269" s="33" t="n">
        <v>0.044</v>
      </c>
      <c r="CE269" s="33" t="n">
        <v>0.029</v>
      </c>
      <c r="CF269" s="33" t="n">
        <v>0.029</v>
      </c>
      <c r="CG269" s="33" t="n">
        <v>0.485</v>
      </c>
      <c r="CH269" s="33" t="n">
        <v>0.574</v>
      </c>
      <c r="CI269" s="33" t="n">
        <v>0.5</v>
      </c>
      <c r="CJ269" s="33" t="n">
        <v>0.632</v>
      </c>
      <c r="CK269" s="33" t="n">
        <v>0.404</v>
      </c>
      <c r="CL269" s="33" t="n">
        <v>0.426</v>
      </c>
      <c r="CM269" s="33" t="n">
        <v>0</v>
      </c>
      <c r="CN269" s="33" t="n">
        <v>0</v>
      </c>
      <c r="CO269" s="33" t="n">
        <v>0.007</v>
      </c>
      <c r="CP269" s="33" t="n">
        <v>0.007</v>
      </c>
      <c r="CQ269" s="33" t="n">
        <v>0.015</v>
      </c>
      <c r="CR269" s="33" t="n">
        <v>0.015</v>
      </c>
      <c r="CS269" s="33" t="n">
        <v>0.029</v>
      </c>
      <c r="CT269" s="33" t="n">
        <v>0.066</v>
      </c>
      <c r="CU269" s="33" t="n">
        <v>0.059</v>
      </c>
      <c r="CV269" s="33" t="n">
        <v>0.037</v>
      </c>
      <c r="CW269" s="33" t="n">
        <v>0.037</v>
      </c>
      <c r="CX269" s="33" t="n">
        <v>0.037</v>
      </c>
      <c r="CY269" s="33" t="n">
        <v>0.044</v>
      </c>
      <c r="CZ269" s="33" t="n">
        <v>0.044</v>
      </c>
      <c r="DA269" s="33" t="n">
        <v>0.074</v>
      </c>
      <c r="DB269" s="33" t="n">
        <v>0.096</v>
      </c>
      <c r="DC269" s="33" t="n">
        <v>0.11</v>
      </c>
      <c r="DD269" s="33" t="n">
        <v>0.074</v>
      </c>
      <c r="DE269" s="33" t="n">
        <v>0.147</v>
      </c>
      <c r="DF269" s="33" t="n">
        <v>0.191</v>
      </c>
      <c r="DG269" s="33" t="n">
        <v>0.199</v>
      </c>
      <c r="DH269" s="33" t="n">
        <v>0.206</v>
      </c>
      <c r="DI269" s="33" t="n">
        <v>0.228</v>
      </c>
      <c r="DJ269" s="33" t="n">
        <v>0.301</v>
      </c>
      <c r="DK269" s="33" t="n">
        <v>0.176</v>
      </c>
      <c r="DL269" s="33" t="n">
        <v>0.221</v>
      </c>
      <c r="DM269" s="33" t="n">
        <v>0.221</v>
      </c>
      <c r="DN269" s="33" t="n">
        <v>0.007</v>
      </c>
      <c r="DO269" s="33" t="n">
        <v>0.007</v>
      </c>
      <c r="DP269" s="33" t="n">
        <v>0.007</v>
      </c>
      <c r="DQ269" s="33" t="n">
        <v>0.015</v>
      </c>
      <c r="DR269" s="33" t="n">
        <v>0.015</v>
      </c>
      <c r="DS269" s="33" t="n">
        <v>0.022</v>
      </c>
      <c r="DT269" s="33" t="n">
        <v>0.022</v>
      </c>
      <c r="DU269" s="33" t="n">
        <v>0.015</v>
      </c>
      <c r="DV269" s="33" t="n">
        <v>0.037</v>
      </c>
      <c r="DW269" s="33" t="n">
        <v>0.809</v>
      </c>
      <c r="DX269" s="33" t="n">
        <v>0.765</v>
      </c>
      <c r="DY269" s="33" t="n">
        <v>0.75</v>
      </c>
      <c r="DZ269" s="33" t="n">
        <v>0.728</v>
      </c>
      <c r="EA269" s="33" t="n">
        <v>0.699</v>
      </c>
      <c r="EB269" s="33" t="n">
        <v>0.588</v>
      </c>
      <c r="EC269" s="33" t="n">
        <v>0.676</v>
      </c>
      <c r="ED269" s="33" t="n">
        <v>0.588</v>
      </c>
      <c r="EE269" s="33" t="n">
        <v>0.61</v>
      </c>
      <c r="EF269" s="33" t="n">
        <v>0.316</v>
      </c>
      <c r="EG269" s="33" t="n">
        <v>0.066</v>
      </c>
      <c r="EH269" s="33" t="n">
        <v>0.022</v>
      </c>
      <c r="EI269" s="33" t="n">
        <v>0.11</v>
      </c>
      <c r="EJ269" s="33" t="n">
        <v>0.375</v>
      </c>
      <c r="EK269" s="33" t="n">
        <v>0.132</v>
      </c>
      <c r="EL269" s="33" t="n">
        <v>0.11</v>
      </c>
      <c r="EM269" s="33" t="n">
        <v>0.11</v>
      </c>
      <c r="EN269" s="33" t="n">
        <v>0.103</v>
      </c>
      <c r="EO269" s="33" t="n">
        <v>0.36</v>
      </c>
      <c r="EP269" s="33" t="n">
        <v>0.382</v>
      </c>
      <c r="EQ269" s="33" t="n">
        <v>0.294</v>
      </c>
      <c r="ER269" s="33" t="n">
        <v>0.007</v>
      </c>
      <c r="ES269" s="33" t="n">
        <v>0.022</v>
      </c>
      <c r="ET269" s="33" t="n">
        <v>0.125</v>
      </c>
      <c r="EU269" s="33" t="n">
        <v>0.066</v>
      </c>
      <c r="EV269" s="33" t="n">
        <v>0.199</v>
      </c>
      <c r="EW269" s="33" t="n">
        <v>0.419</v>
      </c>
      <c r="EX269" s="33" t="n">
        <v>0.36</v>
      </c>
      <c r="EY269" s="33" t="n">
        <v>0.419</v>
      </c>
      <c r="EZ269" s="33" t="n">
        <v>7.14</v>
      </c>
      <c r="FA269" s="33" t="n">
        <v>0.037</v>
      </c>
      <c r="FB269" s="33" t="n">
        <v>0.015</v>
      </c>
      <c r="FC269" s="33" t="n">
        <v>0.044</v>
      </c>
      <c r="FD269" s="33" t="n">
        <v>0.037</v>
      </c>
      <c r="FE269" s="33" t="n">
        <v>0.118</v>
      </c>
      <c r="FF269" s="33" t="n">
        <v>0.103</v>
      </c>
      <c r="FG269" s="33" t="n">
        <v>0.118</v>
      </c>
      <c r="FH269" s="33" t="n">
        <v>0.176</v>
      </c>
      <c r="FI269" s="33" t="n">
        <v>0.11</v>
      </c>
      <c r="FJ269" s="33" t="n">
        <v>0.221</v>
      </c>
      <c r="FK269" s="33" t="n">
        <v>0.022</v>
      </c>
      <c r="FL269" s="33" t="n">
        <v>0.574</v>
      </c>
      <c r="FM269" s="33" t="n">
        <v>0.632</v>
      </c>
      <c r="FN269" s="33" t="n">
        <v>0.235</v>
      </c>
      <c r="FO269" s="33" t="n">
        <v>0.199</v>
      </c>
      <c r="FP269" s="33" t="n">
        <v>0.14</v>
      </c>
      <c r="FQ269" s="33" t="n">
        <v>0.243</v>
      </c>
      <c r="FR269" s="33" t="n">
        <v>0.051</v>
      </c>
      <c r="FS269" s="33" t="n">
        <v>0.066</v>
      </c>
      <c r="FT269" s="33" t="n">
        <v>0.309</v>
      </c>
      <c r="FU269" s="33" t="n">
        <v>0.066</v>
      </c>
      <c r="FV269" s="33" t="n">
        <v>0.051</v>
      </c>
      <c r="FW269" s="33" t="n">
        <v>0.162</v>
      </c>
      <c r="FX269" s="33" t="n">
        <v>0.11</v>
      </c>
      <c r="FY269" s="33" t="n">
        <v>0.11</v>
      </c>
      <c r="FZ269" s="33" t="n">
        <v>0.051</v>
      </c>
      <c r="GA269" s="33" t="n">
        <v>0.022</v>
      </c>
      <c r="GB269" s="33" t="n">
        <v>0.037</v>
      </c>
      <c r="GC269" s="33" t="n">
        <v>0</v>
      </c>
      <c r="GD269" s="33" t="n">
        <v>0.037</v>
      </c>
      <c r="GE269" s="33" t="n">
        <v>0.125</v>
      </c>
      <c r="GF269" s="33" t="n">
        <v>0.007</v>
      </c>
      <c r="GG269" s="33" t="n">
        <v>0.382</v>
      </c>
      <c r="GH269" s="33" t="n">
        <v>0.316</v>
      </c>
      <c r="GI269" s="33" t="n">
        <v>0.375</v>
      </c>
      <c r="GJ269" s="33" t="n">
        <v>0.382</v>
      </c>
      <c r="GK269" s="33" t="n">
        <v>0.456</v>
      </c>
      <c r="GL269" s="33" t="n">
        <v>0.419</v>
      </c>
      <c r="GM269" s="33" t="n">
        <v>0.544</v>
      </c>
      <c r="GN269" s="33" t="n">
        <v>0.39</v>
      </c>
      <c r="GO269" s="33" t="n">
        <v>0.426</v>
      </c>
      <c r="GP269" s="33" t="n">
        <v>0.404</v>
      </c>
      <c r="GQ269" s="33" t="n">
        <v>0.309</v>
      </c>
      <c r="GR269" s="33" t="n">
        <v>0.493</v>
      </c>
      <c r="GS269" s="33" t="n">
        <v>0.015</v>
      </c>
      <c r="GT269" s="33" t="n">
        <v>0.191</v>
      </c>
      <c r="GU269" s="33" t="n">
        <v>0.147</v>
      </c>
      <c r="GV269" s="33" t="n">
        <v>0.103</v>
      </c>
      <c r="GW269" s="33" t="n">
        <v>0.051</v>
      </c>
      <c r="GX269" s="33" t="n">
        <v>0.037</v>
      </c>
      <c r="GY269" s="33" t="n">
        <v>0.022</v>
      </c>
      <c r="GZ269" s="33" t="n">
        <v>0.015</v>
      </c>
      <c r="HA269" s="33" t="n">
        <v>0.007</v>
      </c>
      <c r="HB269" s="33" t="n">
        <v>0.015</v>
      </c>
      <c r="HC269" s="33" t="n">
        <v>0.015</v>
      </c>
      <c r="HD269" s="33" t="n">
        <v>0</v>
      </c>
      <c r="HE269" s="33" t="n">
        <v>0.015</v>
      </c>
      <c r="HF269" s="33" t="n">
        <v>0.051</v>
      </c>
      <c r="HG269" s="33" t="n">
        <v>0.044</v>
      </c>
      <c r="HH269" s="33" t="n">
        <v>0.059</v>
      </c>
      <c r="HI269" s="33" t="n">
        <v>0.044</v>
      </c>
      <c r="HJ269" s="33" t="n">
        <v>0.044</v>
      </c>
    </row>
    <row r="270" customFormat="false" ht="15" hidden="false" customHeight="false" outlineLevel="0" collapsed="false">
      <c r="A270" s="33" t="n">
        <v>609903</v>
      </c>
      <c r="B270" s="242" t="s">
        <v>1785</v>
      </c>
      <c r="C270" s="243" t="s">
        <v>1786</v>
      </c>
      <c r="D270" s="33" t="n">
        <v>3200</v>
      </c>
      <c r="E270" s="33" t="n">
        <v>23081</v>
      </c>
      <c r="F270" s="33" t="s">
        <v>523</v>
      </c>
      <c r="G270" s="33" t="s">
        <v>524</v>
      </c>
      <c r="H270" s="243" t="s">
        <v>46</v>
      </c>
      <c r="I270" s="33" t="s">
        <v>1855</v>
      </c>
      <c r="J270" s="33" t="s">
        <v>1788</v>
      </c>
      <c r="L270" s="33" t="s">
        <v>112</v>
      </c>
      <c r="N270" s="33" t="s">
        <v>1790</v>
      </c>
      <c r="O270" s="33" t="n">
        <v>51294</v>
      </c>
      <c r="P270" s="33" t="s">
        <v>1791</v>
      </c>
      <c r="Q270" s="33" t="s">
        <v>3590</v>
      </c>
      <c r="R270" s="33" t="s">
        <v>3591</v>
      </c>
      <c r="S270" s="33" t="n">
        <v>60632</v>
      </c>
      <c r="T270" s="33" t="n">
        <v>44</v>
      </c>
      <c r="U270" s="33" t="s">
        <v>3592</v>
      </c>
      <c r="V270" s="33" t="s">
        <v>3593</v>
      </c>
      <c r="W270" s="33" t="s">
        <v>3594</v>
      </c>
      <c r="X270" s="33" t="s">
        <v>3595</v>
      </c>
      <c r="Y270" s="33" t="s">
        <v>2249</v>
      </c>
      <c r="Z270" s="33" t="s">
        <v>2593</v>
      </c>
      <c r="AA270" s="33" t="n">
        <v>2012</v>
      </c>
      <c r="AB270" s="33" t="n">
        <v>609903</v>
      </c>
      <c r="AD270" s="33" t="n">
        <v>3200</v>
      </c>
      <c r="AG270" s="33" t="s">
        <v>3596</v>
      </c>
      <c r="AH270" s="33" t="n">
        <v>5</v>
      </c>
      <c r="AI270" s="33" t="s">
        <v>1823</v>
      </c>
      <c r="AJ270" s="33" t="s">
        <v>1801</v>
      </c>
      <c r="AK270" s="33" t="s">
        <v>1802</v>
      </c>
      <c r="AL270" s="33" t="s">
        <v>112</v>
      </c>
      <c r="AM270" s="33" t="s">
        <v>71</v>
      </c>
      <c r="AN270" s="33" t="s">
        <v>112</v>
      </c>
      <c r="AO270" s="33" t="s">
        <v>112</v>
      </c>
      <c r="AP270" s="33" t="s">
        <v>71</v>
      </c>
      <c r="AQ270" s="33" t="s">
        <v>2467</v>
      </c>
      <c r="AR270" s="244" t="s">
        <v>162</v>
      </c>
      <c r="AS270" s="33" t="s">
        <v>67</v>
      </c>
      <c r="AT270" s="33" t="s">
        <v>47</v>
      </c>
      <c r="AU270" s="33" t="s">
        <v>67</v>
      </c>
      <c r="AV270" s="33" t="n">
        <v>33</v>
      </c>
      <c r="AW270" s="33" t="n">
        <v>56</v>
      </c>
      <c r="AX270" s="33" t="n">
        <v>36</v>
      </c>
      <c r="AY270" s="33" t="n">
        <v>386</v>
      </c>
      <c r="AZ270" s="33" t="n">
        <v>16</v>
      </c>
      <c r="BA270" s="33" t="n">
        <v>3</v>
      </c>
      <c r="BB270" s="33" t="n">
        <v>1</v>
      </c>
      <c r="BC270" s="33" t="n">
        <v>345</v>
      </c>
      <c r="BD270" s="245" t="n">
        <v>0</v>
      </c>
      <c r="BE270" s="33" t="n">
        <v>0</v>
      </c>
      <c r="BF270" s="33" t="n">
        <v>11</v>
      </c>
      <c r="BG270" s="33" t="n">
        <v>10</v>
      </c>
      <c r="BH270" s="33" t="n">
        <v>386</v>
      </c>
      <c r="BI270" s="33" t="n">
        <v>0.016</v>
      </c>
      <c r="BJ270" s="33" t="n">
        <v>0.01</v>
      </c>
      <c r="BK270" s="33" t="n">
        <v>0.028</v>
      </c>
      <c r="BL270" s="33" t="n">
        <v>0.003</v>
      </c>
      <c r="BM270" s="33" t="n">
        <v>0.023</v>
      </c>
      <c r="BN270" s="33" t="n">
        <v>0.085</v>
      </c>
      <c r="BO270" s="33" t="n">
        <v>0.067</v>
      </c>
      <c r="BP270" s="33" t="n">
        <v>0.06</v>
      </c>
      <c r="BQ270" s="33" t="n">
        <v>0.062</v>
      </c>
      <c r="BR270" s="33" t="n">
        <v>0.044</v>
      </c>
      <c r="BS270" s="33" t="n">
        <v>0.101</v>
      </c>
      <c r="BT270" s="33" t="n">
        <v>0.199</v>
      </c>
      <c r="BU270" s="33" t="n">
        <v>0.482</v>
      </c>
      <c r="BV270" s="33" t="n">
        <v>0.402</v>
      </c>
      <c r="BW270" s="33" t="n">
        <v>0.446</v>
      </c>
      <c r="BX270" s="33" t="n">
        <v>0.254</v>
      </c>
      <c r="BY270" s="33" t="n">
        <v>0.448</v>
      </c>
      <c r="BZ270" s="33" t="n">
        <v>0.355</v>
      </c>
      <c r="CA270" s="33" t="n">
        <v>0.026</v>
      </c>
      <c r="CB270" s="33" t="n">
        <v>0.013</v>
      </c>
      <c r="CC270" s="33" t="n">
        <v>0.041</v>
      </c>
      <c r="CD270" s="33" t="n">
        <v>0.028</v>
      </c>
      <c r="CE270" s="33" t="n">
        <v>0.039</v>
      </c>
      <c r="CF270" s="33" t="n">
        <v>0.057</v>
      </c>
      <c r="CG270" s="33" t="n">
        <v>0.409</v>
      </c>
      <c r="CH270" s="33" t="n">
        <v>0.516</v>
      </c>
      <c r="CI270" s="33" t="n">
        <v>0.422</v>
      </c>
      <c r="CJ270" s="33" t="n">
        <v>0.671</v>
      </c>
      <c r="CK270" s="33" t="n">
        <v>0.389</v>
      </c>
      <c r="CL270" s="33" t="n">
        <v>0.303</v>
      </c>
      <c r="CM270" s="33" t="n">
        <v>0.005</v>
      </c>
      <c r="CN270" s="33" t="n">
        <v>0.008</v>
      </c>
      <c r="CO270" s="33" t="n">
        <v>0.008</v>
      </c>
      <c r="CP270" s="33" t="n">
        <v>0.008</v>
      </c>
      <c r="CQ270" s="33" t="n">
        <v>0.005</v>
      </c>
      <c r="CR270" s="33" t="n">
        <v>0.013</v>
      </c>
      <c r="CS270" s="33" t="n">
        <v>0.01</v>
      </c>
      <c r="CT270" s="33" t="n">
        <v>0.047</v>
      </c>
      <c r="CU270" s="33" t="n">
        <v>0.016</v>
      </c>
      <c r="CV270" s="33" t="n">
        <v>0.003</v>
      </c>
      <c r="CW270" s="33" t="n">
        <v>0.023</v>
      </c>
      <c r="CX270" s="33" t="n">
        <v>0.026</v>
      </c>
      <c r="CY270" s="33" t="n">
        <v>0.036</v>
      </c>
      <c r="CZ270" s="33" t="n">
        <v>0.031</v>
      </c>
      <c r="DA270" s="33" t="n">
        <v>0.036</v>
      </c>
      <c r="DB270" s="33" t="n">
        <v>0.052</v>
      </c>
      <c r="DC270" s="33" t="n">
        <v>0.062</v>
      </c>
      <c r="DD270" s="33" t="n">
        <v>0.054</v>
      </c>
      <c r="DE270" s="33" t="n">
        <v>0.166</v>
      </c>
      <c r="DF270" s="33" t="n">
        <v>0.163</v>
      </c>
      <c r="DG270" s="33" t="n">
        <v>0.207</v>
      </c>
      <c r="DH270" s="33" t="n">
        <v>0.189</v>
      </c>
      <c r="DI270" s="33" t="n">
        <v>0.163</v>
      </c>
      <c r="DJ270" s="33" t="n">
        <v>0.223</v>
      </c>
      <c r="DK270" s="33" t="n">
        <v>0.22</v>
      </c>
      <c r="DL270" s="33" t="n">
        <v>0.236</v>
      </c>
      <c r="DM270" s="33" t="n">
        <v>0.22</v>
      </c>
      <c r="DN270" s="33" t="n">
        <v>0.013</v>
      </c>
      <c r="DO270" s="33" t="n">
        <v>0.021</v>
      </c>
      <c r="DP270" s="33" t="n">
        <v>0.026</v>
      </c>
      <c r="DQ270" s="33" t="n">
        <v>0.018</v>
      </c>
      <c r="DR270" s="33" t="n">
        <v>0.021</v>
      </c>
      <c r="DS270" s="33" t="n">
        <v>0.023</v>
      </c>
      <c r="DT270" s="33" t="n">
        <v>0.034</v>
      </c>
      <c r="DU270" s="33" t="n">
        <v>0.021</v>
      </c>
      <c r="DV270" s="33" t="n">
        <v>0.034</v>
      </c>
      <c r="DW270" s="33" t="n">
        <v>0.813</v>
      </c>
      <c r="DX270" s="33" t="n">
        <v>0.785</v>
      </c>
      <c r="DY270" s="33" t="n">
        <v>0.733</v>
      </c>
      <c r="DZ270" s="33" t="n">
        <v>0.749</v>
      </c>
      <c r="EA270" s="33" t="n">
        <v>0.78</v>
      </c>
      <c r="EB270" s="33" t="n">
        <v>0.705</v>
      </c>
      <c r="EC270" s="33" t="n">
        <v>0.684</v>
      </c>
      <c r="ED270" s="33" t="n">
        <v>0.635</v>
      </c>
      <c r="EE270" s="33" t="n">
        <v>0.676</v>
      </c>
      <c r="EF270" s="33" t="n">
        <v>0.301</v>
      </c>
      <c r="EG270" s="33" t="n">
        <v>0.01</v>
      </c>
      <c r="EH270" s="33" t="n">
        <v>0.016</v>
      </c>
      <c r="EI270" s="33" t="n">
        <v>0.041</v>
      </c>
      <c r="EJ270" s="33" t="n">
        <v>0.282</v>
      </c>
      <c r="EK270" s="33" t="n">
        <v>0.031</v>
      </c>
      <c r="EL270" s="33" t="n">
        <v>0.023</v>
      </c>
      <c r="EM270" s="33" t="n">
        <v>0.101</v>
      </c>
      <c r="EN270" s="33" t="n">
        <v>0.158</v>
      </c>
      <c r="EO270" s="33" t="n">
        <v>0.358</v>
      </c>
      <c r="EP270" s="33" t="n">
        <v>0.303</v>
      </c>
      <c r="EQ270" s="33" t="n">
        <v>0.311</v>
      </c>
      <c r="ER270" s="33" t="n">
        <v>0.13</v>
      </c>
      <c r="ES270" s="33" t="n">
        <v>0.088</v>
      </c>
      <c r="ET270" s="33" t="n">
        <v>0.135</v>
      </c>
      <c r="EU270" s="33" t="n">
        <v>0.101</v>
      </c>
      <c r="EV270" s="33" t="n">
        <v>0.13</v>
      </c>
      <c r="EW270" s="33" t="n">
        <v>0.513</v>
      </c>
      <c r="EX270" s="33" t="n">
        <v>0.523</v>
      </c>
      <c r="EY270" s="33" t="n">
        <v>0.446</v>
      </c>
      <c r="EZ270" s="33" t="n">
        <v>8.35</v>
      </c>
      <c r="FA270" s="33" t="n">
        <v>0.013</v>
      </c>
      <c r="FB270" s="33" t="n">
        <v>0.008</v>
      </c>
      <c r="FC270" s="33" t="n">
        <v>0.013</v>
      </c>
      <c r="FD270" s="33" t="n">
        <v>0.021</v>
      </c>
      <c r="FE270" s="33" t="n">
        <v>0.034</v>
      </c>
      <c r="FF270" s="33" t="n">
        <v>0.044</v>
      </c>
      <c r="FG270" s="33" t="n">
        <v>0.088</v>
      </c>
      <c r="FH270" s="33" t="n">
        <v>0.153</v>
      </c>
      <c r="FI270" s="33" t="n">
        <v>0.176</v>
      </c>
      <c r="FJ270" s="33" t="n">
        <v>0.35</v>
      </c>
      <c r="FK270" s="33" t="n">
        <v>0.101</v>
      </c>
      <c r="FL270" s="33" t="n">
        <v>0.308</v>
      </c>
      <c r="FM270" s="33" t="n">
        <v>0.44</v>
      </c>
      <c r="FN270" s="33" t="n">
        <v>0.251</v>
      </c>
      <c r="FO270" s="33" t="n">
        <v>0.184</v>
      </c>
      <c r="FP270" s="33" t="n">
        <v>0.119</v>
      </c>
      <c r="FQ270" s="33" t="n">
        <v>0.205</v>
      </c>
      <c r="FR270" s="33" t="n">
        <v>0.13</v>
      </c>
      <c r="FS270" s="33" t="n">
        <v>0.073</v>
      </c>
      <c r="FT270" s="33" t="n">
        <v>0.187</v>
      </c>
      <c r="FU270" s="33" t="n">
        <v>0.137</v>
      </c>
      <c r="FV270" s="33" t="n">
        <v>0.062</v>
      </c>
      <c r="FW270" s="33" t="n">
        <v>0.184</v>
      </c>
      <c r="FX270" s="33" t="n">
        <v>0.241</v>
      </c>
      <c r="FY270" s="33" t="n">
        <v>0.306</v>
      </c>
      <c r="FZ270" s="33" t="n">
        <v>0.174</v>
      </c>
      <c r="GA270" s="33" t="n">
        <v>0.018</v>
      </c>
      <c r="GB270" s="33" t="n">
        <v>0.013</v>
      </c>
      <c r="GC270" s="33" t="n">
        <v>0.018</v>
      </c>
      <c r="GD270" s="33" t="n">
        <v>0.028</v>
      </c>
      <c r="GE270" s="33" t="n">
        <v>0.122</v>
      </c>
      <c r="GF270" s="33" t="n">
        <v>0.021</v>
      </c>
      <c r="GG270" s="33" t="n">
        <v>0.396</v>
      </c>
      <c r="GH270" s="33" t="n">
        <v>0.324</v>
      </c>
      <c r="GI270" s="33" t="n">
        <v>0.321</v>
      </c>
      <c r="GJ270" s="33" t="n">
        <v>0.378</v>
      </c>
      <c r="GK270" s="33" t="n">
        <v>0.399</v>
      </c>
      <c r="GL270" s="33" t="n">
        <v>0.43</v>
      </c>
      <c r="GM270" s="33" t="n">
        <v>0.456</v>
      </c>
      <c r="GN270" s="33" t="n">
        <v>0.391</v>
      </c>
      <c r="GO270" s="33" t="n">
        <v>0.412</v>
      </c>
      <c r="GP270" s="33" t="n">
        <v>0.373</v>
      </c>
      <c r="GQ270" s="33" t="n">
        <v>0.306</v>
      </c>
      <c r="GR270" s="33" t="n">
        <v>0.402</v>
      </c>
      <c r="GS270" s="33" t="n">
        <v>0.034</v>
      </c>
      <c r="GT270" s="33" t="n">
        <v>0.176</v>
      </c>
      <c r="GU270" s="33" t="n">
        <v>0.161</v>
      </c>
      <c r="GV270" s="33" t="n">
        <v>0.117</v>
      </c>
      <c r="GW270" s="33" t="n">
        <v>0.08</v>
      </c>
      <c r="GX270" s="33" t="n">
        <v>0.057</v>
      </c>
      <c r="GY270" s="33" t="n">
        <v>0.016</v>
      </c>
      <c r="GZ270" s="33" t="n">
        <v>0.018</v>
      </c>
      <c r="HA270" s="33" t="n">
        <v>0.013</v>
      </c>
      <c r="HB270" s="33" t="n">
        <v>0.013</v>
      </c>
      <c r="HC270" s="33" t="n">
        <v>0.016</v>
      </c>
      <c r="HD270" s="33" t="n">
        <v>0.018</v>
      </c>
      <c r="HE270" s="33" t="n">
        <v>0.08</v>
      </c>
      <c r="HF270" s="33" t="n">
        <v>0.078</v>
      </c>
      <c r="HG270" s="33" t="n">
        <v>0.075</v>
      </c>
      <c r="HH270" s="33" t="n">
        <v>0.091</v>
      </c>
      <c r="HI270" s="33" t="n">
        <v>0.078</v>
      </c>
      <c r="HJ270" s="33" t="n">
        <v>0.073</v>
      </c>
    </row>
    <row r="271" customFormat="false" ht="15" hidden="false" customHeight="false" outlineLevel="0" collapsed="false">
      <c r="A271" s="33" t="n">
        <v>609904</v>
      </c>
      <c r="B271" s="242" t="s">
        <v>1785</v>
      </c>
      <c r="C271" s="243" t="s">
        <v>1786</v>
      </c>
      <c r="D271" s="33" t="n">
        <v>3220</v>
      </c>
      <c r="E271" s="33" t="n">
        <v>23101</v>
      </c>
      <c r="F271" s="33" t="s">
        <v>525</v>
      </c>
      <c r="G271" s="33" t="s">
        <v>526</v>
      </c>
      <c r="H271" s="243" t="s">
        <v>46</v>
      </c>
      <c r="I271" s="33" t="s">
        <v>1855</v>
      </c>
      <c r="J271" s="33" t="s">
        <v>1788</v>
      </c>
      <c r="L271" s="33" t="s">
        <v>107</v>
      </c>
      <c r="N271" s="33" t="s">
        <v>1790</v>
      </c>
      <c r="O271" s="33" t="n">
        <v>54725</v>
      </c>
      <c r="P271" s="33" t="s">
        <v>1791</v>
      </c>
      <c r="Q271" s="33" t="s">
        <v>3597</v>
      </c>
      <c r="R271" s="33" t="s">
        <v>3598</v>
      </c>
      <c r="S271" s="33" t="n">
        <v>60644</v>
      </c>
      <c r="T271" s="33" t="n">
        <v>36</v>
      </c>
      <c r="U271" s="33" t="s">
        <v>3599</v>
      </c>
      <c r="V271" s="33" t="s">
        <v>3600</v>
      </c>
      <c r="W271" s="33" t="s">
        <v>3601</v>
      </c>
      <c r="X271" s="33" t="s">
        <v>3602</v>
      </c>
      <c r="Y271" s="33" t="s">
        <v>1862</v>
      </c>
      <c r="AA271" s="33" t="n">
        <v>2012</v>
      </c>
      <c r="AB271" s="33" t="n">
        <v>609904</v>
      </c>
      <c r="AD271" s="33" t="n">
        <v>3220</v>
      </c>
      <c r="AG271" s="33" t="s">
        <v>3603</v>
      </c>
      <c r="AH271" s="33" t="n">
        <v>2</v>
      </c>
      <c r="AI271" s="33" t="s">
        <v>1823</v>
      </c>
      <c r="AJ271" s="33" t="s">
        <v>1801</v>
      </c>
      <c r="AK271" s="33" t="s">
        <v>1802</v>
      </c>
      <c r="AL271" s="33" t="s">
        <v>107</v>
      </c>
      <c r="AM271" s="33" t="s">
        <v>108</v>
      </c>
      <c r="AN271" s="33" t="s">
        <v>107</v>
      </c>
      <c r="AO271" s="33" t="s">
        <v>107</v>
      </c>
      <c r="AP271" s="33" t="s">
        <v>108</v>
      </c>
      <c r="AQ271" s="33" t="s">
        <v>2467</v>
      </c>
      <c r="AR271" s="244" t="s">
        <v>109</v>
      </c>
      <c r="AS271" s="33" t="s">
        <v>131</v>
      </c>
      <c r="AT271" s="33" t="s">
        <v>131</v>
      </c>
      <c r="AU271" s="33" t="s">
        <v>131</v>
      </c>
      <c r="AV271" s="33" t="n">
        <v>96</v>
      </c>
      <c r="AW271" s="33" t="n">
        <v>90</v>
      </c>
      <c r="AX271" s="33" t="n">
        <v>94</v>
      </c>
      <c r="AY271" s="33" t="n">
        <v>217</v>
      </c>
      <c r="AZ271" s="33" t="n">
        <v>0</v>
      </c>
      <c r="BA271" s="33" t="n">
        <v>0</v>
      </c>
      <c r="BB271" s="33" t="n">
        <v>201</v>
      </c>
      <c r="BC271" s="33" t="n">
        <v>8</v>
      </c>
      <c r="BD271" s="245" t="n">
        <v>0</v>
      </c>
      <c r="BE271" s="33" t="n">
        <v>0</v>
      </c>
      <c r="BF271" s="33" t="n">
        <v>3</v>
      </c>
      <c r="BG271" s="33" t="n">
        <v>5</v>
      </c>
      <c r="BH271" s="33" t="n">
        <v>217</v>
      </c>
      <c r="BI271" s="33" t="n">
        <v>0</v>
      </c>
      <c r="BJ271" s="33" t="n">
        <v>0</v>
      </c>
      <c r="BK271" s="33" t="n">
        <v>0</v>
      </c>
      <c r="BL271" s="33" t="n">
        <v>0.005</v>
      </c>
      <c r="BM271" s="33" t="n">
        <v>0.005</v>
      </c>
      <c r="BN271" s="33" t="n">
        <v>0.028</v>
      </c>
      <c r="BO271" s="33" t="n">
        <v>0.009</v>
      </c>
      <c r="BP271" s="33" t="n">
        <v>0.018</v>
      </c>
      <c r="BQ271" s="33" t="n">
        <v>0.009</v>
      </c>
      <c r="BR271" s="33" t="n">
        <v>0.023</v>
      </c>
      <c r="BS271" s="33" t="n">
        <v>0.032</v>
      </c>
      <c r="BT271" s="33" t="n">
        <v>0.06</v>
      </c>
      <c r="BU271" s="33" t="n">
        <v>0.143</v>
      </c>
      <c r="BV271" s="33" t="n">
        <v>0.074</v>
      </c>
      <c r="BW271" s="33" t="n">
        <v>0.12</v>
      </c>
      <c r="BX271" s="33" t="n">
        <v>0.124</v>
      </c>
      <c r="BY271" s="33" t="n">
        <v>0.18</v>
      </c>
      <c r="BZ271" s="33" t="n">
        <v>0.166</v>
      </c>
      <c r="CA271" s="33" t="n">
        <v>0.005</v>
      </c>
      <c r="CB271" s="33" t="n">
        <v>0</v>
      </c>
      <c r="CC271" s="33" t="n">
        <v>0.014</v>
      </c>
      <c r="CD271" s="33" t="n">
        <v>0</v>
      </c>
      <c r="CE271" s="33" t="n">
        <v>0</v>
      </c>
      <c r="CF271" s="33" t="n">
        <v>0.018</v>
      </c>
      <c r="CG271" s="33" t="n">
        <v>0.843</v>
      </c>
      <c r="CH271" s="33" t="n">
        <v>0.908</v>
      </c>
      <c r="CI271" s="33" t="n">
        <v>0.857</v>
      </c>
      <c r="CJ271" s="33" t="n">
        <v>0.848</v>
      </c>
      <c r="CK271" s="33" t="n">
        <v>0.783</v>
      </c>
      <c r="CL271" s="33" t="n">
        <v>0.728</v>
      </c>
      <c r="CM271" s="33" t="n">
        <v>0.009</v>
      </c>
      <c r="CN271" s="33" t="n">
        <v>0.014</v>
      </c>
      <c r="CO271" s="33" t="n">
        <v>0</v>
      </c>
      <c r="CP271" s="33" t="n">
        <v>0.009</v>
      </c>
      <c r="CQ271" s="33" t="n">
        <v>0.005</v>
      </c>
      <c r="CR271" s="33" t="n">
        <v>0.009</v>
      </c>
      <c r="CS271" s="33" t="n">
        <v>0.018</v>
      </c>
      <c r="CT271" s="33" t="n">
        <v>0.028</v>
      </c>
      <c r="CU271" s="33" t="n">
        <v>0.014</v>
      </c>
      <c r="CV271" s="33" t="n">
        <v>0.009</v>
      </c>
      <c r="CW271" s="33" t="n">
        <v>0</v>
      </c>
      <c r="CX271" s="33" t="n">
        <v>0.014</v>
      </c>
      <c r="CY271" s="33" t="n">
        <v>0.009</v>
      </c>
      <c r="CZ271" s="33" t="n">
        <v>0.009</v>
      </c>
      <c r="DA271" s="33" t="n">
        <v>0.041</v>
      </c>
      <c r="DB271" s="33" t="n">
        <v>0.032</v>
      </c>
      <c r="DC271" s="33" t="n">
        <v>0.037</v>
      </c>
      <c r="DD271" s="33" t="n">
        <v>0.023</v>
      </c>
      <c r="DE271" s="33" t="n">
        <v>0.074</v>
      </c>
      <c r="DF271" s="33" t="n">
        <v>0.078</v>
      </c>
      <c r="DG271" s="33" t="n">
        <v>0.092</v>
      </c>
      <c r="DH271" s="33" t="n">
        <v>0.111</v>
      </c>
      <c r="DI271" s="33" t="n">
        <v>0.069</v>
      </c>
      <c r="DJ271" s="33" t="n">
        <v>0.147</v>
      </c>
      <c r="DK271" s="33" t="n">
        <v>0.129</v>
      </c>
      <c r="DL271" s="33" t="n">
        <v>0.088</v>
      </c>
      <c r="DM271" s="33" t="n">
        <v>0.115</v>
      </c>
      <c r="DN271" s="33" t="n">
        <v>0</v>
      </c>
      <c r="DO271" s="33" t="n">
        <v>0</v>
      </c>
      <c r="DP271" s="33" t="n">
        <v>0.014</v>
      </c>
      <c r="DQ271" s="33" t="n">
        <v>0</v>
      </c>
      <c r="DR271" s="33" t="n">
        <v>0</v>
      </c>
      <c r="DS271" s="33" t="n">
        <v>0</v>
      </c>
      <c r="DT271" s="33" t="n">
        <v>0.009</v>
      </c>
      <c r="DU271" s="33" t="n">
        <v>0.005</v>
      </c>
      <c r="DV271" s="33" t="n">
        <v>0.023</v>
      </c>
      <c r="DW271" s="33" t="n">
        <v>0.908</v>
      </c>
      <c r="DX271" s="33" t="n">
        <v>0.908</v>
      </c>
      <c r="DY271" s="33" t="n">
        <v>0.88</v>
      </c>
      <c r="DZ271" s="33" t="n">
        <v>0.871</v>
      </c>
      <c r="EA271" s="33" t="n">
        <v>0.917</v>
      </c>
      <c r="EB271" s="33" t="n">
        <v>0.802</v>
      </c>
      <c r="EC271" s="33" t="n">
        <v>0.811</v>
      </c>
      <c r="ED271" s="33" t="n">
        <v>0.843</v>
      </c>
      <c r="EE271" s="33" t="n">
        <v>0.825</v>
      </c>
      <c r="EF271" s="33" t="n">
        <v>0.618</v>
      </c>
      <c r="EG271" s="33" t="n">
        <v>0.014</v>
      </c>
      <c r="EH271" s="33" t="n">
        <v>0.005</v>
      </c>
      <c r="EI271" s="33" t="n">
        <v>0.014</v>
      </c>
      <c r="EJ271" s="33" t="n">
        <v>0.203</v>
      </c>
      <c r="EK271" s="33" t="n">
        <v>0.046</v>
      </c>
      <c r="EL271" s="33" t="n">
        <v>0.014</v>
      </c>
      <c r="EM271" s="33" t="n">
        <v>0.06</v>
      </c>
      <c r="EN271" s="33" t="n">
        <v>0.041</v>
      </c>
      <c r="EO271" s="33" t="n">
        <v>0.175</v>
      </c>
      <c r="EP271" s="33" t="n">
        <v>0.097</v>
      </c>
      <c r="EQ271" s="33" t="n">
        <v>0.272</v>
      </c>
      <c r="ER271" s="33" t="n">
        <v>0.032</v>
      </c>
      <c r="ES271" s="33" t="n">
        <v>0.009</v>
      </c>
      <c r="ET271" s="33" t="n">
        <v>0.037</v>
      </c>
      <c r="EU271" s="33" t="n">
        <v>0.028</v>
      </c>
      <c r="EV271" s="33" t="n">
        <v>0.106</v>
      </c>
      <c r="EW271" s="33" t="n">
        <v>0.756</v>
      </c>
      <c r="EX271" s="33" t="n">
        <v>0.848</v>
      </c>
      <c r="EY271" s="33" t="n">
        <v>0.627</v>
      </c>
      <c r="EZ271" s="33" t="n">
        <v>9.03</v>
      </c>
      <c r="FA271" s="33" t="n">
        <v>0</v>
      </c>
      <c r="FB271" s="33" t="n">
        <v>0</v>
      </c>
      <c r="FC271" s="33" t="n">
        <v>0.005</v>
      </c>
      <c r="FD271" s="33" t="n">
        <v>0</v>
      </c>
      <c r="FE271" s="33" t="n">
        <v>0.014</v>
      </c>
      <c r="FF271" s="33" t="n">
        <v>0.032</v>
      </c>
      <c r="FG271" s="33" t="n">
        <v>0.065</v>
      </c>
      <c r="FH271" s="33" t="n">
        <v>0.143</v>
      </c>
      <c r="FI271" s="33" t="n">
        <v>0.24</v>
      </c>
      <c r="FJ271" s="33" t="n">
        <v>0.484</v>
      </c>
      <c r="FK271" s="33" t="n">
        <v>0.018</v>
      </c>
      <c r="FL271" s="33" t="n">
        <v>0.618</v>
      </c>
      <c r="FM271" s="33" t="n">
        <v>0.691</v>
      </c>
      <c r="FN271" s="33" t="n">
        <v>0.355</v>
      </c>
      <c r="FO271" s="33" t="n">
        <v>0.134</v>
      </c>
      <c r="FP271" s="33" t="n">
        <v>0.092</v>
      </c>
      <c r="FQ271" s="33" t="n">
        <v>0.249</v>
      </c>
      <c r="FR271" s="33" t="n">
        <v>0.065</v>
      </c>
      <c r="FS271" s="33" t="n">
        <v>0.037</v>
      </c>
      <c r="FT271" s="33" t="n">
        <v>0.143</v>
      </c>
      <c r="FU271" s="33" t="n">
        <v>0.12</v>
      </c>
      <c r="FV271" s="33" t="n">
        <v>0.078</v>
      </c>
      <c r="FW271" s="33" t="n">
        <v>0.203</v>
      </c>
      <c r="FX271" s="33" t="n">
        <v>0.065</v>
      </c>
      <c r="FY271" s="33" t="n">
        <v>0.101</v>
      </c>
      <c r="FZ271" s="33" t="n">
        <v>0.051</v>
      </c>
      <c r="GA271" s="33" t="n">
        <v>0</v>
      </c>
      <c r="GB271" s="33" t="n">
        <v>0.009</v>
      </c>
      <c r="GC271" s="33" t="n">
        <v>0</v>
      </c>
      <c r="GD271" s="33" t="n">
        <v>0.005</v>
      </c>
      <c r="GE271" s="33" t="n">
        <v>0.037</v>
      </c>
      <c r="GF271" s="33" t="n">
        <v>0</v>
      </c>
      <c r="GG271" s="33" t="n">
        <v>0.161</v>
      </c>
      <c r="GH271" s="33" t="n">
        <v>0.147</v>
      </c>
      <c r="GI271" s="33" t="n">
        <v>0.115</v>
      </c>
      <c r="GJ271" s="33" t="n">
        <v>0.143</v>
      </c>
      <c r="GK271" s="33" t="n">
        <v>0.235</v>
      </c>
      <c r="GL271" s="33" t="n">
        <v>0.124</v>
      </c>
      <c r="GM271" s="33" t="n">
        <v>0.783</v>
      </c>
      <c r="GN271" s="33" t="n">
        <v>0.645</v>
      </c>
      <c r="GO271" s="33" t="n">
        <v>0.7</v>
      </c>
      <c r="GP271" s="33" t="n">
        <v>0.756</v>
      </c>
      <c r="GQ271" s="33" t="n">
        <v>0.594</v>
      </c>
      <c r="GR271" s="33" t="n">
        <v>0.848</v>
      </c>
      <c r="GS271" s="33" t="n">
        <v>0.037</v>
      </c>
      <c r="GT271" s="33" t="n">
        <v>0.147</v>
      </c>
      <c r="GU271" s="33" t="n">
        <v>0.138</v>
      </c>
      <c r="GV271" s="33" t="n">
        <v>0.074</v>
      </c>
      <c r="GW271" s="33" t="n">
        <v>0.12</v>
      </c>
      <c r="GX271" s="33" t="n">
        <v>0.018</v>
      </c>
      <c r="GY271" s="33" t="n">
        <v>0.009</v>
      </c>
      <c r="GZ271" s="33" t="n">
        <v>0.023</v>
      </c>
      <c r="HA271" s="33" t="n">
        <v>0.014</v>
      </c>
      <c r="HB271" s="33" t="n">
        <v>0.005</v>
      </c>
      <c r="HC271" s="33" t="n">
        <v>0.005</v>
      </c>
      <c r="HD271" s="33" t="n">
        <v>0.005</v>
      </c>
      <c r="HE271" s="33" t="n">
        <v>0.009</v>
      </c>
      <c r="HF271" s="33" t="n">
        <v>0.028</v>
      </c>
      <c r="HG271" s="33" t="n">
        <v>0.032</v>
      </c>
      <c r="HH271" s="33" t="n">
        <v>0.018</v>
      </c>
      <c r="HI271" s="33" t="n">
        <v>0.009</v>
      </c>
      <c r="HJ271" s="33" t="n">
        <v>0.005</v>
      </c>
    </row>
    <row r="272" customFormat="false" ht="15" hidden="false" customHeight="false" outlineLevel="0" collapsed="false">
      <c r="A272" s="33" t="n">
        <v>609906</v>
      </c>
      <c r="B272" s="242" t="s">
        <v>1785</v>
      </c>
      <c r="C272" s="243" t="s">
        <v>1786</v>
      </c>
      <c r="D272" s="33" t="n">
        <v>3230</v>
      </c>
      <c r="E272" s="33" t="n">
        <v>23121</v>
      </c>
      <c r="F272" s="33" t="s">
        <v>527</v>
      </c>
      <c r="G272" s="33" t="s">
        <v>528</v>
      </c>
      <c r="H272" s="243" t="s">
        <v>46</v>
      </c>
      <c r="I272" s="33" t="s">
        <v>1855</v>
      </c>
      <c r="J272" s="33" t="s">
        <v>1788</v>
      </c>
      <c r="L272" s="33" t="s">
        <v>107</v>
      </c>
      <c r="N272" s="33" t="s">
        <v>1790</v>
      </c>
      <c r="O272" s="33" t="n">
        <v>51090</v>
      </c>
      <c r="P272" s="33" t="s">
        <v>1791</v>
      </c>
      <c r="Q272" s="33" t="s">
        <v>3604</v>
      </c>
      <c r="R272" s="33" t="s">
        <v>3605</v>
      </c>
      <c r="S272" s="33" t="n">
        <v>60644</v>
      </c>
      <c r="T272" s="33" t="n">
        <v>36</v>
      </c>
      <c r="U272" s="33" t="s">
        <v>3606</v>
      </c>
      <c r="V272" s="33" t="s">
        <v>3607</v>
      </c>
      <c r="W272" s="33" t="s">
        <v>3608</v>
      </c>
      <c r="X272" s="33" t="s">
        <v>3609</v>
      </c>
      <c r="Y272" s="33" t="s">
        <v>1862</v>
      </c>
      <c r="Z272" s="33" t="s">
        <v>3016</v>
      </c>
      <c r="AA272" s="33" t="n">
        <v>2012</v>
      </c>
      <c r="AB272" s="33" t="n">
        <v>609906</v>
      </c>
      <c r="AG272" s="33" t="s">
        <v>3610</v>
      </c>
      <c r="AH272" s="33" t="n">
        <v>2</v>
      </c>
      <c r="AI272" s="33" t="s">
        <v>1823</v>
      </c>
      <c r="AJ272" s="33" t="s">
        <v>1801</v>
      </c>
      <c r="AK272" s="33" t="s">
        <v>1802</v>
      </c>
      <c r="AL272" s="33" t="s">
        <v>107</v>
      </c>
      <c r="AM272" s="33" t="s">
        <v>108</v>
      </c>
      <c r="AR272" s="244" t="s">
        <v>54</v>
      </c>
    </row>
    <row r="273" customFormat="false" ht="15" hidden="false" customHeight="false" outlineLevel="0" collapsed="false">
      <c r="A273" s="33" t="n">
        <v>609907</v>
      </c>
      <c r="B273" s="242" t="s">
        <v>1785</v>
      </c>
      <c r="C273" s="243" t="s">
        <v>1786</v>
      </c>
      <c r="D273" s="33" t="n">
        <v>3240</v>
      </c>
      <c r="E273" s="33" t="n">
        <v>29051</v>
      </c>
      <c r="F273" s="33" t="s">
        <v>531</v>
      </c>
      <c r="G273" s="33" t="s">
        <v>532</v>
      </c>
      <c r="H273" s="243" t="s">
        <v>46</v>
      </c>
      <c r="I273" s="33" t="s">
        <v>1855</v>
      </c>
      <c r="J273" s="33" t="s">
        <v>1788</v>
      </c>
      <c r="L273" s="33" t="s">
        <v>178</v>
      </c>
      <c r="N273" s="33" t="s">
        <v>1790</v>
      </c>
      <c r="O273" s="33" t="n">
        <v>51201</v>
      </c>
      <c r="P273" s="33" t="s">
        <v>1791</v>
      </c>
      <c r="Q273" s="33" t="s">
        <v>3611</v>
      </c>
      <c r="R273" s="33" t="s">
        <v>3612</v>
      </c>
      <c r="S273" s="33" t="n">
        <v>60624</v>
      </c>
      <c r="T273" s="33" t="n">
        <v>34</v>
      </c>
      <c r="U273" s="33" t="s">
        <v>3613</v>
      </c>
      <c r="V273" s="33" t="s">
        <v>3614</v>
      </c>
      <c r="W273" s="33" t="s">
        <v>3615</v>
      </c>
      <c r="X273" s="33" t="s">
        <v>3616</v>
      </c>
      <c r="Y273" s="33" t="s">
        <v>1820</v>
      </c>
      <c r="Z273" s="33" t="s">
        <v>1821</v>
      </c>
      <c r="AA273" s="33" t="n">
        <v>2012</v>
      </c>
      <c r="AB273" s="33" t="n">
        <v>609907</v>
      </c>
      <c r="AD273" s="33" t="n">
        <v>3240</v>
      </c>
      <c r="AG273" s="33" t="s">
        <v>3617</v>
      </c>
      <c r="AH273" s="33" t="n">
        <v>3</v>
      </c>
      <c r="AI273" s="33" t="s">
        <v>1823</v>
      </c>
      <c r="AJ273" s="33" t="s">
        <v>1801</v>
      </c>
      <c r="AK273" s="33" t="s">
        <v>1802</v>
      </c>
      <c r="AL273" s="33" t="s">
        <v>178</v>
      </c>
      <c r="AM273" s="33" t="s">
        <v>108</v>
      </c>
      <c r="AN273" s="33" t="s">
        <v>178</v>
      </c>
      <c r="AO273" s="33" t="s">
        <v>178</v>
      </c>
      <c r="AP273" s="33" t="s">
        <v>108</v>
      </c>
      <c r="AQ273" s="33" t="s">
        <v>2426</v>
      </c>
      <c r="AR273" s="244" t="s">
        <v>420</v>
      </c>
      <c r="AS273" s="33" t="s">
        <v>47</v>
      </c>
      <c r="AT273" s="33" t="s">
        <v>77</v>
      </c>
      <c r="AU273" s="33" t="s">
        <v>47</v>
      </c>
      <c r="AV273" s="33" t="n">
        <v>55</v>
      </c>
      <c r="AW273" s="33" t="n">
        <v>71</v>
      </c>
      <c r="AX273" s="33" t="n">
        <v>58</v>
      </c>
      <c r="AY273" s="33" t="n">
        <v>187</v>
      </c>
      <c r="AZ273" s="33" t="n">
        <v>0</v>
      </c>
      <c r="BA273" s="33" t="n">
        <v>0</v>
      </c>
      <c r="BB273" s="33" t="n">
        <v>178</v>
      </c>
      <c r="BC273" s="33" t="n">
        <v>3</v>
      </c>
      <c r="BD273" s="245" t="n">
        <v>0</v>
      </c>
      <c r="BE273" s="33" t="n">
        <v>0</v>
      </c>
      <c r="BF273" s="33" t="n">
        <v>0</v>
      </c>
      <c r="BG273" s="33" t="n">
        <v>6</v>
      </c>
      <c r="BH273" s="33" t="n">
        <v>187</v>
      </c>
      <c r="BI273" s="33" t="n">
        <v>0.011</v>
      </c>
      <c r="BJ273" s="33" t="n">
        <v>0.016</v>
      </c>
      <c r="BK273" s="33" t="n">
        <v>0.011</v>
      </c>
      <c r="BL273" s="33" t="n">
        <v>0.011</v>
      </c>
      <c r="BM273" s="33" t="n">
        <v>0.027</v>
      </c>
      <c r="BN273" s="33" t="n">
        <v>0.032</v>
      </c>
      <c r="BO273" s="33" t="n">
        <v>0.08</v>
      </c>
      <c r="BP273" s="33" t="n">
        <v>0.053</v>
      </c>
      <c r="BQ273" s="33" t="n">
        <v>0.048</v>
      </c>
      <c r="BR273" s="33" t="n">
        <v>0.043</v>
      </c>
      <c r="BS273" s="33" t="n">
        <v>0.075</v>
      </c>
      <c r="BT273" s="33" t="n">
        <v>0.123</v>
      </c>
      <c r="BU273" s="33" t="n">
        <v>0.294</v>
      </c>
      <c r="BV273" s="33" t="n">
        <v>0.219</v>
      </c>
      <c r="BW273" s="33" t="n">
        <v>0.283</v>
      </c>
      <c r="BX273" s="33" t="n">
        <v>0.187</v>
      </c>
      <c r="BY273" s="33" t="n">
        <v>0.374</v>
      </c>
      <c r="BZ273" s="33" t="n">
        <v>0.332</v>
      </c>
      <c r="CA273" s="33" t="n">
        <v>0.011</v>
      </c>
      <c r="CB273" s="33" t="n">
        <v>0.027</v>
      </c>
      <c r="CC273" s="33" t="n">
        <v>0.011</v>
      </c>
      <c r="CD273" s="33" t="n">
        <v>0.016</v>
      </c>
      <c r="CE273" s="33" t="n">
        <v>0.016</v>
      </c>
      <c r="CF273" s="33" t="n">
        <v>0.037</v>
      </c>
      <c r="CG273" s="33" t="n">
        <v>0.604</v>
      </c>
      <c r="CH273" s="33" t="n">
        <v>0.684</v>
      </c>
      <c r="CI273" s="33" t="n">
        <v>0.647</v>
      </c>
      <c r="CJ273" s="33" t="n">
        <v>0.743</v>
      </c>
      <c r="CK273" s="33" t="n">
        <v>0.508</v>
      </c>
      <c r="CL273" s="33" t="n">
        <v>0.476</v>
      </c>
      <c r="CM273" s="33" t="n">
        <v>0.005</v>
      </c>
      <c r="CN273" s="33" t="n">
        <v>0.011</v>
      </c>
      <c r="CO273" s="33" t="n">
        <v>0.005</v>
      </c>
      <c r="CP273" s="33" t="n">
        <v>0.005</v>
      </c>
      <c r="CQ273" s="33" t="n">
        <v>0.005</v>
      </c>
      <c r="CR273" s="33" t="n">
        <v>0.011</v>
      </c>
      <c r="CS273" s="33" t="n">
        <v>0.016</v>
      </c>
      <c r="CT273" s="33" t="n">
        <v>0.043</v>
      </c>
      <c r="CU273" s="33" t="n">
        <v>0.027</v>
      </c>
      <c r="CV273" s="33" t="n">
        <v>0.005</v>
      </c>
      <c r="CW273" s="33" t="n">
        <v>0.016</v>
      </c>
      <c r="CX273" s="33" t="n">
        <v>0.016</v>
      </c>
      <c r="CY273" s="33" t="n">
        <v>0.016</v>
      </c>
      <c r="CZ273" s="33" t="n">
        <v>0.021</v>
      </c>
      <c r="DA273" s="33" t="n">
        <v>0.043</v>
      </c>
      <c r="DB273" s="33" t="n">
        <v>0.027</v>
      </c>
      <c r="DC273" s="33" t="n">
        <v>0.075</v>
      </c>
      <c r="DD273" s="33" t="n">
        <v>0.059</v>
      </c>
      <c r="DE273" s="33" t="n">
        <v>0.08</v>
      </c>
      <c r="DF273" s="33" t="n">
        <v>0.128</v>
      </c>
      <c r="DG273" s="33" t="n">
        <v>0.128</v>
      </c>
      <c r="DH273" s="33" t="n">
        <v>0.112</v>
      </c>
      <c r="DI273" s="33" t="n">
        <v>0.118</v>
      </c>
      <c r="DJ273" s="33" t="n">
        <v>0.209</v>
      </c>
      <c r="DK273" s="33" t="n">
        <v>0.193</v>
      </c>
      <c r="DL273" s="33" t="n">
        <v>0.187</v>
      </c>
      <c r="DM273" s="33" t="n">
        <v>0.176</v>
      </c>
      <c r="DN273" s="33" t="n">
        <v>0.011</v>
      </c>
      <c r="DO273" s="33" t="n">
        <v>0.005</v>
      </c>
      <c r="DP273" s="33" t="n">
        <v>0</v>
      </c>
      <c r="DQ273" s="33" t="n">
        <v>0.005</v>
      </c>
      <c r="DR273" s="33" t="n">
        <v>0</v>
      </c>
      <c r="DS273" s="33" t="n">
        <v>0.005</v>
      </c>
      <c r="DT273" s="33" t="n">
        <v>0.005</v>
      </c>
      <c r="DU273" s="33" t="n">
        <v>0</v>
      </c>
      <c r="DV273" s="33" t="n">
        <v>0.021</v>
      </c>
      <c r="DW273" s="33" t="n">
        <v>0.898</v>
      </c>
      <c r="DX273" s="33" t="n">
        <v>0.84</v>
      </c>
      <c r="DY273" s="33" t="n">
        <v>0.85</v>
      </c>
      <c r="DZ273" s="33" t="n">
        <v>0.861</v>
      </c>
      <c r="EA273" s="33" t="n">
        <v>0.856</v>
      </c>
      <c r="EB273" s="33" t="n">
        <v>0.733</v>
      </c>
      <c r="EC273" s="33" t="n">
        <v>0.759</v>
      </c>
      <c r="ED273" s="33" t="n">
        <v>0.695</v>
      </c>
      <c r="EE273" s="33" t="n">
        <v>0.717</v>
      </c>
      <c r="EF273" s="33" t="n">
        <v>0.396</v>
      </c>
      <c r="EG273" s="33" t="n">
        <v>0.011</v>
      </c>
      <c r="EH273" s="33" t="n">
        <v>0.016</v>
      </c>
      <c r="EI273" s="33" t="n">
        <v>0.043</v>
      </c>
      <c r="EJ273" s="33" t="n">
        <v>0.299</v>
      </c>
      <c r="EK273" s="33" t="n">
        <v>0.053</v>
      </c>
      <c r="EL273" s="33" t="n">
        <v>0.053</v>
      </c>
      <c r="EM273" s="33" t="n">
        <v>0.123</v>
      </c>
      <c r="EN273" s="33" t="n">
        <v>0.075</v>
      </c>
      <c r="EO273" s="33" t="n">
        <v>0.294</v>
      </c>
      <c r="EP273" s="33" t="n">
        <v>0.23</v>
      </c>
      <c r="EQ273" s="33" t="n">
        <v>0.31</v>
      </c>
      <c r="ER273" s="33" t="n">
        <v>0.032</v>
      </c>
      <c r="ES273" s="33" t="n">
        <v>0.016</v>
      </c>
      <c r="ET273" s="33" t="n">
        <v>0.086</v>
      </c>
      <c r="EU273" s="33" t="n">
        <v>0.059</v>
      </c>
      <c r="EV273" s="33" t="n">
        <v>0.198</v>
      </c>
      <c r="EW273" s="33" t="n">
        <v>0.626</v>
      </c>
      <c r="EX273" s="33" t="n">
        <v>0.615</v>
      </c>
      <c r="EY273" s="33" t="n">
        <v>0.465</v>
      </c>
      <c r="EZ273" s="33" t="n">
        <v>8.48</v>
      </c>
      <c r="FA273" s="33" t="n">
        <v>0.016</v>
      </c>
      <c r="FB273" s="33" t="n">
        <v>0.005</v>
      </c>
      <c r="FC273" s="33" t="n">
        <v>0.011</v>
      </c>
      <c r="FD273" s="33" t="n">
        <v>0.021</v>
      </c>
      <c r="FE273" s="33" t="n">
        <v>0.037</v>
      </c>
      <c r="FF273" s="33" t="n">
        <v>0.053</v>
      </c>
      <c r="FG273" s="33" t="n">
        <v>0.08</v>
      </c>
      <c r="FH273" s="33" t="n">
        <v>0.139</v>
      </c>
      <c r="FI273" s="33" t="n">
        <v>0.15</v>
      </c>
      <c r="FJ273" s="33" t="n">
        <v>0.449</v>
      </c>
      <c r="FK273" s="33" t="n">
        <v>0.037</v>
      </c>
      <c r="FL273" s="33" t="n">
        <v>0.567</v>
      </c>
      <c r="FM273" s="33" t="n">
        <v>0.599</v>
      </c>
      <c r="FN273" s="33" t="n">
        <v>0.305</v>
      </c>
      <c r="FO273" s="33" t="n">
        <v>0.16</v>
      </c>
      <c r="FP273" s="33" t="n">
        <v>0.123</v>
      </c>
      <c r="FQ273" s="33" t="n">
        <v>0.209</v>
      </c>
      <c r="FR273" s="33" t="n">
        <v>0.102</v>
      </c>
      <c r="FS273" s="33" t="n">
        <v>0.096</v>
      </c>
      <c r="FT273" s="33" t="n">
        <v>0.214</v>
      </c>
      <c r="FU273" s="33" t="n">
        <v>0.08</v>
      </c>
      <c r="FV273" s="33" t="n">
        <v>0.053</v>
      </c>
      <c r="FW273" s="33" t="n">
        <v>0.171</v>
      </c>
      <c r="FX273" s="33" t="n">
        <v>0.091</v>
      </c>
      <c r="FY273" s="33" t="n">
        <v>0.128</v>
      </c>
      <c r="FZ273" s="33" t="n">
        <v>0.102</v>
      </c>
      <c r="GA273" s="33" t="n">
        <v>0.005</v>
      </c>
      <c r="GB273" s="33" t="n">
        <v>0.016</v>
      </c>
      <c r="GC273" s="33" t="n">
        <v>0.021</v>
      </c>
      <c r="GD273" s="33" t="n">
        <v>0.027</v>
      </c>
      <c r="GE273" s="33" t="n">
        <v>0.059</v>
      </c>
      <c r="GF273" s="33" t="n">
        <v>0</v>
      </c>
      <c r="GG273" s="33" t="n">
        <v>0.31</v>
      </c>
      <c r="GH273" s="33" t="n">
        <v>0.251</v>
      </c>
      <c r="GI273" s="33" t="n">
        <v>0.278</v>
      </c>
      <c r="GJ273" s="33" t="n">
        <v>0.294</v>
      </c>
      <c r="GK273" s="33" t="n">
        <v>0.332</v>
      </c>
      <c r="GL273" s="33" t="n">
        <v>0.316</v>
      </c>
      <c r="GM273" s="33" t="n">
        <v>0.567</v>
      </c>
      <c r="GN273" s="33" t="n">
        <v>0.439</v>
      </c>
      <c r="GO273" s="33" t="n">
        <v>0.449</v>
      </c>
      <c r="GP273" s="33" t="n">
        <v>0.481</v>
      </c>
      <c r="GQ273" s="33" t="n">
        <v>0.46</v>
      </c>
      <c r="GR273" s="33" t="n">
        <v>0.604</v>
      </c>
      <c r="GS273" s="33" t="n">
        <v>0.053</v>
      </c>
      <c r="GT273" s="33" t="n">
        <v>0.209</v>
      </c>
      <c r="GU273" s="33" t="n">
        <v>0.166</v>
      </c>
      <c r="GV273" s="33" t="n">
        <v>0.123</v>
      </c>
      <c r="GW273" s="33" t="n">
        <v>0.08</v>
      </c>
      <c r="GX273" s="33" t="n">
        <v>0.016</v>
      </c>
      <c r="GY273" s="33" t="n">
        <v>0.027</v>
      </c>
      <c r="GZ273" s="33" t="n">
        <v>0.037</v>
      </c>
      <c r="HA273" s="33" t="n">
        <v>0.032</v>
      </c>
      <c r="HB273" s="33" t="n">
        <v>0.027</v>
      </c>
      <c r="HC273" s="33" t="n">
        <v>0.021</v>
      </c>
      <c r="HD273" s="33" t="n">
        <v>0.021</v>
      </c>
      <c r="HE273" s="33" t="n">
        <v>0.037</v>
      </c>
      <c r="HF273" s="33" t="n">
        <v>0.048</v>
      </c>
      <c r="HG273" s="33" t="n">
        <v>0.053</v>
      </c>
      <c r="HH273" s="33" t="n">
        <v>0.048</v>
      </c>
      <c r="HI273" s="33" t="n">
        <v>0.048</v>
      </c>
      <c r="HJ273" s="33" t="n">
        <v>0.043</v>
      </c>
    </row>
    <row r="274" customFormat="false" ht="15" hidden="false" customHeight="false" outlineLevel="0" collapsed="false">
      <c r="A274" s="33" t="n">
        <v>609908</v>
      </c>
      <c r="B274" s="242" t="s">
        <v>1785</v>
      </c>
      <c r="C274" s="243" t="s">
        <v>1786</v>
      </c>
      <c r="D274" s="33" t="n">
        <v>3250</v>
      </c>
      <c r="E274" s="33" t="n">
        <v>23131</v>
      </c>
      <c r="F274" s="33" t="s">
        <v>535</v>
      </c>
      <c r="G274" s="33" t="s">
        <v>536</v>
      </c>
      <c r="H274" s="243" t="s">
        <v>46</v>
      </c>
      <c r="I274" s="33" t="s">
        <v>1855</v>
      </c>
      <c r="J274" s="33" t="s">
        <v>1788</v>
      </c>
      <c r="L274" s="33" t="s">
        <v>155</v>
      </c>
      <c r="N274" s="33" t="s">
        <v>1790</v>
      </c>
      <c r="O274" s="33" t="n">
        <v>51431</v>
      </c>
      <c r="P274" s="33" t="s">
        <v>1791</v>
      </c>
      <c r="Q274" s="33" t="s">
        <v>535</v>
      </c>
      <c r="R274" s="33" t="s">
        <v>3618</v>
      </c>
      <c r="S274" s="33" t="n">
        <v>60643</v>
      </c>
      <c r="T274" s="33" t="n">
        <v>49</v>
      </c>
      <c r="U274" s="33" t="s">
        <v>3619</v>
      </c>
      <c r="V274" s="33" t="s">
        <v>3620</v>
      </c>
      <c r="W274" s="33" t="s">
        <v>3621</v>
      </c>
      <c r="X274" s="33" t="s">
        <v>3622</v>
      </c>
      <c r="Y274" s="33" t="s">
        <v>2642</v>
      </c>
      <c r="Z274" s="33" t="s">
        <v>2643</v>
      </c>
      <c r="AA274" s="33" t="n">
        <v>2012</v>
      </c>
      <c r="AB274" s="33" t="n">
        <v>609908</v>
      </c>
      <c r="AD274" s="33" t="n">
        <v>3250</v>
      </c>
      <c r="AG274" s="33" t="s">
        <v>3623</v>
      </c>
      <c r="AH274" s="33" t="n">
        <v>6</v>
      </c>
      <c r="AI274" s="33" t="s">
        <v>1823</v>
      </c>
      <c r="AJ274" s="33" t="s">
        <v>1801</v>
      </c>
      <c r="AK274" s="33" t="s">
        <v>1802</v>
      </c>
      <c r="AL274" s="33" t="s">
        <v>155</v>
      </c>
      <c r="AM274" s="33" t="s">
        <v>60</v>
      </c>
      <c r="AN274" s="33" t="s">
        <v>155</v>
      </c>
      <c r="AO274" s="33" t="s">
        <v>155</v>
      </c>
      <c r="AP274" s="33" t="s">
        <v>60</v>
      </c>
      <c r="AQ274" s="33" t="s">
        <v>2467</v>
      </c>
      <c r="AR274" s="244" t="s">
        <v>109</v>
      </c>
      <c r="AS274" s="33" t="s">
        <v>47</v>
      </c>
      <c r="AT274" s="33" t="s">
        <v>77</v>
      </c>
      <c r="AU274" s="33" t="s">
        <v>47</v>
      </c>
      <c r="AV274" s="33" t="n">
        <v>43</v>
      </c>
      <c r="AW274" s="33" t="n">
        <v>77</v>
      </c>
      <c r="AX274" s="33" t="n">
        <v>55</v>
      </c>
      <c r="AY274" s="33" t="n">
        <v>161</v>
      </c>
      <c r="AZ274" s="33" t="n">
        <v>0</v>
      </c>
      <c r="BA274" s="33" t="n">
        <v>0</v>
      </c>
      <c r="BB274" s="33" t="n">
        <v>145</v>
      </c>
      <c r="BC274" s="33" t="n">
        <v>2</v>
      </c>
      <c r="BD274" s="245" t="n">
        <v>0</v>
      </c>
      <c r="BE274" s="33" t="n">
        <v>0</v>
      </c>
      <c r="BF274" s="33" t="n">
        <v>8</v>
      </c>
      <c r="BG274" s="33" t="n">
        <v>6</v>
      </c>
      <c r="BH274" s="33" t="n">
        <v>161</v>
      </c>
      <c r="BI274" s="33" t="n">
        <v>0.05</v>
      </c>
      <c r="BJ274" s="33" t="n">
        <v>0.05</v>
      </c>
      <c r="BK274" s="33" t="n">
        <v>0.025</v>
      </c>
      <c r="BL274" s="33" t="n">
        <v>0</v>
      </c>
      <c r="BM274" s="33" t="n">
        <v>0.05</v>
      </c>
      <c r="BN274" s="33" t="n">
        <v>0.05</v>
      </c>
      <c r="BO274" s="33" t="n">
        <v>0.087</v>
      </c>
      <c r="BP274" s="33" t="n">
        <v>0.087</v>
      </c>
      <c r="BQ274" s="33" t="n">
        <v>0.081</v>
      </c>
      <c r="BR274" s="33" t="n">
        <v>0.068</v>
      </c>
      <c r="BS274" s="33" t="n">
        <v>0.087</v>
      </c>
      <c r="BT274" s="33" t="n">
        <v>0.137</v>
      </c>
      <c r="BU274" s="33" t="n">
        <v>0.36</v>
      </c>
      <c r="BV274" s="33" t="n">
        <v>0.267</v>
      </c>
      <c r="BW274" s="33" t="n">
        <v>0.329</v>
      </c>
      <c r="BX274" s="33" t="n">
        <v>0.174</v>
      </c>
      <c r="BY274" s="33" t="n">
        <v>0.304</v>
      </c>
      <c r="BZ274" s="33" t="n">
        <v>0.286</v>
      </c>
      <c r="CA274" s="33" t="n">
        <v>0.012</v>
      </c>
      <c r="CB274" s="33" t="n">
        <v>0.006</v>
      </c>
      <c r="CC274" s="33" t="n">
        <v>0.031</v>
      </c>
      <c r="CD274" s="33" t="n">
        <v>0.025</v>
      </c>
      <c r="CE274" s="33" t="n">
        <v>0.019</v>
      </c>
      <c r="CF274" s="33" t="n">
        <v>0.062</v>
      </c>
      <c r="CG274" s="33" t="n">
        <v>0.491</v>
      </c>
      <c r="CH274" s="33" t="n">
        <v>0.59</v>
      </c>
      <c r="CI274" s="33" t="n">
        <v>0.534</v>
      </c>
      <c r="CJ274" s="33" t="n">
        <v>0.733</v>
      </c>
      <c r="CK274" s="33" t="n">
        <v>0.54</v>
      </c>
      <c r="CL274" s="33" t="n">
        <v>0.466</v>
      </c>
      <c r="CM274" s="33" t="n">
        <v>0</v>
      </c>
      <c r="CN274" s="33" t="n">
        <v>0.006</v>
      </c>
      <c r="CO274" s="33" t="n">
        <v>0.006</v>
      </c>
      <c r="CP274" s="33" t="n">
        <v>0.006</v>
      </c>
      <c r="CQ274" s="33" t="n">
        <v>0</v>
      </c>
      <c r="CR274" s="33" t="n">
        <v>0.025</v>
      </c>
      <c r="CS274" s="33" t="n">
        <v>0.019</v>
      </c>
      <c r="CT274" s="33" t="n">
        <v>0.025</v>
      </c>
      <c r="CU274" s="33" t="n">
        <v>0.019</v>
      </c>
      <c r="CV274" s="33" t="n">
        <v>0.006</v>
      </c>
      <c r="CW274" s="33" t="n">
        <v>0.006</v>
      </c>
      <c r="CX274" s="33" t="n">
        <v>0.019</v>
      </c>
      <c r="CY274" s="33" t="n">
        <v>0.031</v>
      </c>
      <c r="CZ274" s="33" t="n">
        <v>0.019</v>
      </c>
      <c r="DA274" s="33" t="n">
        <v>0.031</v>
      </c>
      <c r="DB274" s="33" t="n">
        <v>0.037</v>
      </c>
      <c r="DC274" s="33" t="n">
        <v>0.062</v>
      </c>
      <c r="DD274" s="33" t="n">
        <v>0.043</v>
      </c>
      <c r="DE274" s="33" t="n">
        <v>0.118</v>
      </c>
      <c r="DF274" s="33" t="n">
        <v>0.118</v>
      </c>
      <c r="DG274" s="33" t="n">
        <v>0.124</v>
      </c>
      <c r="DH274" s="33" t="n">
        <v>0.087</v>
      </c>
      <c r="DI274" s="33" t="n">
        <v>0.118</v>
      </c>
      <c r="DJ274" s="33" t="n">
        <v>0.143</v>
      </c>
      <c r="DK274" s="33" t="n">
        <v>0.118</v>
      </c>
      <c r="DL274" s="33" t="n">
        <v>0.161</v>
      </c>
      <c r="DM274" s="33" t="n">
        <v>0.143</v>
      </c>
      <c r="DN274" s="33" t="n">
        <v>0.012</v>
      </c>
      <c r="DO274" s="33" t="n">
        <v>0.012</v>
      </c>
      <c r="DP274" s="33" t="n">
        <v>0.012</v>
      </c>
      <c r="DQ274" s="33" t="n">
        <v>0.006</v>
      </c>
      <c r="DR274" s="33" t="n">
        <v>0.006</v>
      </c>
      <c r="DS274" s="33" t="n">
        <v>0.012</v>
      </c>
      <c r="DT274" s="33" t="n">
        <v>0.025</v>
      </c>
      <c r="DU274" s="33" t="n">
        <v>0.019</v>
      </c>
      <c r="DV274" s="33" t="n">
        <v>0.012</v>
      </c>
      <c r="DW274" s="33" t="n">
        <v>0.863</v>
      </c>
      <c r="DX274" s="33" t="n">
        <v>0.857</v>
      </c>
      <c r="DY274" s="33" t="n">
        <v>0.839</v>
      </c>
      <c r="DZ274" s="33" t="n">
        <v>0.87</v>
      </c>
      <c r="EA274" s="33" t="n">
        <v>0.857</v>
      </c>
      <c r="EB274" s="33" t="n">
        <v>0.789</v>
      </c>
      <c r="EC274" s="33" t="n">
        <v>0.801</v>
      </c>
      <c r="ED274" s="33" t="n">
        <v>0.733</v>
      </c>
      <c r="EE274" s="33" t="n">
        <v>0.783</v>
      </c>
      <c r="EF274" s="33" t="n">
        <v>0.429</v>
      </c>
      <c r="EG274" s="33" t="n">
        <v>0.037</v>
      </c>
      <c r="EH274" s="33" t="n">
        <v>0</v>
      </c>
      <c r="EI274" s="33" t="n">
        <v>0.043</v>
      </c>
      <c r="EJ274" s="33" t="n">
        <v>0.292</v>
      </c>
      <c r="EK274" s="33" t="n">
        <v>0.075</v>
      </c>
      <c r="EL274" s="33" t="n">
        <v>0.05</v>
      </c>
      <c r="EM274" s="33" t="n">
        <v>0.099</v>
      </c>
      <c r="EN274" s="33" t="n">
        <v>0.062</v>
      </c>
      <c r="EO274" s="33" t="n">
        <v>0.273</v>
      </c>
      <c r="EP274" s="33" t="n">
        <v>0.354</v>
      </c>
      <c r="EQ274" s="33" t="n">
        <v>0.335</v>
      </c>
      <c r="ER274" s="33" t="n">
        <v>0.019</v>
      </c>
      <c r="ES274" s="33" t="n">
        <v>0.037</v>
      </c>
      <c r="ET274" s="33" t="n">
        <v>0.056</v>
      </c>
      <c r="EU274" s="33" t="n">
        <v>0.05</v>
      </c>
      <c r="EV274" s="33" t="n">
        <v>0.199</v>
      </c>
      <c r="EW274" s="33" t="n">
        <v>0.578</v>
      </c>
      <c r="EX274" s="33" t="n">
        <v>0.54</v>
      </c>
      <c r="EY274" s="33" t="n">
        <v>0.472</v>
      </c>
      <c r="EZ274" s="33" t="n">
        <v>7.19</v>
      </c>
      <c r="FA274" s="33" t="n">
        <v>0.062</v>
      </c>
      <c r="FB274" s="33" t="n">
        <v>0.037</v>
      </c>
      <c r="FC274" s="33" t="n">
        <v>0.025</v>
      </c>
      <c r="FD274" s="33" t="n">
        <v>0.025</v>
      </c>
      <c r="FE274" s="33" t="n">
        <v>0.068</v>
      </c>
      <c r="FF274" s="33" t="n">
        <v>0.093</v>
      </c>
      <c r="FG274" s="33" t="n">
        <v>0.143</v>
      </c>
      <c r="FH274" s="33" t="n">
        <v>0.13</v>
      </c>
      <c r="FI274" s="33" t="n">
        <v>0.137</v>
      </c>
      <c r="FJ274" s="33" t="n">
        <v>0.248</v>
      </c>
      <c r="FK274" s="33" t="n">
        <v>0.031</v>
      </c>
      <c r="FL274" s="33" t="n">
        <v>0.578</v>
      </c>
      <c r="FM274" s="33" t="n">
        <v>0.665</v>
      </c>
      <c r="FN274" s="33" t="n">
        <v>0.267</v>
      </c>
      <c r="FO274" s="33" t="n">
        <v>0.124</v>
      </c>
      <c r="FP274" s="33" t="n">
        <v>0.093</v>
      </c>
      <c r="FQ274" s="33" t="n">
        <v>0.217</v>
      </c>
      <c r="FR274" s="33" t="n">
        <v>0.093</v>
      </c>
      <c r="FS274" s="33" t="n">
        <v>0.068</v>
      </c>
      <c r="FT274" s="33" t="n">
        <v>0.273</v>
      </c>
      <c r="FU274" s="33" t="n">
        <v>0.075</v>
      </c>
      <c r="FV274" s="33" t="n">
        <v>0.05</v>
      </c>
      <c r="FW274" s="33" t="n">
        <v>0.205</v>
      </c>
      <c r="FX274" s="33" t="n">
        <v>0.13</v>
      </c>
      <c r="FY274" s="33" t="n">
        <v>0.124</v>
      </c>
      <c r="FZ274" s="33" t="n">
        <v>0.037</v>
      </c>
      <c r="GA274" s="33" t="n">
        <v>0.012</v>
      </c>
      <c r="GB274" s="33" t="n">
        <v>0.043</v>
      </c>
      <c r="GC274" s="33" t="n">
        <v>0.037</v>
      </c>
      <c r="GD274" s="33" t="n">
        <v>0.062</v>
      </c>
      <c r="GE274" s="33" t="n">
        <v>0.068</v>
      </c>
      <c r="GF274" s="33" t="n">
        <v>0.031</v>
      </c>
      <c r="GG274" s="33" t="n">
        <v>0.261</v>
      </c>
      <c r="GH274" s="33" t="n">
        <v>0.28</v>
      </c>
      <c r="GI274" s="33" t="n">
        <v>0.286</v>
      </c>
      <c r="GJ274" s="33" t="n">
        <v>0.298</v>
      </c>
      <c r="GK274" s="33" t="n">
        <v>0.441</v>
      </c>
      <c r="GL274" s="33" t="n">
        <v>0.329</v>
      </c>
      <c r="GM274" s="33" t="n">
        <v>0.671</v>
      </c>
      <c r="GN274" s="33" t="n">
        <v>0.416</v>
      </c>
      <c r="GO274" s="33" t="n">
        <v>0.429</v>
      </c>
      <c r="GP274" s="33" t="n">
        <v>0.46</v>
      </c>
      <c r="GQ274" s="33" t="n">
        <v>0.416</v>
      </c>
      <c r="GR274" s="33" t="n">
        <v>0.547</v>
      </c>
      <c r="GS274" s="33" t="n">
        <v>0.025</v>
      </c>
      <c r="GT274" s="33" t="n">
        <v>0.18</v>
      </c>
      <c r="GU274" s="33" t="n">
        <v>0.18</v>
      </c>
      <c r="GV274" s="33" t="n">
        <v>0.124</v>
      </c>
      <c r="GW274" s="33" t="n">
        <v>0.037</v>
      </c>
      <c r="GX274" s="33" t="n">
        <v>0.05</v>
      </c>
      <c r="GY274" s="33" t="n">
        <v>0</v>
      </c>
      <c r="GZ274" s="33" t="n">
        <v>0.025</v>
      </c>
      <c r="HA274" s="33" t="n">
        <v>0.019</v>
      </c>
      <c r="HB274" s="33" t="n">
        <v>0</v>
      </c>
      <c r="HC274" s="33" t="n">
        <v>0</v>
      </c>
      <c r="HD274" s="33" t="n">
        <v>0</v>
      </c>
      <c r="HE274" s="33" t="n">
        <v>0.031</v>
      </c>
      <c r="HF274" s="33" t="n">
        <v>0.056</v>
      </c>
      <c r="HG274" s="33" t="n">
        <v>0.05</v>
      </c>
      <c r="HH274" s="33" t="n">
        <v>0.056</v>
      </c>
      <c r="HI274" s="33" t="n">
        <v>0.037</v>
      </c>
      <c r="HJ274" s="33" t="n">
        <v>0.043</v>
      </c>
    </row>
    <row r="275" customFormat="false" ht="15" hidden="false" customHeight="false" outlineLevel="0" collapsed="false">
      <c r="A275" s="33" t="n">
        <v>609909</v>
      </c>
      <c r="B275" s="242" t="s">
        <v>1785</v>
      </c>
      <c r="C275" s="243" t="s">
        <v>1786</v>
      </c>
      <c r="D275" s="33" t="n">
        <v>3260</v>
      </c>
      <c r="E275" s="33" t="n">
        <v>23141</v>
      </c>
      <c r="F275" s="33" t="s">
        <v>537</v>
      </c>
      <c r="G275" s="33" t="s">
        <v>538</v>
      </c>
      <c r="H275" s="243" t="s">
        <v>46</v>
      </c>
      <c r="I275" s="33" t="s">
        <v>1855</v>
      </c>
      <c r="J275" s="33" t="s">
        <v>1788</v>
      </c>
      <c r="L275" s="33" t="s">
        <v>102</v>
      </c>
      <c r="N275" s="33" t="s">
        <v>1790</v>
      </c>
      <c r="O275" s="33" t="n">
        <v>51267</v>
      </c>
      <c r="P275" s="33" t="s">
        <v>1791</v>
      </c>
      <c r="Q275" s="33" t="s">
        <v>3624</v>
      </c>
      <c r="R275" s="33" t="s">
        <v>3625</v>
      </c>
      <c r="S275" s="33" t="n">
        <v>60608</v>
      </c>
      <c r="T275" s="33" t="n">
        <v>39</v>
      </c>
      <c r="U275" s="33" t="s">
        <v>3626</v>
      </c>
      <c r="V275" s="33" t="s">
        <v>3627</v>
      </c>
      <c r="W275" s="33" t="s">
        <v>3628</v>
      </c>
      <c r="X275" s="33" t="s">
        <v>3629</v>
      </c>
      <c r="Y275" s="33" t="s">
        <v>2082</v>
      </c>
      <c r="Z275" s="33" t="s">
        <v>2083</v>
      </c>
      <c r="AA275" s="33" t="n">
        <v>2012</v>
      </c>
      <c r="AB275" s="33" t="n">
        <v>609909</v>
      </c>
      <c r="AD275" s="33" t="n">
        <v>3260</v>
      </c>
      <c r="AG275" s="33" t="s">
        <v>3630</v>
      </c>
      <c r="AH275" s="33" t="n">
        <v>4</v>
      </c>
      <c r="AI275" s="33" t="s">
        <v>1823</v>
      </c>
      <c r="AJ275" s="33" t="s">
        <v>1801</v>
      </c>
      <c r="AK275" s="33" t="s">
        <v>1802</v>
      </c>
      <c r="AL275" s="33" t="s">
        <v>102</v>
      </c>
      <c r="AM275" s="33" t="s">
        <v>71</v>
      </c>
      <c r="AN275" s="33" t="s">
        <v>102</v>
      </c>
      <c r="AO275" s="33" t="s">
        <v>102</v>
      </c>
      <c r="AP275" s="33" t="s">
        <v>71</v>
      </c>
      <c r="AQ275" s="33" t="s">
        <v>2467</v>
      </c>
      <c r="AR275" s="244" t="s">
        <v>54</v>
      </c>
    </row>
    <row r="276" customFormat="false" ht="15" hidden="false" customHeight="false" outlineLevel="0" collapsed="false">
      <c r="A276" s="33" t="n">
        <v>609910</v>
      </c>
      <c r="B276" s="242" t="s">
        <v>1785</v>
      </c>
      <c r="C276" s="243" t="s">
        <v>1786</v>
      </c>
      <c r="D276" s="33" t="n">
        <v>3270</v>
      </c>
      <c r="E276" s="33" t="n">
        <v>23151</v>
      </c>
      <c r="F276" s="33" t="s">
        <v>545</v>
      </c>
      <c r="G276" s="33" t="s">
        <v>546</v>
      </c>
      <c r="H276" s="243" t="s">
        <v>46</v>
      </c>
      <c r="I276" s="33" t="s">
        <v>1855</v>
      </c>
      <c r="J276" s="33" t="s">
        <v>2438</v>
      </c>
      <c r="L276" s="33" t="s">
        <v>80</v>
      </c>
      <c r="N276" s="33" t="s">
        <v>1790</v>
      </c>
      <c r="O276" s="33" t="n">
        <v>51011</v>
      </c>
      <c r="P276" s="33" t="s">
        <v>1791</v>
      </c>
      <c r="Q276" s="33" t="s">
        <v>3631</v>
      </c>
      <c r="R276" s="33" t="s">
        <v>3632</v>
      </c>
      <c r="S276" s="33" t="n">
        <v>60641</v>
      </c>
      <c r="T276" s="33" t="n">
        <v>29</v>
      </c>
      <c r="U276" s="33" t="s">
        <v>3633</v>
      </c>
      <c r="V276" s="33" t="s">
        <v>3634</v>
      </c>
      <c r="W276" s="33" t="s">
        <v>3635</v>
      </c>
      <c r="X276" s="33" t="s">
        <v>3636</v>
      </c>
      <c r="Y276" s="33" t="s">
        <v>1946</v>
      </c>
      <c r="Z276" s="33" t="s">
        <v>2479</v>
      </c>
      <c r="AA276" s="33" t="n">
        <v>2012</v>
      </c>
      <c r="AB276" s="33" t="n">
        <v>609910</v>
      </c>
      <c r="AD276" s="33" t="n">
        <v>3270</v>
      </c>
      <c r="AG276" s="33" t="s">
        <v>3637</v>
      </c>
      <c r="AH276" s="33" t="n">
        <v>1</v>
      </c>
      <c r="AI276" s="33" t="s">
        <v>1823</v>
      </c>
      <c r="AJ276" s="33" t="s">
        <v>1801</v>
      </c>
      <c r="AK276" s="33" t="s">
        <v>1802</v>
      </c>
      <c r="AL276" s="33" t="s">
        <v>80</v>
      </c>
      <c r="AM276" s="33" t="s">
        <v>65</v>
      </c>
      <c r="AN276" s="33" t="s">
        <v>80</v>
      </c>
      <c r="AO276" s="33" t="s">
        <v>80</v>
      </c>
      <c r="AP276" s="33" t="s">
        <v>65</v>
      </c>
      <c r="AQ276" s="33" t="s">
        <v>2426</v>
      </c>
      <c r="AR276" s="244" t="s">
        <v>303</v>
      </c>
      <c r="AS276" s="33" t="s">
        <v>47</v>
      </c>
      <c r="AT276" s="33" t="s">
        <v>47</v>
      </c>
      <c r="AU276" s="33" t="s">
        <v>77</v>
      </c>
      <c r="AV276" s="33" t="n">
        <v>40</v>
      </c>
      <c r="AW276" s="33" t="n">
        <v>55</v>
      </c>
      <c r="AX276" s="33" t="n">
        <v>65</v>
      </c>
      <c r="AY276" s="33" t="n">
        <v>627</v>
      </c>
      <c r="AZ276" s="33" t="n">
        <v>24</v>
      </c>
      <c r="BA276" s="33" t="n">
        <v>4</v>
      </c>
      <c r="BB276" s="33" t="n">
        <v>9</v>
      </c>
      <c r="BC276" s="33" t="n">
        <v>571</v>
      </c>
      <c r="BD276" s="245" t="n">
        <v>2</v>
      </c>
      <c r="BE276" s="33" t="n">
        <v>0</v>
      </c>
      <c r="BF276" s="33" t="n">
        <v>8</v>
      </c>
      <c r="BG276" s="33" t="n">
        <v>9</v>
      </c>
      <c r="BH276" s="33" t="n">
        <v>627</v>
      </c>
      <c r="BI276" s="33" t="n">
        <v>0.013</v>
      </c>
      <c r="BJ276" s="33" t="n">
        <v>0.006</v>
      </c>
      <c r="BK276" s="33" t="n">
        <v>0.018</v>
      </c>
      <c r="BL276" s="33" t="n">
        <v>0.006</v>
      </c>
      <c r="BM276" s="33" t="n">
        <v>0.008</v>
      </c>
      <c r="BN276" s="33" t="n">
        <v>0.056</v>
      </c>
      <c r="BO276" s="33" t="n">
        <v>0.037</v>
      </c>
      <c r="BP276" s="33" t="n">
        <v>0.04</v>
      </c>
      <c r="BQ276" s="33" t="n">
        <v>0.061</v>
      </c>
      <c r="BR276" s="33" t="n">
        <v>0.04</v>
      </c>
      <c r="BS276" s="33" t="n">
        <v>0.083</v>
      </c>
      <c r="BT276" s="33" t="n">
        <v>0.155</v>
      </c>
      <c r="BU276" s="33" t="n">
        <v>0.434</v>
      </c>
      <c r="BV276" s="33" t="n">
        <v>0.392</v>
      </c>
      <c r="BW276" s="33" t="n">
        <v>0.451</v>
      </c>
      <c r="BX276" s="33" t="n">
        <v>0.344</v>
      </c>
      <c r="BY276" s="33" t="n">
        <v>0.429</v>
      </c>
      <c r="BZ276" s="33" t="n">
        <v>0.375</v>
      </c>
      <c r="CA276" s="33" t="n">
        <v>0.032</v>
      </c>
      <c r="CB276" s="33" t="n">
        <v>0.011</v>
      </c>
      <c r="CC276" s="33" t="n">
        <v>0.04</v>
      </c>
      <c r="CD276" s="33" t="n">
        <v>0.019</v>
      </c>
      <c r="CE276" s="33" t="n">
        <v>0.037</v>
      </c>
      <c r="CF276" s="33" t="n">
        <v>0.049</v>
      </c>
      <c r="CG276" s="33" t="n">
        <v>0.485</v>
      </c>
      <c r="CH276" s="33" t="n">
        <v>0.55</v>
      </c>
      <c r="CI276" s="33" t="n">
        <v>0.431</v>
      </c>
      <c r="CJ276" s="33" t="n">
        <v>0.59</v>
      </c>
      <c r="CK276" s="33" t="n">
        <v>0.443</v>
      </c>
      <c r="CL276" s="33" t="n">
        <v>0.365</v>
      </c>
      <c r="CM276" s="33" t="n">
        <v>0</v>
      </c>
      <c r="CN276" s="33" t="n">
        <v>0.002</v>
      </c>
      <c r="CO276" s="33" t="n">
        <v>0.002</v>
      </c>
      <c r="CP276" s="33" t="n">
        <v>0.006</v>
      </c>
      <c r="CQ276" s="33" t="n">
        <v>0.002</v>
      </c>
      <c r="CR276" s="33" t="n">
        <v>0.005</v>
      </c>
      <c r="CS276" s="33" t="n">
        <v>0.008</v>
      </c>
      <c r="CT276" s="33" t="n">
        <v>0.061</v>
      </c>
      <c r="CU276" s="33" t="n">
        <v>0.021</v>
      </c>
      <c r="CV276" s="33" t="n">
        <v>0.01</v>
      </c>
      <c r="CW276" s="33" t="n">
        <v>0.01</v>
      </c>
      <c r="CX276" s="33" t="n">
        <v>0.016</v>
      </c>
      <c r="CY276" s="33" t="n">
        <v>0.022</v>
      </c>
      <c r="CZ276" s="33" t="n">
        <v>0.016</v>
      </c>
      <c r="DA276" s="33" t="n">
        <v>0.032</v>
      </c>
      <c r="DB276" s="33" t="n">
        <v>0.045</v>
      </c>
      <c r="DC276" s="33" t="n">
        <v>0.072</v>
      </c>
      <c r="DD276" s="33" t="n">
        <v>0.051</v>
      </c>
      <c r="DE276" s="33" t="n">
        <v>0.163</v>
      </c>
      <c r="DF276" s="33" t="n">
        <v>0.182</v>
      </c>
      <c r="DG276" s="33" t="n">
        <v>0.201</v>
      </c>
      <c r="DH276" s="33" t="n">
        <v>0.234</v>
      </c>
      <c r="DI276" s="33" t="n">
        <v>0.203</v>
      </c>
      <c r="DJ276" s="33" t="n">
        <v>0.217</v>
      </c>
      <c r="DK276" s="33" t="n">
        <v>0.265</v>
      </c>
      <c r="DL276" s="33" t="n">
        <v>0.282</v>
      </c>
      <c r="DM276" s="33" t="n">
        <v>0.271</v>
      </c>
      <c r="DN276" s="33" t="n">
        <v>0.029</v>
      </c>
      <c r="DO276" s="33" t="n">
        <v>0.018</v>
      </c>
      <c r="DP276" s="33" t="n">
        <v>0.018</v>
      </c>
      <c r="DQ276" s="33" t="n">
        <v>0.013</v>
      </c>
      <c r="DR276" s="33" t="n">
        <v>0.019</v>
      </c>
      <c r="DS276" s="33" t="n">
        <v>0.026</v>
      </c>
      <c r="DT276" s="33" t="n">
        <v>0.022</v>
      </c>
      <c r="DU276" s="33" t="n">
        <v>0.026</v>
      </c>
      <c r="DV276" s="33" t="n">
        <v>0.022</v>
      </c>
      <c r="DW276" s="33" t="n">
        <v>0.799</v>
      </c>
      <c r="DX276" s="33" t="n">
        <v>0.789</v>
      </c>
      <c r="DY276" s="33" t="n">
        <v>0.764</v>
      </c>
      <c r="DZ276" s="33" t="n">
        <v>0.724</v>
      </c>
      <c r="EA276" s="33" t="n">
        <v>0.761</v>
      </c>
      <c r="EB276" s="33" t="n">
        <v>0.721</v>
      </c>
      <c r="EC276" s="33" t="n">
        <v>0.66</v>
      </c>
      <c r="ED276" s="33" t="n">
        <v>0.56</v>
      </c>
      <c r="EE276" s="33" t="n">
        <v>0.635</v>
      </c>
      <c r="EF276" s="33" t="n">
        <v>0.402</v>
      </c>
      <c r="EG276" s="33" t="n">
        <v>0.008</v>
      </c>
      <c r="EH276" s="33" t="n">
        <v>0</v>
      </c>
      <c r="EI276" s="33" t="n">
        <v>0.043</v>
      </c>
      <c r="EJ276" s="33" t="n">
        <v>0.223</v>
      </c>
      <c r="EK276" s="33" t="n">
        <v>0.035</v>
      </c>
      <c r="EL276" s="33" t="n">
        <v>0.024</v>
      </c>
      <c r="EM276" s="33" t="n">
        <v>0.073</v>
      </c>
      <c r="EN276" s="33" t="n">
        <v>0.148</v>
      </c>
      <c r="EO276" s="33" t="n">
        <v>0.321</v>
      </c>
      <c r="EP276" s="33" t="n">
        <v>0.293</v>
      </c>
      <c r="EQ276" s="33" t="n">
        <v>0.329</v>
      </c>
      <c r="ER276" s="33" t="n">
        <v>0.113</v>
      </c>
      <c r="ES276" s="33" t="n">
        <v>0.065</v>
      </c>
      <c r="ET276" s="33" t="n">
        <v>0.091</v>
      </c>
      <c r="EU276" s="33" t="n">
        <v>0.099</v>
      </c>
      <c r="EV276" s="33" t="n">
        <v>0.113</v>
      </c>
      <c r="EW276" s="33" t="n">
        <v>0.571</v>
      </c>
      <c r="EX276" s="33" t="n">
        <v>0.592</v>
      </c>
      <c r="EY276" s="33" t="n">
        <v>0.456</v>
      </c>
      <c r="EZ276" s="33" t="n">
        <v>8.7</v>
      </c>
      <c r="FA276" s="33" t="n">
        <v>0.008</v>
      </c>
      <c r="FB276" s="33" t="n">
        <v>0.005</v>
      </c>
      <c r="FC276" s="33" t="n">
        <v>0.005</v>
      </c>
      <c r="FD276" s="33" t="n">
        <v>0.008</v>
      </c>
      <c r="FE276" s="33" t="n">
        <v>0.037</v>
      </c>
      <c r="FF276" s="33" t="n">
        <v>0.035</v>
      </c>
      <c r="FG276" s="33" t="n">
        <v>0.056</v>
      </c>
      <c r="FH276" s="33" t="n">
        <v>0.15</v>
      </c>
      <c r="FI276" s="33" t="n">
        <v>0.204</v>
      </c>
      <c r="FJ276" s="33" t="n">
        <v>0.407</v>
      </c>
      <c r="FK276" s="33" t="n">
        <v>0.086</v>
      </c>
      <c r="FL276" s="33" t="n">
        <v>0.305</v>
      </c>
      <c r="FM276" s="33" t="n">
        <v>0.424</v>
      </c>
      <c r="FN276" s="33" t="n">
        <v>0.207</v>
      </c>
      <c r="FO276" s="33" t="n">
        <v>0.188</v>
      </c>
      <c r="FP276" s="33" t="n">
        <v>0.108</v>
      </c>
      <c r="FQ276" s="33" t="n">
        <v>0.18</v>
      </c>
      <c r="FR276" s="33" t="n">
        <v>0.131</v>
      </c>
      <c r="FS276" s="33" t="n">
        <v>0.094</v>
      </c>
      <c r="FT276" s="33" t="n">
        <v>0.203</v>
      </c>
      <c r="FU276" s="33" t="n">
        <v>0.118</v>
      </c>
      <c r="FV276" s="33" t="n">
        <v>0.064</v>
      </c>
      <c r="FW276" s="33" t="n">
        <v>0.183</v>
      </c>
      <c r="FX276" s="33" t="n">
        <v>0.258</v>
      </c>
      <c r="FY276" s="33" t="n">
        <v>0.309</v>
      </c>
      <c r="FZ276" s="33" t="n">
        <v>0.226</v>
      </c>
      <c r="GA276" s="33" t="n">
        <v>0.002</v>
      </c>
      <c r="GB276" s="33" t="n">
        <v>0.002</v>
      </c>
      <c r="GC276" s="33" t="n">
        <v>0.002</v>
      </c>
      <c r="GD276" s="33" t="n">
        <v>0.002</v>
      </c>
      <c r="GE276" s="33" t="n">
        <v>0.065</v>
      </c>
      <c r="GF276" s="33" t="n">
        <v>0.01</v>
      </c>
      <c r="GG276" s="33" t="n">
        <v>0.274</v>
      </c>
      <c r="GH276" s="33" t="n">
        <v>0.265</v>
      </c>
      <c r="GI276" s="33" t="n">
        <v>0.26</v>
      </c>
      <c r="GJ276" s="33" t="n">
        <v>0.247</v>
      </c>
      <c r="GK276" s="33" t="n">
        <v>0.344</v>
      </c>
      <c r="GL276" s="33" t="n">
        <v>0.26</v>
      </c>
      <c r="GM276" s="33" t="n">
        <v>0.611</v>
      </c>
      <c r="GN276" s="33" t="n">
        <v>0.477</v>
      </c>
      <c r="GO276" s="33" t="n">
        <v>0.482</v>
      </c>
      <c r="GP276" s="33" t="n">
        <v>0.501</v>
      </c>
      <c r="GQ276" s="33" t="n">
        <v>0.404</v>
      </c>
      <c r="GR276" s="33" t="n">
        <v>0.589</v>
      </c>
      <c r="GS276" s="33" t="n">
        <v>0.027</v>
      </c>
      <c r="GT276" s="33" t="n">
        <v>0.139</v>
      </c>
      <c r="GU276" s="33" t="n">
        <v>0.136</v>
      </c>
      <c r="GV276" s="33" t="n">
        <v>0.123</v>
      </c>
      <c r="GW276" s="33" t="n">
        <v>0.067</v>
      </c>
      <c r="GX276" s="33" t="n">
        <v>0.033</v>
      </c>
      <c r="GY276" s="33" t="n">
        <v>0.011</v>
      </c>
      <c r="GZ276" s="33" t="n">
        <v>0.014</v>
      </c>
      <c r="HA276" s="33" t="n">
        <v>0.016</v>
      </c>
      <c r="HB276" s="33" t="n">
        <v>0.014</v>
      </c>
      <c r="HC276" s="33" t="n">
        <v>0.011</v>
      </c>
      <c r="HD276" s="33" t="n">
        <v>0.011</v>
      </c>
      <c r="HE276" s="33" t="n">
        <v>0.075</v>
      </c>
      <c r="HF276" s="33" t="n">
        <v>0.104</v>
      </c>
      <c r="HG276" s="33" t="n">
        <v>0.105</v>
      </c>
      <c r="HH276" s="33" t="n">
        <v>0.113</v>
      </c>
      <c r="HI276" s="33" t="n">
        <v>0.108</v>
      </c>
      <c r="HJ276" s="33" t="n">
        <v>0.097</v>
      </c>
    </row>
    <row r="277" customFormat="false" ht="15" hidden="false" customHeight="false" outlineLevel="0" collapsed="false">
      <c r="A277" s="33" t="n">
        <v>609912</v>
      </c>
      <c r="B277" s="242" t="s">
        <v>1785</v>
      </c>
      <c r="C277" s="243" t="s">
        <v>1786</v>
      </c>
      <c r="D277" s="33" t="n">
        <v>3280</v>
      </c>
      <c r="E277" s="33" t="n">
        <v>23161</v>
      </c>
      <c r="F277" s="33" t="s">
        <v>549</v>
      </c>
      <c r="G277" s="33" t="s">
        <v>550</v>
      </c>
      <c r="H277" s="243" t="s">
        <v>46</v>
      </c>
      <c r="I277" s="33" t="s">
        <v>1855</v>
      </c>
      <c r="J277" s="33" t="s">
        <v>2438</v>
      </c>
      <c r="L277" s="33" t="s">
        <v>75</v>
      </c>
      <c r="N277" s="33" t="s">
        <v>1790</v>
      </c>
      <c r="O277" s="33" t="n">
        <v>51012</v>
      </c>
      <c r="P277" s="33" t="s">
        <v>1791</v>
      </c>
      <c r="Q277" s="33" t="s">
        <v>3638</v>
      </c>
      <c r="R277" s="33" t="s">
        <v>3639</v>
      </c>
      <c r="S277" s="33" t="n">
        <v>60630</v>
      </c>
      <c r="T277" s="33" t="n">
        <v>30</v>
      </c>
      <c r="U277" s="33" t="s">
        <v>3640</v>
      </c>
      <c r="V277" s="33" t="s">
        <v>3641</v>
      </c>
      <c r="W277" s="33" t="s">
        <v>3642</v>
      </c>
      <c r="X277" s="33" t="s">
        <v>3643</v>
      </c>
      <c r="Y277" s="33" t="s">
        <v>3024</v>
      </c>
      <c r="Z277" s="33" t="s">
        <v>3025</v>
      </c>
      <c r="AA277" s="33" t="n">
        <v>2012</v>
      </c>
      <c r="AB277" s="33" t="n">
        <v>609912</v>
      </c>
      <c r="AD277" s="33" t="n">
        <v>3280</v>
      </c>
      <c r="AG277" s="33" t="s">
        <v>3644</v>
      </c>
      <c r="AH277" s="33" t="n">
        <v>0</v>
      </c>
      <c r="AI277" s="33" t="s">
        <v>1823</v>
      </c>
      <c r="AJ277" s="33" t="s">
        <v>1801</v>
      </c>
      <c r="AK277" s="33" t="s">
        <v>1802</v>
      </c>
      <c r="AL277" s="33" t="s">
        <v>75</v>
      </c>
      <c r="AM277" s="33" t="s">
        <v>65</v>
      </c>
      <c r="AN277" s="33" t="s">
        <v>75</v>
      </c>
      <c r="AO277" s="33" t="s">
        <v>75</v>
      </c>
      <c r="AP277" s="33" t="s">
        <v>65</v>
      </c>
      <c r="AQ277" s="33" t="s">
        <v>2467</v>
      </c>
      <c r="AR277" s="244" t="s">
        <v>159</v>
      </c>
      <c r="AS277" s="33" t="s">
        <v>77</v>
      </c>
      <c r="AT277" s="33" t="s">
        <v>77</v>
      </c>
      <c r="AU277" s="33" t="s">
        <v>47</v>
      </c>
      <c r="AV277" s="33" t="n">
        <v>62</v>
      </c>
      <c r="AW277" s="33" t="n">
        <v>69</v>
      </c>
      <c r="AX277" s="33" t="n">
        <v>51</v>
      </c>
      <c r="AY277" s="33" t="n">
        <v>155</v>
      </c>
      <c r="AZ277" s="33" t="n">
        <v>72</v>
      </c>
      <c r="BA277" s="33" t="n">
        <v>14</v>
      </c>
      <c r="BB277" s="33" t="n">
        <v>4</v>
      </c>
      <c r="BC277" s="33" t="n">
        <v>50</v>
      </c>
      <c r="BD277" s="245" t="n">
        <v>1</v>
      </c>
      <c r="BE277" s="33" t="n">
        <v>0</v>
      </c>
      <c r="BF277" s="33" t="n">
        <v>9</v>
      </c>
      <c r="BG277" s="33" t="n">
        <v>5</v>
      </c>
      <c r="BH277" s="33" t="n">
        <v>155</v>
      </c>
      <c r="BI277" s="33" t="n">
        <v>0.019</v>
      </c>
      <c r="BJ277" s="33" t="n">
        <v>0.013</v>
      </c>
      <c r="BK277" s="33" t="n">
        <v>0.006</v>
      </c>
      <c r="BL277" s="33" t="n">
        <v>0</v>
      </c>
      <c r="BM277" s="33" t="n">
        <v>0.006</v>
      </c>
      <c r="BN277" s="33" t="n">
        <v>0.039</v>
      </c>
      <c r="BO277" s="33" t="n">
        <v>0.058</v>
      </c>
      <c r="BP277" s="33" t="n">
        <v>0.039</v>
      </c>
      <c r="BQ277" s="33" t="n">
        <v>0.013</v>
      </c>
      <c r="BR277" s="33" t="n">
        <v>0.019</v>
      </c>
      <c r="BS277" s="33" t="n">
        <v>0.071</v>
      </c>
      <c r="BT277" s="33" t="n">
        <v>0.155</v>
      </c>
      <c r="BU277" s="33" t="n">
        <v>0.284</v>
      </c>
      <c r="BV277" s="33" t="n">
        <v>0.219</v>
      </c>
      <c r="BW277" s="33" t="n">
        <v>0.297</v>
      </c>
      <c r="BX277" s="33" t="n">
        <v>0.174</v>
      </c>
      <c r="BY277" s="33" t="n">
        <v>0.348</v>
      </c>
      <c r="BZ277" s="33" t="n">
        <v>0.303</v>
      </c>
      <c r="CA277" s="33" t="n">
        <v>0.006</v>
      </c>
      <c r="CB277" s="33" t="n">
        <v>0.019</v>
      </c>
      <c r="CC277" s="33" t="n">
        <v>0.032</v>
      </c>
      <c r="CD277" s="33" t="n">
        <v>0.006</v>
      </c>
      <c r="CE277" s="33" t="n">
        <v>0.019</v>
      </c>
      <c r="CF277" s="33" t="n">
        <v>0.026</v>
      </c>
      <c r="CG277" s="33" t="n">
        <v>0.632</v>
      </c>
      <c r="CH277" s="33" t="n">
        <v>0.71</v>
      </c>
      <c r="CI277" s="33" t="n">
        <v>0.652</v>
      </c>
      <c r="CJ277" s="33" t="n">
        <v>0.8</v>
      </c>
      <c r="CK277" s="33" t="n">
        <v>0.555</v>
      </c>
      <c r="CL277" s="33" t="n">
        <v>0.477</v>
      </c>
      <c r="CM277" s="33" t="n">
        <v>0.006</v>
      </c>
      <c r="CN277" s="33" t="n">
        <v>0.006</v>
      </c>
      <c r="CO277" s="33" t="n">
        <v>0.006</v>
      </c>
      <c r="CP277" s="33" t="n">
        <v>0.019</v>
      </c>
      <c r="CQ277" s="33" t="n">
        <v>0.006</v>
      </c>
      <c r="CR277" s="33" t="n">
        <v>0</v>
      </c>
      <c r="CS277" s="33" t="n">
        <v>0.019</v>
      </c>
      <c r="CT277" s="33" t="n">
        <v>0.039</v>
      </c>
      <c r="CU277" s="33" t="n">
        <v>0.019</v>
      </c>
      <c r="CV277" s="33" t="n">
        <v>0.026</v>
      </c>
      <c r="CW277" s="33" t="n">
        <v>0.006</v>
      </c>
      <c r="CX277" s="33" t="n">
        <v>0.013</v>
      </c>
      <c r="CY277" s="33" t="n">
        <v>0.013</v>
      </c>
      <c r="CZ277" s="33" t="n">
        <v>0.013</v>
      </c>
      <c r="DA277" s="33" t="n">
        <v>0.026</v>
      </c>
      <c r="DB277" s="33" t="n">
        <v>0.058</v>
      </c>
      <c r="DC277" s="33" t="n">
        <v>0.097</v>
      </c>
      <c r="DD277" s="33" t="n">
        <v>0.071</v>
      </c>
      <c r="DE277" s="33" t="n">
        <v>0.071</v>
      </c>
      <c r="DF277" s="33" t="n">
        <v>0.097</v>
      </c>
      <c r="DG277" s="33" t="n">
        <v>0.116</v>
      </c>
      <c r="DH277" s="33" t="n">
        <v>0.084</v>
      </c>
      <c r="DI277" s="33" t="n">
        <v>0.116</v>
      </c>
      <c r="DJ277" s="33" t="n">
        <v>0.2</v>
      </c>
      <c r="DK277" s="33" t="n">
        <v>0.181</v>
      </c>
      <c r="DL277" s="33" t="n">
        <v>0.252</v>
      </c>
      <c r="DM277" s="33" t="n">
        <v>0.181</v>
      </c>
      <c r="DN277" s="33" t="n">
        <v>0.019</v>
      </c>
      <c r="DO277" s="33" t="n">
        <v>0.019</v>
      </c>
      <c r="DP277" s="33" t="n">
        <v>0.026</v>
      </c>
      <c r="DQ277" s="33" t="n">
        <v>0.019</v>
      </c>
      <c r="DR277" s="33" t="n">
        <v>0.026</v>
      </c>
      <c r="DS277" s="33" t="n">
        <v>0.026</v>
      </c>
      <c r="DT277" s="33" t="n">
        <v>0.026</v>
      </c>
      <c r="DU277" s="33" t="n">
        <v>0.032</v>
      </c>
      <c r="DV277" s="33" t="n">
        <v>0.032</v>
      </c>
      <c r="DW277" s="33" t="n">
        <v>0.877</v>
      </c>
      <c r="DX277" s="33" t="n">
        <v>0.871</v>
      </c>
      <c r="DY277" s="33" t="n">
        <v>0.839</v>
      </c>
      <c r="DZ277" s="33" t="n">
        <v>0.865</v>
      </c>
      <c r="EA277" s="33" t="n">
        <v>0.839</v>
      </c>
      <c r="EB277" s="33" t="n">
        <v>0.748</v>
      </c>
      <c r="EC277" s="33" t="n">
        <v>0.716</v>
      </c>
      <c r="ED277" s="33" t="n">
        <v>0.581</v>
      </c>
      <c r="EE277" s="33" t="n">
        <v>0.697</v>
      </c>
      <c r="EF277" s="33" t="n">
        <v>0.542</v>
      </c>
      <c r="EG277" s="33" t="n">
        <v>0.013</v>
      </c>
      <c r="EH277" s="33" t="n">
        <v>0.019</v>
      </c>
      <c r="EI277" s="33" t="n">
        <v>0.084</v>
      </c>
      <c r="EJ277" s="33" t="n">
        <v>0.29</v>
      </c>
      <c r="EK277" s="33" t="n">
        <v>0</v>
      </c>
      <c r="EL277" s="33" t="n">
        <v>0.006</v>
      </c>
      <c r="EM277" s="33" t="n">
        <v>0.103</v>
      </c>
      <c r="EN277" s="33" t="n">
        <v>0.045</v>
      </c>
      <c r="EO277" s="33" t="n">
        <v>0.297</v>
      </c>
      <c r="EP277" s="33" t="n">
        <v>0.2</v>
      </c>
      <c r="EQ277" s="33" t="n">
        <v>0.29</v>
      </c>
      <c r="ER277" s="33" t="n">
        <v>0.045</v>
      </c>
      <c r="ES277" s="33" t="n">
        <v>0.045</v>
      </c>
      <c r="ET277" s="33" t="n">
        <v>0.077</v>
      </c>
      <c r="EU277" s="33" t="n">
        <v>0.084</v>
      </c>
      <c r="EV277" s="33" t="n">
        <v>0.077</v>
      </c>
      <c r="EW277" s="33" t="n">
        <v>0.645</v>
      </c>
      <c r="EX277" s="33" t="n">
        <v>0.697</v>
      </c>
      <c r="EY277" s="33" t="n">
        <v>0.439</v>
      </c>
      <c r="EZ277" s="33" t="n">
        <v>8.83</v>
      </c>
      <c r="FA277" s="33" t="n">
        <v>0</v>
      </c>
      <c r="FB277" s="33" t="n">
        <v>0.006</v>
      </c>
      <c r="FC277" s="33" t="n">
        <v>0.006</v>
      </c>
      <c r="FD277" s="33" t="n">
        <v>0.013</v>
      </c>
      <c r="FE277" s="33" t="n">
        <v>0.026</v>
      </c>
      <c r="FF277" s="33" t="n">
        <v>0.026</v>
      </c>
      <c r="FG277" s="33" t="n">
        <v>0.065</v>
      </c>
      <c r="FH277" s="33" t="n">
        <v>0.181</v>
      </c>
      <c r="FI277" s="33" t="n">
        <v>0.181</v>
      </c>
      <c r="FJ277" s="33" t="n">
        <v>0.471</v>
      </c>
      <c r="FK277" s="33" t="n">
        <v>0.026</v>
      </c>
      <c r="FL277" s="33" t="n">
        <v>0.445</v>
      </c>
      <c r="FM277" s="33" t="n">
        <v>0.677</v>
      </c>
      <c r="FN277" s="33" t="n">
        <v>0.232</v>
      </c>
      <c r="FO277" s="33" t="n">
        <v>0.206</v>
      </c>
      <c r="FP277" s="33" t="n">
        <v>0.077</v>
      </c>
      <c r="FQ277" s="33" t="n">
        <v>0.2</v>
      </c>
      <c r="FR277" s="33" t="n">
        <v>0.129</v>
      </c>
      <c r="FS277" s="33" t="n">
        <v>0.097</v>
      </c>
      <c r="FT277" s="33" t="n">
        <v>0.265</v>
      </c>
      <c r="FU277" s="33" t="n">
        <v>0.142</v>
      </c>
      <c r="FV277" s="33" t="n">
        <v>0.045</v>
      </c>
      <c r="FW277" s="33" t="n">
        <v>0.226</v>
      </c>
      <c r="FX277" s="33" t="n">
        <v>0.077</v>
      </c>
      <c r="FY277" s="33" t="n">
        <v>0.103</v>
      </c>
      <c r="FZ277" s="33" t="n">
        <v>0.077</v>
      </c>
      <c r="GA277" s="33" t="n">
        <v>0.006</v>
      </c>
      <c r="GB277" s="33" t="n">
        <v>0.013</v>
      </c>
      <c r="GC277" s="33" t="n">
        <v>0.013</v>
      </c>
      <c r="GD277" s="33" t="n">
        <v>0.077</v>
      </c>
      <c r="GE277" s="33" t="n">
        <v>0.142</v>
      </c>
      <c r="GF277" s="33" t="n">
        <v>0</v>
      </c>
      <c r="GG277" s="33" t="n">
        <v>0.303</v>
      </c>
      <c r="GH277" s="33" t="n">
        <v>0.271</v>
      </c>
      <c r="GI277" s="33" t="n">
        <v>0.265</v>
      </c>
      <c r="GJ277" s="33" t="n">
        <v>0.374</v>
      </c>
      <c r="GK277" s="33" t="n">
        <v>0.348</v>
      </c>
      <c r="GL277" s="33" t="n">
        <v>0.316</v>
      </c>
      <c r="GM277" s="33" t="n">
        <v>0.645</v>
      </c>
      <c r="GN277" s="33" t="n">
        <v>0.452</v>
      </c>
      <c r="GO277" s="33" t="n">
        <v>0.523</v>
      </c>
      <c r="GP277" s="33" t="n">
        <v>0.419</v>
      </c>
      <c r="GQ277" s="33" t="n">
        <v>0.31</v>
      </c>
      <c r="GR277" s="33" t="n">
        <v>0.619</v>
      </c>
      <c r="GS277" s="33" t="n">
        <v>0.013</v>
      </c>
      <c r="GT277" s="33" t="n">
        <v>0.181</v>
      </c>
      <c r="GU277" s="33" t="n">
        <v>0.161</v>
      </c>
      <c r="GV277" s="33" t="n">
        <v>0.084</v>
      </c>
      <c r="GW277" s="33" t="n">
        <v>0.116</v>
      </c>
      <c r="GX277" s="33" t="n">
        <v>0.019</v>
      </c>
      <c r="GY277" s="33" t="n">
        <v>0.006</v>
      </c>
      <c r="GZ277" s="33" t="n">
        <v>0.052</v>
      </c>
      <c r="HA277" s="33" t="n">
        <v>0.006</v>
      </c>
      <c r="HB277" s="33" t="n">
        <v>0.013</v>
      </c>
      <c r="HC277" s="33" t="n">
        <v>0.026</v>
      </c>
      <c r="HD277" s="33" t="n">
        <v>0.006</v>
      </c>
      <c r="HE277" s="33" t="n">
        <v>0.026</v>
      </c>
      <c r="HF277" s="33" t="n">
        <v>0.032</v>
      </c>
      <c r="HG277" s="33" t="n">
        <v>0.032</v>
      </c>
      <c r="HH277" s="33" t="n">
        <v>0.032</v>
      </c>
      <c r="HI277" s="33" t="n">
        <v>0.058</v>
      </c>
      <c r="HJ277" s="33" t="n">
        <v>0.039</v>
      </c>
    </row>
    <row r="278" customFormat="false" ht="15" hidden="false" customHeight="false" outlineLevel="0" collapsed="false">
      <c r="A278" s="33" t="n">
        <v>609913</v>
      </c>
      <c r="B278" s="242" t="s">
        <v>1785</v>
      </c>
      <c r="C278" s="243" t="s">
        <v>1786</v>
      </c>
      <c r="D278" s="33" t="n">
        <v>3290</v>
      </c>
      <c r="E278" s="33" t="n">
        <v>29061</v>
      </c>
      <c r="F278" s="33" t="s">
        <v>617</v>
      </c>
      <c r="G278" s="33" t="s">
        <v>618</v>
      </c>
      <c r="H278" s="243" t="s">
        <v>46</v>
      </c>
      <c r="I278" s="33" t="s">
        <v>1855</v>
      </c>
      <c r="J278" s="33" t="s">
        <v>1788</v>
      </c>
      <c r="L278" s="33" t="s">
        <v>89</v>
      </c>
      <c r="N278" s="33" t="s">
        <v>1790</v>
      </c>
      <c r="O278" s="33" t="n">
        <v>51320</v>
      </c>
      <c r="P278" s="33" t="s">
        <v>1791</v>
      </c>
      <c r="Q278" s="33" t="s">
        <v>3645</v>
      </c>
      <c r="R278" s="33" t="s">
        <v>3646</v>
      </c>
      <c r="S278" s="33" t="n">
        <v>60636</v>
      </c>
      <c r="T278" s="33" t="n">
        <v>43</v>
      </c>
      <c r="U278" s="33" t="s">
        <v>3647</v>
      </c>
      <c r="V278" s="33" t="s">
        <v>3648</v>
      </c>
      <c r="W278" s="33" t="s">
        <v>3649</v>
      </c>
      <c r="X278" s="33" t="s">
        <v>3650</v>
      </c>
      <c r="Y278" s="33" t="s">
        <v>2196</v>
      </c>
      <c r="Z278" s="33" t="s">
        <v>2572</v>
      </c>
      <c r="AA278" s="33" t="n">
        <v>2012</v>
      </c>
      <c r="AB278" s="33" t="n">
        <v>609913</v>
      </c>
      <c r="AD278" s="33" t="n">
        <v>3290</v>
      </c>
      <c r="AG278" s="33" t="s">
        <v>3651</v>
      </c>
      <c r="AH278" s="33" t="n">
        <v>5</v>
      </c>
      <c r="AI278" s="33" t="s">
        <v>1823</v>
      </c>
      <c r="AJ278" s="33" t="s">
        <v>1801</v>
      </c>
      <c r="AK278" s="33" t="s">
        <v>1802</v>
      </c>
      <c r="AL278" s="33" t="s">
        <v>89</v>
      </c>
      <c r="AM278" s="33" t="s">
        <v>71</v>
      </c>
      <c r="AN278" s="33" t="s">
        <v>89</v>
      </c>
      <c r="AO278" s="33" t="s">
        <v>89</v>
      </c>
      <c r="AP278" s="33" t="s">
        <v>71</v>
      </c>
      <c r="AQ278" s="33" t="s">
        <v>2426</v>
      </c>
      <c r="AR278" s="244" t="s">
        <v>148</v>
      </c>
      <c r="AS278" s="33" t="s">
        <v>137</v>
      </c>
      <c r="AT278" s="33" t="s">
        <v>137</v>
      </c>
      <c r="AU278" s="33" t="s">
        <v>137</v>
      </c>
      <c r="AV278" s="33" t="n">
        <v>0</v>
      </c>
      <c r="AW278" s="33" t="n">
        <v>6</v>
      </c>
      <c r="AX278" s="33" t="n">
        <v>6</v>
      </c>
      <c r="AY278" s="33" t="n">
        <v>57</v>
      </c>
      <c r="AZ278" s="33" t="n">
        <v>0</v>
      </c>
      <c r="BA278" s="33" t="n">
        <v>0</v>
      </c>
      <c r="BB278" s="33" t="n">
        <v>55</v>
      </c>
      <c r="BC278" s="33" t="n">
        <v>0</v>
      </c>
      <c r="BD278" s="245" t="n">
        <v>0</v>
      </c>
      <c r="BE278" s="33" t="n">
        <v>0</v>
      </c>
      <c r="BF278" s="33" t="n">
        <v>0</v>
      </c>
      <c r="BG278" s="33" t="n">
        <v>2</v>
      </c>
      <c r="BH278" s="33" t="n">
        <v>57</v>
      </c>
      <c r="BI278" s="33" t="n">
        <v>0.14</v>
      </c>
      <c r="BJ278" s="33" t="n">
        <v>0.088</v>
      </c>
      <c r="BK278" s="33" t="n">
        <v>0.07</v>
      </c>
      <c r="BL278" s="33" t="n">
        <v>0.035</v>
      </c>
      <c r="BM278" s="33" t="n">
        <v>0.211</v>
      </c>
      <c r="BN278" s="33" t="n">
        <v>0.298</v>
      </c>
      <c r="BO278" s="33" t="n">
        <v>0.281</v>
      </c>
      <c r="BP278" s="33" t="n">
        <v>0.228</v>
      </c>
      <c r="BQ278" s="33" t="n">
        <v>0.316</v>
      </c>
      <c r="BR278" s="33" t="n">
        <v>0.211</v>
      </c>
      <c r="BS278" s="33" t="n">
        <v>0.228</v>
      </c>
      <c r="BT278" s="33" t="n">
        <v>0.281</v>
      </c>
      <c r="BU278" s="33" t="n">
        <v>0.263</v>
      </c>
      <c r="BV278" s="33" t="n">
        <v>0.316</v>
      </c>
      <c r="BW278" s="33" t="n">
        <v>0.333</v>
      </c>
      <c r="BX278" s="33" t="n">
        <v>0.351</v>
      </c>
      <c r="BY278" s="33" t="n">
        <v>0.263</v>
      </c>
      <c r="BZ278" s="33" t="n">
        <v>0.193</v>
      </c>
      <c r="CA278" s="33" t="n">
        <v>0</v>
      </c>
      <c r="CB278" s="33" t="n">
        <v>0.018</v>
      </c>
      <c r="CC278" s="33" t="n">
        <v>0</v>
      </c>
      <c r="CD278" s="33" t="n">
        <v>0.053</v>
      </c>
      <c r="CE278" s="33" t="n">
        <v>0.053</v>
      </c>
      <c r="CF278" s="33" t="n">
        <v>0.018</v>
      </c>
      <c r="CG278" s="33" t="n">
        <v>0.316</v>
      </c>
      <c r="CH278" s="33" t="n">
        <v>0.351</v>
      </c>
      <c r="CI278" s="33" t="n">
        <v>0.281</v>
      </c>
      <c r="CJ278" s="33" t="n">
        <v>0.351</v>
      </c>
      <c r="CK278" s="33" t="n">
        <v>0.246</v>
      </c>
      <c r="CL278" s="33" t="n">
        <v>0.211</v>
      </c>
      <c r="CM278" s="33" t="n">
        <v>0.035</v>
      </c>
      <c r="CN278" s="33" t="n">
        <v>0.018</v>
      </c>
      <c r="CO278" s="33" t="n">
        <v>0.018</v>
      </c>
      <c r="CP278" s="33" t="n">
        <v>0.07</v>
      </c>
      <c r="CQ278" s="33" t="n">
        <v>0.018</v>
      </c>
      <c r="CR278" s="33" t="n">
        <v>0.035</v>
      </c>
      <c r="CS278" s="33" t="n">
        <v>0.07</v>
      </c>
      <c r="CT278" s="33" t="n">
        <v>0.193</v>
      </c>
      <c r="CU278" s="33" t="n">
        <v>0.105</v>
      </c>
      <c r="CV278" s="33" t="n">
        <v>0.018</v>
      </c>
      <c r="CW278" s="33" t="n">
        <v>0.088</v>
      </c>
      <c r="CX278" s="33" t="n">
        <v>0.123</v>
      </c>
      <c r="CY278" s="33" t="n">
        <v>0.088</v>
      </c>
      <c r="CZ278" s="33" t="n">
        <v>0.123</v>
      </c>
      <c r="DA278" s="33" t="n">
        <v>0.228</v>
      </c>
      <c r="DB278" s="33" t="n">
        <v>0.14</v>
      </c>
      <c r="DC278" s="33" t="n">
        <v>0.07</v>
      </c>
      <c r="DD278" s="33" t="n">
        <v>0.193</v>
      </c>
      <c r="DE278" s="33" t="n">
        <v>0.228</v>
      </c>
      <c r="DF278" s="33" t="n">
        <v>0.263</v>
      </c>
      <c r="DG278" s="33" t="n">
        <v>0.246</v>
      </c>
      <c r="DH278" s="33" t="n">
        <v>0.175</v>
      </c>
      <c r="DI278" s="33" t="n">
        <v>0.263</v>
      </c>
      <c r="DJ278" s="33" t="n">
        <v>0.351</v>
      </c>
      <c r="DK278" s="33" t="n">
        <v>0.316</v>
      </c>
      <c r="DL278" s="33" t="n">
        <v>0.246</v>
      </c>
      <c r="DM278" s="33" t="n">
        <v>0.246</v>
      </c>
      <c r="DN278" s="33" t="n">
        <v>0</v>
      </c>
      <c r="DO278" s="33" t="n">
        <v>0</v>
      </c>
      <c r="DP278" s="33" t="n">
        <v>0</v>
      </c>
      <c r="DQ278" s="33" t="n">
        <v>0.018</v>
      </c>
      <c r="DR278" s="33" t="n">
        <v>0.018</v>
      </c>
      <c r="DS278" s="33" t="n">
        <v>0.018</v>
      </c>
      <c r="DT278" s="33" t="n">
        <v>0.018</v>
      </c>
      <c r="DU278" s="33" t="n">
        <v>0.018</v>
      </c>
      <c r="DV278" s="33" t="n">
        <v>0.035</v>
      </c>
      <c r="DW278" s="33" t="n">
        <v>0.719</v>
      </c>
      <c r="DX278" s="33" t="n">
        <v>0.632</v>
      </c>
      <c r="DY278" s="33" t="n">
        <v>0.614</v>
      </c>
      <c r="DZ278" s="33" t="n">
        <v>0.649</v>
      </c>
      <c r="EA278" s="33" t="n">
        <v>0.579</v>
      </c>
      <c r="EB278" s="33" t="n">
        <v>0.368</v>
      </c>
      <c r="EC278" s="33" t="n">
        <v>0.456</v>
      </c>
      <c r="ED278" s="33" t="n">
        <v>0.474</v>
      </c>
      <c r="EE278" s="33" t="n">
        <v>0.421</v>
      </c>
      <c r="EF278" s="33" t="n">
        <v>0.158</v>
      </c>
      <c r="EG278" s="33" t="n">
        <v>0.088</v>
      </c>
      <c r="EH278" s="33" t="n">
        <v>0.07</v>
      </c>
      <c r="EI278" s="33" t="n">
        <v>0.298</v>
      </c>
      <c r="EJ278" s="33" t="n">
        <v>0.351</v>
      </c>
      <c r="EK278" s="33" t="n">
        <v>0.228</v>
      </c>
      <c r="EL278" s="33" t="n">
        <v>0.193</v>
      </c>
      <c r="EM278" s="33" t="n">
        <v>0.211</v>
      </c>
      <c r="EN278" s="33" t="n">
        <v>0.175</v>
      </c>
      <c r="EO278" s="33" t="n">
        <v>0.298</v>
      </c>
      <c r="EP278" s="33" t="n">
        <v>0.386</v>
      </c>
      <c r="EQ278" s="33" t="n">
        <v>0.211</v>
      </c>
      <c r="ER278" s="33" t="n">
        <v>0.018</v>
      </c>
      <c r="ES278" s="33" t="n">
        <v>0.035</v>
      </c>
      <c r="ET278" s="33" t="n">
        <v>0.088</v>
      </c>
      <c r="EU278" s="33" t="n">
        <v>0.018</v>
      </c>
      <c r="EV278" s="33" t="n">
        <v>0.298</v>
      </c>
      <c r="EW278" s="33" t="n">
        <v>0.351</v>
      </c>
      <c r="EX278" s="33" t="n">
        <v>0.263</v>
      </c>
      <c r="EY278" s="33" t="n">
        <v>0.263</v>
      </c>
      <c r="EZ278" s="33" t="n">
        <v>5.77</v>
      </c>
      <c r="FA278" s="33" t="n">
        <v>0.158</v>
      </c>
      <c r="FB278" s="33" t="n">
        <v>0.035</v>
      </c>
      <c r="FC278" s="33" t="n">
        <v>0.07</v>
      </c>
      <c r="FD278" s="33" t="n">
        <v>0.053</v>
      </c>
      <c r="FE278" s="33" t="n">
        <v>0.175</v>
      </c>
      <c r="FF278" s="33" t="n">
        <v>0.07</v>
      </c>
      <c r="FG278" s="33" t="n">
        <v>0.053</v>
      </c>
      <c r="FH278" s="33" t="n">
        <v>0.193</v>
      </c>
      <c r="FI278" s="33" t="n">
        <v>0.018</v>
      </c>
      <c r="FJ278" s="33" t="n">
        <v>0.175</v>
      </c>
      <c r="FK278" s="33" t="n">
        <v>0</v>
      </c>
      <c r="FL278" s="33" t="n">
        <v>0.649</v>
      </c>
      <c r="FM278" s="33" t="n">
        <v>0.614</v>
      </c>
      <c r="FN278" s="33" t="n">
        <v>0.263</v>
      </c>
      <c r="FO278" s="33" t="n">
        <v>0.123</v>
      </c>
      <c r="FP278" s="33" t="n">
        <v>0.14</v>
      </c>
      <c r="FQ278" s="33" t="n">
        <v>0.211</v>
      </c>
      <c r="FR278" s="33" t="n">
        <v>0.088</v>
      </c>
      <c r="FS278" s="33" t="n">
        <v>0.053</v>
      </c>
      <c r="FT278" s="33" t="n">
        <v>0.228</v>
      </c>
      <c r="FU278" s="33" t="n">
        <v>0.035</v>
      </c>
      <c r="FV278" s="33" t="n">
        <v>0.088</v>
      </c>
      <c r="FW278" s="33" t="n">
        <v>0.263</v>
      </c>
      <c r="FX278" s="33" t="n">
        <v>0.105</v>
      </c>
      <c r="FY278" s="33" t="n">
        <v>0.105</v>
      </c>
      <c r="FZ278" s="33" t="n">
        <v>0.035</v>
      </c>
      <c r="GA278" s="33" t="n">
        <v>0.018</v>
      </c>
      <c r="GB278" s="33" t="n">
        <v>0.035</v>
      </c>
      <c r="GC278" s="33" t="n">
        <v>0.053</v>
      </c>
      <c r="GD278" s="33" t="n">
        <v>0.105</v>
      </c>
      <c r="GE278" s="33" t="n">
        <v>0.474</v>
      </c>
      <c r="GF278" s="33" t="n">
        <v>0.105</v>
      </c>
      <c r="GG278" s="33" t="n">
        <v>0.456</v>
      </c>
      <c r="GH278" s="33" t="n">
        <v>0.351</v>
      </c>
      <c r="GI278" s="33" t="n">
        <v>0.386</v>
      </c>
      <c r="GJ278" s="33" t="n">
        <v>0.456</v>
      </c>
      <c r="GK278" s="33" t="n">
        <v>0.246</v>
      </c>
      <c r="GL278" s="33" t="n">
        <v>0.456</v>
      </c>
      <c r="GM278" s="33" t="n">
        <v>0.491</v>
      </c>
      <c r="GN278" s="33" t="n">
        <v>0.351</v>
      </c>
      <c r="GO278" s="33" t="n">
        <v>0.263</v>
      </c>
      <c r="GP278" s="33" t="n">
        <v>0.281</v>
      </c>
      <c r="GQ278" s="33" t="n">
        <v>0.228</v>
      </c>
      <c r="GR278" s="33" t="n">
        <v>0.386</v>
      </c>
      <c r="GS278" s="33" t="n">
        <v>0.018</v>
      </c>
      <c r="GT278" s="33" t="n">
        <v>0.228</v>
      </c>
      <c r="GU278" s="33" t="n">
        <v>0.263</v>
      </c>
      <c r="GV278" s="33" t="n">
        <v>0.123</v>
      </c>
      <c r="GW278" s="33" t="n">
        <v>0.035</v>
      </c>
      <c r="GX278" s="33" t="n">
        <v>0.035</v>
      </c>
      <c r="GY278" s="33" t="n">
        <v>0.018</v>
      </c>
      <c r="GZ278" s="33" t="n">
        <v>0</v>
      </c>
      <c r="HA278" s="33" t="n">
        <v>0.018</v>
      </c>
      <c r="HB278" s="33" t="n">
        <v>0</v>
      </c>
      <c r="HC278" s="33" t="n">
        <v>0.018</v>
      </c>
      <c r="HD278" s="33" t="n">
        <v>0</v>
      </c>
      <c r="HE278" s="33" t="n">
        <v>0</v>
      </c>
      <c r="HF278" s="33" t="n">
        <v>0.035</v>
      </c>
      <c r="HG278" s="33" t="n">
        <v>0.018</v>
      </c>
      <c r="HH278" s="33" t="n">
        <v>0.035</v>
      </c>
      <c r="HI278" s="33" t="n">
        <v>0</v>
      </c>
      <c r="HJ278" s="33" t="n">
        <v>0.018</v>
      </c>
    </row>
    <row r="279" customFormat="false" ht="15" hidden="false" customHeight="false" outlineLevel="0" collapsed="false">
      <c r="A279" s="33" t="n">
        <v>609916</v>
      </c>
      <c r="B279" s="242" t="s">
        <v>1785</v>
      </c>
      <c r="C279" s="243" t="s">
        <v>1786</v>
      </c>
      <c r="D279" s="33" t="n">
        <v>3320</v>
      </c>
      <c r="E279" s="33" t="n">
        <v>23191</v>
      </c>
      <c r="F279" s="33" t="s">
        <v>557</v>
      </c>
      <c r="G279" s="33" t="s">
        <v>558</v>
      </c>
      <c r="H279" s="243" t="s">
        <v>46</v>
      </c>
      <c r="I279" s="33" t="s">
        <v>1855</v>
      </c>
      <c r="J279" s="33" t="s">
        <v>1788</v>
      </c>
      <c r="L279" s="33" t="s">
        <v>99</v>
      </c>
      <c r="N279" s="33" t="s">
        <v>1790</v>
      </c>
      <c r="O279" s="33" t="n">
        <v>51399</v>
      </c>
      <c r="P279" s="33" t="s">
        <v>1791</v>
      </c>
      <c r="Q279" s="33" t="s">
        <v>3652</v>
      </c>
      <c r="R279" s="33" t="s">
        <v>3653</v>
      </c>
      <c r="S279" s="33" t="n">
        <v>60637</v>
      </c>
      <c r="T279" s="33" t="n">
        <v>46</v>
      </c>
      <c r="U279" s="33" t="s">
        <v>3654</v>
      </c>
      <c r="V279" s="33" t="s">
        <v>3655</v>
      </c>
      <c r="W279" s="33" t="s">
        <v>3656</v>
      </c>
      <c r="X279" s="33" t="s">
        <v>3657</v>
      </c>
      <c r="Y279" s="33" t="s">
        <v>2405</v>
      </c>
      <c r="Z279" s="33" t="s">
        <v>2586</v>
      </c>
      <c r="AA279" s="33" t="n">
        <v>2012</v>
      </c>
      <c r="AB279" s="33" t="n">
        <v>609916</v>
      </c>
      <c r="AD279" s="33" t="n">
        <v>3320</v>
      </c>
      <c r="AG279" s="33" t="s">
        <v>3658</v>
      </c>
      <c r="AH279" s="33" t="n">
        <v>5</v>
      </c>
      <c r="AI279" s="33" t="s">
        <v>1823</v>
      </c>
      <c r="AJ279" s="33" t="s">
        <v>1801</v>
      </c>
      <c r="AK279" s="33" t="s">
        <v>1802</v>
      </c>
      <c r="AL279" s="33" t="s">
        <v>115</v>
      </c>
      <c r="AM279" s="33" t="s">
        <v>53</v>
      </c>
      <c r="AN279" s="33" t="s">
        <v>115</v>
      </c>
      <c r="AO279" s="33" t="s">
        <v>115</v>
      </c>
      <c r="AP279" s="33" t="s">
        <v>53</v>
      </c>
      <c r="AQ279" s="33" t="s">
        <v>2426</v>
      </c>
      <c r="AR279" s="244" t="s">
        <v>189</v>
      </c>
      <c r="AS279" s="33" t="s">
        <v>47</v>
      </c>
      <c r="AT279" s="33" t="s">
        <v>67</v>
      </c>
      <c r="AU279" s="33" t="s">
        <v>67</v>
      </c>
      <c r="AV279" s="33" t="n">
        <v>52</v>
      </c>
      <c r="AW279" s="33" t="n">
        <v>35</v>
      </c>
      <c r="AX279" s="33" t="n">
        <v>37</v>
      </c>
      <c r="AY279" s="33" t="n">
        <v>94</v>
      </c>
      <c r="AZ279" s="33" t="n">
        <v>0</v>
      </c>
      <c r="BA279" s="33" t="n">
        <v>0</v>
      </c>
      <c r="BB279" s="33" t="n">
        <v>89</v>
      </c>
      <c r="BC279" s="33" t="n">
        <v>0</v>
      </c>
      <c r="BD279" s="245" t="n">
        <v>0</v>
      </c>
      <c r="BE279" s="33" t="n">
        <v>0</v>
      </c>
      <c r="BF279" s="33" t="n">
        <v>2</v>
      </c>
      <c r="BG279" s="33" t="n">
        <v>3</v>
      </c>
      <c r="BH279" s="33" t="n">
        <v>94</v>
      </c>
      <c r="BI279" s="33" t="n">
        <v>0.021</v>
      </c>
      <c r="BJ279" s="33" t="n">
        <v>0.011</v>
      </c>
      <c r="BK279" s="33" t="n">
        <v>0.021</v>
      </c>
      <c r="BL279" s="33" t="n">
        <v>0.043</v>
      </c>
      <c r="BM279" s="33" t="n">
        <v>0.053</v>
      </c>
      <c r="BN279" s="33" t="n">
        <v>0.053</v>
      </c>
      <c r="BO279" s="33" t="n">
        <v>0.043</v>
      </c>
      <c r="BP279" s="33" t="n">
        <v>0.064</v>
      </c>
      <c r="BQ279" s="33" t="n">
        <v>0.043</v>
      </c>
      <c r="BR279" s="33" t="n">
        <v>0.043</v>
      </c>
      <c r="BS279" s="33" t="n">
        <v>0.138</v>
      </c>
      <c r="BT279" s="33" t="n">
        <v>0.17</v>
      </c>
      <c r="BU279" s="33" t="n">
        <v>0.266</v>
      </c>
      <c r="BV279" s="33" t="n">
        <v>0.213</v>
      </c>
      <c r="BW279" s="33" t="n">
        <v>0.277</v>
      </c>
      <c r="BX279" s="33" t="n">
        <v>0.234</v>
      </c>
      <c r="BY279" s="33" t="n">
        <v>0.266</v>
      </c>
      <c r="BZ279" s="33" t="n">
        <v>0.213</v>
      </c>
      <c r="CA279" s="33" t="n">
        <v>0.011</v>
      </c>
      <c r="CB279" s="33" t="n">
        <v>0.011</v>
      </c>
      <c r="CC279" s="33" t="n">
        <v>0</v>
      </c>
      <c r="CD279" s="33" t="n">
        <v>0</v>
      </c>
      <c r="CE279" s="33" t="n">
        <v>0</v>
      </c>
      <c r="CF279" s="33" t="n">
        <v>0.043</v>
      </c>
      <c r="CG279" s="33" t="n">
        <v>0.66</v>
      </c>
      <c r="CH279" s="33" t="n">
        <v>0.702</v>
      </c>
      <c r="CI279" s="33" t="n">
        <v>0.66</v>
      </c>
      <c r="CJ279" s="33" t="n">
        <v>0.681</v>
      </c>
      <c r="CK279" s="33" t="n">
        <v>0.543</v>
      </c>
      <c r="CL279" s="33" t="n">
        <v>0.521</v>
      </c>
      <c r="CM279" s="33" t="n">
        <v>0.021</v>
      </c>
      <c r="CN279" s="33" t="n">
        <v>0.011</v>
      </c>
      <c r="CO279" s="33" t="n">
        <v>0.011</v>
      </c>
      <c r="CP279" s="33" t="n">
        <v>0</v>
      </c>
      <c r="CQ279" s="33" t="n">
        <v>0.011</v>
      </c>
      <c r="CR279" s="33" t="n">
        <v>0.032</v>
      </c>
      <c r="CS279" s="33" t="n">
        <v>0.043</v>
      </c>
      <c r="CT279" s="33" t="n">
        <v>0.053</v>
      </c>
      <c r="CU279" s="33" t="n">
        <v>0.053</v>
      </c>
      <c r="CV279" s="33" t="n">
        <v>0.021</v>
      </c>
      <c r="CW279" s="33" t="n">
        <v>0.021</v>
      </c>
      <c r="CX279" s="33" t="n">
        <v>0.032</v>
      </c>
      <c r="CY279" s="33" t="n">
        <v>0.085</v>
      </c>
      <c r="CZ279" s="33" t="n">
        <v>0.053</v>
      </c>
      <c r="DA279" s="33" t="n">
        <v>0.085</v>
      </c>
      <c r="DB279" s="33" t="n">
        <v>0.043</v>
      </c>
      <c r="DC279" s="33" t="n">
        <v>0.064</v>
      </c>
      <c r="DD279" s="33" t="n">
        <v>0.074</v>
      </c>
      <c r="DE279" s="33" t="n">
        <v>0.202</v>
      </c>
      <c r="DF279" s="33" t="n">
        <v>0.245</v>
      </c>
      <c r="DG279" s="33" t="n">
        <v>0.266</v>
      </c>
      <c r="DH279" s="33" t="n">
        <v>0.255</v>
      </c>
      <c r="DI279" s="33" t="n">
        <v>0.266</v>
      </c>
      <c r="DJ279" s="33" t="n">
        <v>0.319</v>
      </c>
      <c r="DK279" s="33" t="n">
        <v>0.309</v>
      </c>
      <c r="DL279" s="33" t="n">
        <v>0.277</v>
      </c>
      <c r="DM279" s="33" t="n">
        <v>0.245</v>
      </c>
      <c r="DN279" s="33" t="n">
        <v>0</v>
      </c>
      <c r="DO279" s="33" t="n">
        <v>0.011</v>
      </c>
      <c r="DP279" s="33" t="n">
        <v>0.021</v>
      </c>
      <c r="DQ279" s="33" t="n">
        <v>0</v>
      </c>
      <c r="DR279" s="33" t="n">
        <v>0.011</v>
      </c>
      <c r="DS279" s="33" t="n">
        <v>0.021</v>
      </c>
      <c r="DT279" s="33" t="n">
        <v>0.011</v>
      </c>
      <c r="DU279" s="33" t="n">
        <v>0.011</v>
      </c>
      <c r="DV279" s="33" t="n">
        <v>0.053</v>
      </c>
      <c r="DW279" s="33" t="n">
        <v>0.755</v>
      </c>
      <c r="DX279" s="33" t="n">
        <v>0.713</v>
      </c>
      <c r="DY279" s="33" t="n">
        <v>0.67</v>
      </c>
      <c r="DZ279" s="33" t="n">
        <v>0.66</v>
      </c>
      <c r="EA279" s="33" t="n">
        <v>0.66</v>
      </c>
      <c r="EB279" s="33" t="n">
        <v>0.543</v>
      </c>
      <c r="EC279" s="33" t="n">
        <v>0.596</v>
      </c>
      <c r="ED279" s="33" t="n">
        <v>0.596</v>
      </c>
      <c r="EE279" s="33" t="n">
        <v>0.574</v>
      </c>
      <c r="EF279" s="33" t="n">
        <v>0.298</v>
      </c>
      <c r="EG279" s="33" t="n">
        <v>0.085</v>
      </c>
      <c r="EH279" s="33" t="n">
        <v>0.032</v>
      </c>
      <c r="EI279" s="33" t="n">
        <v>0.085</v>
      </c>
      <c r="EJ279" s="33" t="n">
        <v>0.351</v>
      </c>
      <c r="EK279" s="33" t="n">
        <v>0.085</v>
      </c>
      <c r="EL279" s="33" t="n">
        <v>0.128</v>
      </c>
      <c r="EM279" s="33" t="n">
        <v>0.17</v>
      </c>
      <c r="EN279" s="33" t="n">
        <v>0.138</v>
      </c>
      <c r="EO279" s="33" t="n">
        <v>0.34</v>
      </c>
      <c r="EP279" s="33" t="n">
        <v>0.319</v>
      </c>
      <c r="EQ279" s="33" t="n">
        <v>0.245</v>
      </c>
      <c r="ER279" s="33" t="n">
        <v>0.053</v>
      </c>
      <c r="ES279" s="33" t="n">
        <v>0.032</v>
      </c>
      <c r="ET279" s="33" t="n">
        <v>0.096</v>
      </c>
      <c r="EU279" s="33" t="n">
        <v>0.053</v>
      </c>
      <c r="EV279" s="33" t="n">
        <v>0.16</v>
      </c>
      <c r="EW279" s="33" t="n">
        <v>0.457</v>
      </c>
      <c r="EX279" s="33" t="n">
        <v>0.426</v>
      </c>
      <c r="EY279" s="33" t="n">
        <v>0.447</v>
      </c>
      <c r="EZ279" s="33" t="n">
        <v>6.89</v>
      </c>
      <c r="FA279" s="33" t="n">
        <v>0.085</v>
      </c>
      <c r="FB279" s="33" t="n">
        <v>0.032</v>
      </c>
      <c r="FC279" s="33" t="n">
        <v>0.032</v>
      </c>
      <c r="FD279" s="33" t="n">
        <v>0.043</v>
      </c>
      <c r="FE279" s="33" t="n">
        <v>0.096</v>
      </c>
      <c r="FF279" s="33" t="n">
        <v>0.074</v>
      </c>
      <c r="FG279" s="33" t="n">
        <v>0.138</v>
      </c>
      <c r="FH279" s="33" t="n">
        <v>0.149</v>
      </c>
      <c r="FI279" s="33" t="n">
        <v>0.053</v>
      </c>
      <c r="FJ279" s="33" t="n">
        <v>0.277</v>
      </c>
      <c r="FK279" s="33" t="n">
        <v>0.021</v>
      </c>
      <c r="FL279" s="33" t="n">
        <v>0.511</v>
      </c>
      <c r="FM279" s="33" t="n">
        <v>0.511</v>
      </c>
      <c r="FN279" s="33" t="n">
        <v>0.266</v>
      </c>
      <c r="FO279" s="33" t="n">
        <v>0.191</v>
      </c>
      <c r="FP279" s="33" t="n">
        <v>0.16</v>
      </c>
      <c r="FQ279" s="33" t="n">
        <v>0.277</v>
      </c>
      <c r="FR279" s="33" t="n">
        <v>0.117</v>
      </c>
      <c r="FS279" s="33" t="n">
        <v>0.074</v>
      </c>
      <c r="FT279" s="33" t="n">
        <v>0.17</v>
      </c>
      <c r="FU279" s="33" t="n">
        <v>0.032</v>
      </c>
      <c r="FV279" s="33" t="n">
        <v>0.085</v>
      </c>
      <c r="FW279" s="33" t="n">
        <v>0.213</v>
      </c>
      <c r="FX279" s="33" t="n">
        <v>0.149</v>
      </c>
      <c r="FY279" s="33" t="n">
        <v>0.17</v>
      </c>
      <c r="FZ279" s="33" t="n">
        <v>0.074</v>
      </c>
      <c r="GA279" s="33" t="n">
        <v>0.032</v>
      </c>
      <c r="GB279" s="33" t="n">
        <v>0.032</v>
      </c>
      <c r="GC279" s="33" t="n">
        <v>0.032</v>
      </c>
      <c r="GD279" s="33" t="n">
        <v>0.021</v>
      </c>
      <c r="GE279" s="33" t="n">
        <v>0.064</v>
      </c>
      <c r="GF279" s="33" t="n">
        <v>0.011</v>
      </c>
      <c r="GG279" s="33" t="n">
        <v>0.404</v>
      </c>
      <c r="GH279" s="33" t="n">
        <v>0.383</v>
      </c>
      <c r="GI279" s="33" t="n">
        <v>0.362</v>
      </c>
      <c r="GJ279" s="33" t="n">
        <v>0.404</v>
      </c>
      <c r="GK279" s="33" t="n">
        <v>0.521</v>
      </c>
      <c r="GL279" s="33" t="n">
        <v>0.415</v>
      </c>
      <c r="GM279" s="33" t="n">
        <v>0.426</v>
      </c>
      <c r="GN279" s="33" t="n">
        <v>0.309</v>
      </c>
      <c r="GO279" s="33" t="n">
        <v>0.309</v>
      </c>
      <c r="GP279" s="33" t="n">
        <v>0.351</v>
      </c>
      <c r="GQ279" s="33" t="n">
        <v>0.255</v>
      </c>
      <c r="GR279" s="33" t="n">
        <v>0.447</v>
      </c>
      <c r="GS279" s="33" t="n">
        <v>0.096</v>
      </c>
      <c r="GT279" s="33" t="n">
        <v>0.191</v>
      </c>
      <c r="GU279" s="33" t="n">
        <v>0.223</v>
      </c>
      <c r="GV279" s="33" t="n">
        <v>0.17</v>
      </c>
      <c r="GW279" s="33" t="n">
        <v>0.117</v>
      </c>
      <c r="GX279" s="33" t="n">
        <v>0.074</v>
      </c>
      <c r="GY279" s="33" t="n">
        <v>0</v>
      </c>
      <c r="GZ279" s="33" t="n">
        <v>0.032</v>
      </c>
      <c r="HA279" s="33" t="n">
        <v>0.032</v>
      </c>
      <c r="HB279" s="33" t="n">
        <v>0.011</v>
      </c>
      <c r="HC279" s="33" t="n">
        <v>0.011</v>
      </c>
      <c r="HD279" s="33" t="n">
        <v>0.021</v>
      </c>
      <c r="HE279" s="33" t="n">
        <v>0.043</v>
      </c>
      <c r="HF279" s="33" t="n">
        <v>0.053</v>
      </c>
      <c r="HG279" s="33" t="n">
        <v>0.043</v>
      </c>
      <c r="HH279" s="33" t="n">
        <v>0.043</v>
      </c>
      <c r="HI279" s="33" t="n">
        <v>0.032</v>
      </c>
      <c r="HJ279" s="33" t="n">
        <v>0.032</v>
      </c>
    </row>
    <row r="280" customFormat="false" ht="15" hidden="false" customHeight="false" outlineLevel="0" collapsed="false">
      <c r="A280" s="33" t="n">
        <v>609917</v>
      </c>
      <c r="B280" s="242" t="s">
        <v>1785</v>
      </c>
      <c r="C280" s="243" t="s">
        <v>1786</v>
      </c>
      <c r="D280" s="33" t="n">
        <v>3330</v>
      </c>
      <c r="E280" s="33" t="n">
        <v>23201</v>
      </c>
      <c r="F280" s="33" t="s">
        <v>559</v>
      </c>
      <c r="G280" s="33" t="s">
        <v>560</v>
      </c>
      <c r="H280" s="243" t="s">
        <v>46</v>
      </c>
      <c r="I280" s="33" t="s">
        <v>1855</v>
      </c>
      <c r="J280" s="33" t="s">
        <v>1788</v>
      </c>
      <c r="L280" s="33" t="s">
        <v>155</v>
      </c>
      <c r="N280" s="33" t="s">
        <v>1790</v>
      </c>
      <c r="O280" s="33" t="n">
        <v>51432</v>
      </c>
      <c r="P280" s="33" t="s">
        <v>1791</v>
      </c>
      <c r="Q280" s="33" t="s">
        <v>559</v>
      </c>
      <c r="R280" s="33" t="s">
        <v>3659</v>
      </c>
      <c r="S280" s="33" t="n">
        <v>60628</v>
      </c>
      <c r="T280" s="33" t="n">
        <v>49</v>
      </c>
      <c r="U280" s="33" t="s">
        <v>3660</v>
      </c>
      <c r="V280" s="33" t="s">
        <v>3661</v>
      </c>
      <c r="W280" s="33" t="s">
        <v>3662</v>
      </c>
      <c r="X280" s="33" t="s">
        <v>3663</v>
      </c>
      <c r="Y280" s="33" t="s">
        <v>1921</v>
      </c>
      <c r="Z280" s="33" t="s">
        <v>2538</v>
      </c>
      <c r="AA280" s="33" t="n">
        <v>2012</v>
      </c>
      <c r="AB280" s="33" t="n">
        <v>609917</v>
      </c>
      <c r="AD280" s="33" t="n">
        <v>3330</v>
      </c>
      <c r="AG280" s="33" t="s">
        <v>3664</v>
      </c>
      <c r="AH280" s="33" t="n">
        <v>6</v>
      </c>
      <c r="AI280" s="33" t="s">
        <v>1823</v>
      </c>
      <c r="AJ280" s="33" t="s">
        <v>1801</v>
      </c>
      <c r="AK280" s="33" t="s">
        <v>1802</v>
      </c>
      <c r="AL280" s="33" t="s">
        <v>155</v>
      </c>
      <c r="AM280" s="33" t="s">
        <v>60</v>
      </c>
      <c r="AN280" s="33" t="s">
        <v>155</v>
      </c>
      <c r="AO280" s="33" t="s">
        <v>155</v>
      </c>
      <c r="AP280" s="33" t="s">
        <v>60</v>
      </c>
      <c r="AQ280" s="33" t="s">
        <v>2467</v>
      </c>
      <c r="AR280" s="244" t="s">
        <v>54</v>
      </c>
    </row>
    <row r="281" customFormat="false" ht="15" hidden="false" customHeight="false" outlineLevel="0" collapsed="false">
      <c r="A281" s="33" t="n">
        <v>609918</v>
      </c>
      <c r="B281" s="242" t="s">
        <v>1785</v>
      </c>
      <c r="C281" s="243" t="s">
        <v>1786</v>
      </c>
      <c r="D281" s="33" t="n">
        <v>3350</v>
      </c>
      <c r="E281" s="33" t="n">
        <v>23211</v>
      </c>
      <c r="F281" s="33" t="s">
        <v>561</v>
      </c>
      <c r="G281" s="33" t="s">
        <v>562</v>
      </c>
      <c r="H281" s="243" t="s">
        <v>46</v>
      </c>
      <c r="I281" s="33" t="s">
        <v>1855</v>
      </c>
      <c r="J281" s="33" t="s">
        <v>1788</v>
      </c>
      <c r="L281" s="33" t="s">
        <v>64</v>
      </c>
      <c r="N281" s="33" t="s">
        <v>1790</v>
      </c>
      <c r="O281" s="33" t="n">
        <v>51057</v>
      </c>
      <c r="P281" s="33" t="s">
        <v>1791</v>
      </c>
      <c r="Q281" s="33" t="s">
        <v>3665</v>
      </c>
      <c r="R281" s="33" t="s">
        <v>3666</v>
      </c>
      <c r="S281" s="33" t="n">
        <v>60626</v>
      </c>
      <c r="T281" s="33" t="n">
        <v>32</v>
      </c>
      <c r="U281" s="33" t="s">
        <v>3667</v>
      </c>
      <c r="V281" s="33" t="s">
        <v>3668</v>
      </c>
      <c r="W281" s="33" t="s">
        <v>3669</v>
      </c>
      <c r="X281" s="33" t="s">
        <v>3670</v>
      </c>
      <c r="Y281" s="33" t="s">
        <v>1980</v>
      </c>
      <c r="Z281" s="33" t="s">
        <v>3387</v>
      </c>
      <c r="AA281" s="33" t="n">
        <v>2012</v>
      </c>
      <c r="AB281" s="33" t="n">
        <v>609918</v>
      </c>
      <c r="AG281" s="33" t="s">
        <v>3671</v>
      </c>
      <c r="AH281" s="33" t="n">
        <v>1</v>
      </c>
      <c r="AI281" s="33" t="s">
        <v>1823</v>
      </c>
      <c r="AJ281" s="33" t="s">
        <v>1801</v>
      </c>
      <c r="AK281" s="33" t="s">
        <v>1802</v>
      </c>
      <c r="AL281" s="33" t="s">
        <v>64</v>
      </c>
      <c r="AM281" s="33" t="s">
        <v>65</v>
      </c>
      <c r="AR281" s="244" t="s">
        <v>54</v>
      </c>
    </row>
    <row r="282" customFormat="false" ht="15" hidden="false" customHeight="false" outlineLevel="0" collapsed="false">
      <c r="A282" s="33" t="n">
        <v>609919</v>
      </c>
      <c r="B282" s="242" t="s">
        <v>1785</v>
      </c>
      <c r="C282" s="243" t="s">
        <v>1786</v>
      </c>
      <c r="D282" s="33" t="n">
        <v>3360</v>
      </c>
      <c r="E282" s="33" t="n">
        <v>23221</v>
      </c>
      <c r="F282" s="33" t="s">
        <v>565</v>
      </c>
      <c r="G282" s="33" t="s">
        <v>566</v>
      </c>
      <c r="H282" s="243" t="s">
        <v>46</v>
      </c>
      <c r="I282" s="33" t="s">
        <v>1855</v>
      </c>
      <c r="J282" s="33" t="s">
        <v>1788</v>
      </c>
      <c r="L282" s="33" t="s">
        <v>99</v>
      </c>
      <c r="N282" s="33" t="s">
        <v>1790</v>
      </c>
      <c r="O282" s="33" t="n">
        <v>51400</v>
      </c>
      <c r="P282" s="33" t="s">
        <v>1791</v>
      </c>
      <c r="Q282" s="33" t="s">
        <v>3672</v>
      </c>
      <c r="R282" s="33" t="s">
        <v>3673</v>
      </c>
      <c r="S282" s="33" t="n">
        <v>60637</v>
      </c>
      <c r="T282" s="33" t="n">
        <v>46</v>
      </c>
      <c r="U282" s="33" t="s">
        <v>3674</v>
      </c>
      <c r="V282" s="33" t="s">
        <v>3675</v>
      </c>
      <c r="W282" s="33" t="s">
        <v>3676</v>
      </c>
      <c r="X282" s="33" t="s">
        <v>3677</v>
      </c>
      <c r="Y282" s="33" t="s">
        <v>1477</v>
      </c>
      <c r="Z282" s="33" t="s">
        <v>1940</v>
      </c>
      <c r="AA282" s="33" t="n">
        <v>2012</v>
      </c>
      <c r="AB282" s="33" t="n">
        <v>609919</v>
      </c>
      <c r="AD282" s="33" t="n">
        <v>3360</v>
      </c>
      <c r="AG282" s="33" t="s">
        <v>3678</v>
      </c>
      <c r="AH282" s="33" t="n">
        <v>5</v>
      </c>
      <c r="AI282" s="33" t="s">
        <v>1823</v>
      </c>
      <c r="AJ282" s="33" t="s">
        <v>1801</v>
      </c>
      <c r="AK282" s="33" t="s">
        <v>1802</v>
      </c>
      <c r="AL282" s="33" t="s">
        <v>99</v>
      </c>
      <c r="AM282" s="33" t="s">
        <v>53</v>
      </c>
      <c r="AN282" s="33" t="s">
        <v>99</v>
      </c>
      <c r="AO282" s="33" t="s">
        <v>99</v>
      </c>
      <c r="AP282" s="33" t="s">
        <v>53</v>
      </c>
      <c r="AQ282" s="33" t="s">
        <v>2467</v>
      </c>
      <c r="AR282" s="244" t="s">
        <v>109</v>
      </c>
      <c r="AS282" s="33" t="s">
        <v>47</v>
      </c>
      <c r="AT282" s="33" t="s">
        <v>47</v>
      </c>
      <c r="AU282" s="33" t="s">
        <v>77</v>
      </c>
      <c r="AV282" s="33" t="n">
        <v>49</v>
      </c>
      <c r="AW282" s="33" t="n">
        <v>53</v>
      </c>
      <c r="AX282" s="33" t="n">
        <v>61</v>
      </c>
      <c r="AY282" s="33" t="n">
        <v>134</v>
      </c>
      <c r="AZ282" s="33" t="n">
        <v>1</v>
      </c>
      <c r="BA282" s="33" t="n">
        <v>0</v>
      </c>
      <c r="BB282" s="33" t="n">
        <v>129</v>
      </c>
      <c r="BC282" s="33" t="n">
        <v>0</v>
      </c>
      <c r="BD282" s="245" t="n">
        <v>0</v>
      </c>
      <c r="BE282" s="33" t="n">
        <v>0</v>
      </c>
      <c r="BF282" s="33" t="n">
        <v>1</v>
      </c>
      <c r="BG282" s="33" t="n">
        <v>3</v>
      </c>
      <c r="BH282" s="33" t="n">
        <v>134</v>
      </c>
      <c r="BI282" s="33" t="n">
        <v>0.007</v>
      </c>
      <c r="BJ282" s="33" t="n">
        <v>0.007</v>
      </c>
      <c r="BK282" s="33" t="n">
        <v>0.007</v>
      </c>
      <c r="BL282" s="33" t="n">
        <v>0.015</v>
      </c>
      <c r="BM282" s="33" t="n">
        <v>0.045</v>
      </c>
      <c r="BN282" s="33" t="n">
        <v>0.067</v>
      </c>
      <c r="BO282" s="33" t="n">
        <v>0.104</v>
      </c>
      <c r="BP282" s="33" t="n">
        <v>0.067</v>
      </c>
      <c r="BQ282" s="33" t="n">
        <v>0.075</v>
      </c>
      <c r="BR282" s="33" t="n">
        <v>0.075</v>
      </c>
      <c r="BS282" s="33" t="n">
        <v>0.104</v>
      </c>
      <c r="BT282" s="33" t="n">
        <v>0.067</v>
      </c>
      <c r="BU282" s="33" t="n">
        <v>0.351</v>
      </c>
      <c r="BV282" s="33" t="n">
        <v>0.306</v>
      </c>
      <c r="BW282" s="33" t="n">
        <v>0.306</v>
      </c>
      <c r="BX282" s="33" t="n">
        <v>0.239</v>
      </c>
      <c r="BY282" s="33" t="n">
        <v>0.276</v>
      </c>
      <c r="BZ282" s="33" t="n">
        <v>0.239</v>
      </c>
      <c r="CA282" s="33" t="n">
        <v>0.007</v>
      </c>
      <c r="CB282" s="33" t="n">
        <v>0.015</v>
      </c>
      <c r="CC282" s="33" t="n">
        <v>0.007</v>
      </c>
      <c r="CD282" s="33" t="n">
        <v>0.022</v>
      </c>
      <c r="CE282" s="33" t="n">
        <v>0.007</v>
      </c>
      <c r="CF282" s="33" t="n">
        <v>0.007</v>
      </c>
      <c r="CG282" s="33" t="n">
        <v>0.53</v>
      </c>
      <c r="CH282" s="33" t="n">
        <v>0.604</v>
      </c>
      <c r="CI282" s="33" t="n">
        <v>0.604</v>
      </c>
      <c r="CJ282" s="33" t="n">
        <v>0.649</v>
      </c>
      <c r="CK282" s="33" t="n">
        <v>0.567</v>
      </c>
      <c r="CL282" s="33" t="n">
        <v>0.619</v>
      </c>
      <c r="CM282" s="33" t="n">
        <v>0</v>
      </c>
      <c r="CN282" s="33" t="n">
        <v>0</v>
      </c>
      <c r="CO282" s="33" t="n">
        <v>0</v>
      </c>
      <c r="CP282" s="33" t="n">
        <v>0.007</v>
      </c>
      <c r="CQ282" s="33" t="n">
        <v>0.015</v>
      </c>
      <c r="CR282" s="33" t="n">
        <v>0.007</v>
      </c>
      <c r="CS282" s="33" t="n">
        <v>0.03</v>
      </c>
      <c r="CT282" s="33" t="n">
        <v>0.067</v>
      </c>
      <c r="CU282" s="33" t="n">
        <v>0.052</v>
      </c>
      <c r="CV282" s="33" t="n">
        <v>0.015</v>
      </c>
      <c r="CW282" s="33" t="n">
        <v>0.052</v>
      </c>
      <c r="CX282" s="33" t="n">
        <v>0.052</v>
      </c>
      <c r="CY282" s="33" t="n">
        <v>0.03</v>
      </c>
      <c r="CZ282" s="33" t="n">
        <v>0.015</v>
      </c>
      <c r="DA282" s="33" t="n">
        <v>0.067</v>
      </c>
      <c r="DB282" s="33" t="n">
        <v>0.03</v>
      </c>
      <c r="DC282" s="33" t="n">
        <v>0.037</v>
      </c>
      <c r="DD282" s="33" t="n">
        <v>0.06</v>
      </c>
      <c r="DE282" s="33" t="n">
        <v>0.239</v>
      </c>
      <c r="DF282" s="33" t="n">
        <v>0.239</v>
      </c>
      <c r="DG282" s="33" t="n">
        <v>0.209</v>
      </c>
      <c r="DH282" s="33" t="n">
        <v>0.209</v>
      </c>
      <c r="DI282" s="33" t="n">
        <v>0.157</v>
      </c>
      <c r="DJ282" s="33" t="n">
        <v>0.209</v>
      </c>
      <c r="DK282" s="33" t="n">
        <v>0.194</v>
      </c>
      <c r="DL282" s="33" t="n">
        <v>0.157</v>
      </c>
      <c r="DM282" s="33" t="n">
        <v>0.119</v>
      </c>
      <c r="DN282" s="33" t="n">
        <v>0.007</v>
      </c>
      <c r="DO282" s="33" t="n">
        <v>0.007</v>
      </c>
      <c r="DP282" s="33" t="n">
        <v>0.015</v>
      </c>
      <c r="DQ282" s="33" t="n">
        <v>0.007</v>
      </c>
      <c r="DR282" s="33" t="n">
        <v>0.015</v>
      </c>
      <c r="DS282" s="33" t="n">
        <v>0.007</v>
      </c>
      <c r="DT282" s="33" t="n">
        <v>0.007</v>
      </c>
      <c r="DU282" s="33" t="n">
        <v>0.007</v>
      </c>
      <c r="DV282" s="33" t="n">
        <v>0.015</v>
      </c>
      <c r="DW282" s="33" t="n">
        <v>0.739</v>
      </c>
      <c r="DX282" s="33" t="n">
        <v>0.701</v>
      </c>
      <c r="DY282" s="33" t="n">
        <v>0.724</v>
      </c>
      <c r="DZ282" s="33" t="n">
        <v>0.746</v>
      </c>
      <c r="EA282" s="33" t="n">
        <v>0.799</v>
      </c>
      <c r="EB282" s="33" t="n">
        <v>0.709</v>
      </c>
      <c r="EC282" s="33" t="n">
        <v>0.739</v>
      </c>
      <c r="ED282" s="33" t="n">
        <v>0.731</v>
      </c>
      <c r="EE282" s="33" t="n">
        <v>0.754</v>
      </c>
      <c r="EF282" s="33" t="n">
        <v>0.545</v>
      </c>
      <c r="EG282" s="33" t="n">
        <v>0.03</v>
      </c>
      <c r="EH282" s="33" t="n">
        <v>0</v>
      </c>
      <c r="EI282" s="33" t="n">
        <v>0.299</v>
      </c>
      <c r="EJ282" s="33" t="n">
        <v>0.239</v>
      </c>
      <c r="EK282" s="33" t="n">
        <v>0.09</v>
      </c>
      <c r="EL282" s="33" t="n">
        <v>0.127</v>
      </c>
      <c r="EM282" s="33" t="n">
        <v>0.291</v>
      </c>
      <c r="EN282" s="33" t="n">
        <v>0.09</v>
      </c>
      <c r="EO282" s="33" t="n">
        <v>0.493</v>
      </c>
      <c r="EP282" s="33" t="n">
        <v>0.418</v>
      </c>
      <c r="EQ282" s="33" t="n">
        <v>0.172</v>
      </c>
      <c r="ER282" s="33" t="n">
        <v>0.015</v>
      </c>
      <c r="ES282" s="33" t="n">
        <v>0.022</v>
      </c>
      <c r="ET282" s="33" t="n">
        <v>0.03</v>
      </c>
      <c r="EU282" s="33" t="n">
        <v>0.067</v>
      </c>
      <c r="EV282" s="33" t="n">
        <v>0.112</v>
      </c>
      <c r="EW282" s="33" t="n">
        <v>0.366</v>
      </c>
      <c r="EX282" s="33" t="n">
        <v>0.425</v>
      </c>
      <c r="EY282" s="33" t="n">
        <v>0.172</v>
      </c>
      <c r="EZ282" s="33" t="n">
        <v>6.95</v>
      </c>
      <c r="FA282" s="33" t="n">
        <v>0.037</v>
      </c>
      <c r="FB282" s="33" t="n">
        <v>0.022</v>
      </c>
      <c r="FC282" s="33" t="n">
        <v>0.015</v>
      </c>
      <c r="FD282" s="33" t="n">
        <v>0.045</v>
      </c>
      <c r="FE282" s="33" t="n">
        <v>0.067</v>
      </c>
      <c r="FF282" s="33" t="n">
        <v>0.149</v>
      </c>
      <c r="FG282" s="33" t="n">
        <v>0.164</v>
      </c>
      <c r="FH282" s="33" t="n">
        <v>0.269</v>
      </c>
      <c r="FI282" s="33" t="n">
        <v>0.127</v>
      </c>
      <c r="FJ282" s="33" t="n">
        <v>0.082</v>
      </c>
      <c r="FK282" s="33" t="n">
        <v>0.022</v>
      </c>
      <c r="FL282" s="33" t="n">
        <v>0.425</v>
      </c>
      <c r="FM282" s="33" t="n">
        <v>0.433</v>
      </c>
      <c r="FN282" s="33" t="n">
        <v>0.313</v>
      </c>
      <c r="FO282" s="33" t="n">
        <v>0.127</v>
      </c>
      <c r="FP282" s="33" t="n">
        <v>0.201</v>
      </c>
      <c r="FQ282" s="33" t="n">
        <v>0.194</v>
      </c>
      <c r="FR282" s="33" t="n">
        <v>0.299</v>
      </c>
      <c r="FS282" s="33" t="n">
        <v>0.187</v>
      </c>
      <c r="FT282" s="33" t="n">
        <v>0.269</v>
      </c>
      <c r="FU282" s="33" t="n">
        <v>0.104</v>
      </c>
      <c r="FV282" s="33" t="n">
        <v>0.127</v>
      </c>
      <c r="FW282" s="33" t="n">
        <v>0.179</v>
      </c>
      <c r="FX282" s="33" t="n">
        <v>0.045</v>
      </c>
      <c r="FY282" s="33" t="n">
        <v>0.052</v>
      </c>
      <c r="FZ282" s="33" t="n">
        <v>0.045</v>
      </c>
      <c r="GA282" s="33" t="n">
        <v>0.015</v>
      </c>
      <c r="GB282" s="33" t="n">
        <v>0.015</v>
      </c>
      <c r="GC282" s="33" t="n">
        <v>0.037</v>
      </c>
      <c r="GD282" s="33" t="n">
        <v>0.104</v>
      </c>
      <c r="GE282" s="33" t="n">
        <v>0.03</v>
      </c>
      <c r="GF282" s="33" t="n">
        <v>0.007</v>
      </c>
      <c r="GG282" s="33" t="n">
        <v>0.291</v>
      </c>
      <c r="GH282" s="33" t="n">
        <v>0.261</v>
      </c>
      <c r="GI282" s="33" t="n">
        <v>0.425</v>
      </c>
      <c r="GJ282" s="33" t="n">
        <v>0.179</v>
      </c>
      <c r="GK282" s="33" t="n">
        <v>0.306</v>
      </c>
      <c r="GL282" s="33" t="n">
        <v>0.209</v>
      </c>
      <c r="GM282" s="33" t="n">
        <v>0.649</v>
      </c>
      <c r="GN282" s="33" t="n">
        <v>0.604</v>
      </c>
      <c r="GO282" s="33" t="n">
        <v>0.224</v>
      </c>
      <c r="GP282" s="33" t="n">
        <v>0.082</v>
      </c>
      <c r="GQ282" s="33" t="n">
        <v>0.582</v>
      </c>
      <c r="GR282" s="33" t="n">
        <v>0.724</v>
      </c>
      <c r="GS282" s="33" t="n">
        <v>0.022</v>
      </c>
      <c r="GT282" s="33" t="n">
        <v>0.09</v>
      </c>
      <c r="GU282" s="33" t="n">
        <v>0.269</v>
      </c>
      <c r="GV282" s="33" t="n">
        <v>0.328</v>
      </c>
      <c r="GW282" s="33" t="n">
        <v>0.037</v>
      </c>
      <c r="GX282" s="33" t="n">
        <v>0.022</v>
      </c>
      <c r="GY282" s="33" t="n">
        <v>0</v>
      </c>
      <c r="GZ282" s="33" t="n">
        <v>0</v>
      </c>
      <c r="HA282" s="33" t="n">
        <v>0.015</v>
      </c>
      <c r="HB282" s="33" t="n">
        <v>0.261</v>
      </c>
      <c r="HC282" s="33" t="n">
        <v>0</v>
      </c>
      <c r="HD282" s="33" t="n">
        <v>0.007</v>
      </c>
      <c r="HE282" s="33" t="n">
        <v>0.022</v>
      </c>
      <c r="HF282" s="33" t="n">
        <v>0.03</v>
      </c>
      <c r="HG282" s="33" t="n">
        <v>0.03</v>
      </c>
      <c r="HH282" s="33" t="n">
        <v>0.045</v>
      </c>
      <c r="HI282" s="33" t="n">
        <v>0.045</v>
      </c>
      <c r="HJ282" s="33" t="n">
        <v>0.03</v>
      </c>
    </row>
    <row r="283" customFormat="false" ht="15" hidden="false" customHeight="false" outlineLevel="0" collapsed="false">
      <c r="A283" s="33" t="n">
        <v>609920</v>
      </c>
      <c r="B283" s="242" t="s">
        <v>1785</v>
      </c>
      <c r="C283" s="243" t="s">
        <v>1786</v>
      </c>
      <c r="D283" s="33" t="n">
        <v>3370</v>
      </c>
      <c r="E283" s="33" t="n">
        <v>29071</v>
      </c>
      <c r="F283" s="33" t="s">
        <v>775</v>
      </c>
      <c r="G283" s="33" t="s">
        <v>776</v>
      </c>
      <c r="H283" s="243" t="s">
        <v>46</v>
      </c>
      <c r="I283" s="33" t="s">
        <v>1855</v>
      </c>
      <c r="J283" s="33" t="s">
        <v>1788</v>
      </c>
      <c r="L283" s="33" t="s">
        <v>279</v>
      </c>
      <c r="N283" s="33" t="s">
        <v>1790</v>
      </c>
      <c r="O283" s="33" t="n">
        <v>51268</v>
      </c>
      <c r="P283" s="33" t="s">
        <v>1791</v>
      </c>
      <c r="Q283" s="33" t="s">
        <v>3679</v>
      </c>
      <c r="R283" s="33" t="s">
        <v>3680</v>
      </c>
      <c r="S283" s="33" t="n">
        <v>60623</v>
      </c>
      <c r="T283" s="33" t="n">
        <v>37</v>
      </c>
      <c r="U283" s="33" t="s">
        <v>3681</v>
      </c>
      <c r="V283" s="33" t="s">
        <v>3682</v>
      </c>
      <c r="W283" s="33" t="s">
        <v>3683</v>
      </c>
      <c r="X283" s="33" t="s">
        <v>3684</v>
      </c>
      <c r="Y283" s="33" t="s">
        <v>2268</v>
      </c>
      <c r="Z283" s="33" t="s">
        <v>2013</v>
      </c>
      <c r="AA283" s="33" t="n">
        <v>2012</v>
      </c>
      <c r="AB283" s="33" t="n">
        <v>609920</v>
      </c>
      <c r="AD283" s="33" t="n">
        <v>3370</v>
      </c>
      <c r="AG283" s="33" t="s">
        <v>3685</v>
      </c>
      <c r="AH283" s="33" t="n">
        <v>4</v>
      </c>
      <c r="AI283" s="33" t="s">
        <v>1823</v>
      </c>
      <c r="AJ283" s="33" t="s">
        <v>1801</v>
      </c>
      <c r="AK283" s="33" t="s">
        <v>1802</v>
      </c>
      <c r="AL283" s="33" t="s">
        <v>279</v>
      </c>
      <c r="AM283" s="33" t="s">
        <v>108</v>
      </c>
      <c r="AN283" s="33" t="s">
        <v>279</v>
      </c>
      <c r="AO283" s="33" t="s">
        <v>279</v>
      </c>
      <c r="AP283" s="33" t="s">
        <v>108</v>
      </c>
      <c r="AQ283" s="33" t="s">
        <v>2467</v>
      </c>
      <c r="AR283" s="244" t="s">
        <v>109</v>
      </c>
      <c r="AS283" s="33" t="s">
        <v>67</v>
      </c>
      <c r="AT283" s="33" t="s">
        <v>47</v>
      </c>
      <c r="AU283" s="33" t="s">
        <v>47</v>
      </c>
      <c r="AV283" s="33" t="n">
        <v>37</v>
      </c>
      <c r="AW283" s="33" t="n">
        <v>58</v>
      </c>
      <c r="AX283" s="33" t="n">
        <v>48</v>
      </c>
      <c r="AY283" s="33" t="n">
        <v>330</v>
      </c>
      <c r="AZ283" s="33" t="n">
        <v>4</v>
      </c>
      <c r="BA283" s="33" t="n">
        <v>0</v>
      </c>
      <c r="BB283" s="33" t="n">
        <v>1</v>
      </c>
      <c r="BC283" s="33" t="n">
        <v>319</v>
      </c>
      <c r="BD283" s="245" t="n">
        <v>0</v>
      </c>
      <c r="BE283" s="33" t="n">
        <v>0</v>
      </c>
      <c r="BF283" s="33" t="n">
        <v>4</v>
      </c>
      <c r="BG283" s="33" t="n">
        <v>2</v>
      </c>
      <c r="BH283" s="33" t="n">
        <v>330</v>
      </c>
      <c r="BI283" s="33" t="n">
        <v>0.009</v>
      </c>
      <c r="BJ283" s="33" t="n">
        <v>0.012</v>
      </c>
      <c r="BK283" s="33" t="n">
        <v>0.021</v>
      </c>
      <c r="BL283" s="33" t="n">
        <v>0.003</v>
      </c>
      <c r="BM283" s="33" t="n">
        <v>0.012</v>
      </c>
      <c r="BN283" s="33" t="n">
        <v>0.061</v>
      </c>
      <c r="BO283" s="33" t="n">
        <v>0.073</v>
      </c>
      <c r="BP283" s="33" t="n">
        <v>0.058</v>
      </c>
      <c r="BQ283" s="33" t="n">
        <v>0.106</v>
      </c>
      <c r="BR283" s="33" t="n">
        <v>0.061</v>
      </c>
      <c r="BS283" s="33" t="n">
        <v>0.13</v>
      </c>
      <c r="BT283" s="33" t="n">
        <v>0.182</v>
      </c>
      <c r="BU283" s="33" t="n">
        <v>0.376</v>
      </c>
      <c r="BV283" s="33" t="n">
        <v>0.345</v>
      </c>
      <c r="BW283" s="33" t="n">
        <v>0.412</v>
      </c>
      <c r="BX283" s="33" t="n">
        <v>0.348</v>
      </c>
      <c r="BY283" s="33" t="n">
        <v>0.397</v>
      </c>
      <c r="BZ283" s="33" t="n">
        <v>0.355</v>
      </c>
      <c r="CA283" s="33" t="n">
        <v>0.009</v>
      </c>
      <c r="CB283" s="33" t="n">
        <v>0.006</v>
      </c>
      <c r="CC283" s="33" t="n">
        <v>0.021</v>
      </c>
      <c r="CD283" s="33" t="n">
        <v>0.015</v>
      </c>
      <c r="CE283" s="33" t="n">
        <v>0.018</v>
      </c>
      <c r="CF283" s="33" t="n">
        <v>0.012</v>
      </c>
      <c r="CG283" s="33" t="n">
        <v>0.533</v>
      </c>
      <c r="CH283" s="33" t="n">
        <v>0.579</v>
      </c>
      <c r="CI283" s="33" t="n">
        <v>0.439</v>
      </c>
      <c r="CJ283" s="33" t="n">
        <v>0.573</v>
      </c>
      <c r="CK283" s="33" t="n">
        <v>0.442</v>
      </c>
      <c r="CL283" s="33" t="n">
        <v>0.391</v>
      </c>
      <c r="CM283" s="33" t="n">
        <v>0</v>
      </c>
      <c r="CN283" s="33" t="n">
        <v>0</v>
      </c>
      <c r="CO283" s="33" t="n">
        <v>0.003</v>
      </c>
      <c r="CP283" s="33" t="n">
        <v>0.003</v>
      </c>
      <c r="CQ283" s="33" t="n">
        <v>0</v>
      </c>
      <c r="CR283" s="33" t="n">
        <v>0.006</v>
      </c>
      <c r="CS283" s="33" t="n">
        <v>0.009</v>
      </c>
      <c r="CT283" s="33" t="n">
        <v>0.048</v>
      </c>
      <c r="CU283" s="33" t="n">
        <v>0.03</v>
      </c>
      <c r="CV283" s="33" t="n">
        <v>0.012</v>
      </c>
      <c r="CW283" s="33" t="n">
        <v>0.012</v>
      </c>
      <c r="CX283" s="33" t="n">
        <v>0.03</v>
      </c>
      <c r="CY283" s="33" t="n">
        <v>0.045</v>
      </c>
      <c r="CZ283" s="33" t="n">
        <v>0.021</v>
      </c>
      <c r="DA283" s="33" t="n">
        <v>0.03</v>
      </c>
      <c r="DB283" s="33" t="n">
        <v>0.064</v>
      </c>
      <c r="DC283" s="33" t="n">
        <v>0.097</v>
      </c>
      <c r="DD283" s="33" t="n">
        <v>0.052</v>
      </c>
      <c r="DE283" s="33" t="n">
        <v>0.142</v>
      </c>
      <c r="DF283" s="33" t="n">
        <v>0.148</v>
      </c>
      <c r="DG283" s="33" t="n">
        <v>0.173</v>
      </c>
      <c r="DH283" s="33" t="n">
        <v>0.17</v>
      </c>
      <c r="DI283" s="33" t="n">
        <v>0.158</v>
      </c>
      <c r="DJ283" s="33" t="n">
        <v>0.194</v>
      </c>
      <c r="DK283" s="33" t="n">
        <v>0.258</v>
      </c>
      <c r="DL283" s="33" t="n">
        <v>0.242</v>
      </c>
      <c r="DM283" s="33" t="n">
        <v>0.258</v>
      </c>
      <c r="DN283" s="33" t="n">
        <v>0.006</v>
      </c>
      <c r="DO283" s="33" t="n">
        <v>0</v>
      </c>
      <c r="DP283" s="33" t="n">
        <v>0</v>
      </c>
      <c r="DQ283" s="33" t="n">
        <v>0.012</v>
      </c>
      <c r="DR283" s="33" t="n">
        <v>0.006</v>
      </c>
      <c r="DS283" s="33" t="n">
        <v>0.003</v>
      </c>
      <c r="DT283" s="33" t="n">
        <v>0.003</v>
      </c>
      <c r="DU283" s="33" t="n">
        <v>0.003</v>
      </c>
      <c r="DV283" s="33" t="n">
        <v>0.003</v>
      </c>
      <c r="DW283" s="33" t="n">
        <v>0.839</v>
      </c>
      <c r="DX283" s="33" t="n">
        <v>0.839</v>
      </c>
      <c r="DY283" s="33" t="n">
        <v>0.794</v>
      </c>
      <c r="DZ283" s="33" t="n">
        <v>0.77</v>
      </c>
      <c r="EA283" s="33" t="n">
        <v>0.815</v>
      </c>
      <c r="EB283" s="33" t="n">
        <v>0.767</v>
      </c>
      <c r="EC283" s="33" t="n">
        <v>0.667</v>
      </c>
      <c r="ED283" s="33" t="n">
        <v>0.609</v>
      </c>
      <c r="EE283" s="33" t="n">
        <v>0.658</v>
      </c>
      <c r="EF283" s="33" t="n">
        <v>0.421</v>
      </c>
      <c r="EG283" s="33" t="n">
        <v>0.024</v>
      </c>
      <c r="EH283" s="33" t="n">
        <v>0.015</v>
      </c>
      <c r="EI283" s="33" t="n">
        <v>0.048</v>
      </c>
      <c r="EJ283" s="33" t="n">
        <v>0.242</v>
      </c>
      <c r="EK283" s="33" t="n">
        <v>0.061</v>
      </c>
      <c r="EL283" s="33" t="n">
        <v>0.036</v>
      </c>
      <c r="EM283" s="33" t="n">
        <v>0.106</v>
      </c>
      <c r="EN283" s="33" t="n">
        <v>0.203</v>
      </c>
      <c r="EO283" s="33" t="n">
        <v>0.309</v>
      </c>
      <c r="EP283" s="33" t="n">
        <v>0.291</v>
      </c>
      <c r="EQ283" s="33" t="n">
        <v>0.279</v>
      </c>
      <c r="ER283" s="33" t="n">
        <v>0.006</v>
      </c>
      <c r="ES283" s="33" t="n">
        <v>0</v>
      </c>
      <c r="ET283" s="33" t="n">
        <v>0.033</v>
      </c>
      <c r="EU283" s="33" t="n">
        <v>0.027</v>
      </c>
      <c r="EV283" s="33" t="n">
        <v>0.127</v>
      </c>
      <c r="EW283" s="33" t="n">
        <v>0.606</v>
      </c>
      <c r="EX283" s="33" t="n">
        <v>0.624</v>
      </c>
      <c r="EY283" s="33" t="n">
        <v>0.539</v>
      </c>
      <c r="EZ283" s="33" t="n">
        <v>8.39</v>
      </c>
      <c r="FA283" s="33" t="n">
        <v>0.012</v>
      </c>
      <c r="FB283" s="33" t="n">
        <v>0.012</v>
      </c>
      <c r="FC283" s="33" t="n">
        <v>0.006</v>
      </c>
      <c r="FD283" s="33" t="n">
        <v>0.012</v>
      </c>
      <c r="FE283" s="33" t="n">
        <v>0.073</v>
      </c>
      <c r="FF283" s="33" t="n">
        <v>0.033</v>
      </c>
      <c r="FG283" s="33" t="n">
        <v>0.091</v>
      </c>
      <c r="FH283" s="33" t="n">
        <v>0.139</v>
      </c>
      <c r="FI283" s="33" t="n">
        <v>0.197</v>
      </c>
      <c r="FJ283" s="33" t="n">
        <v>0.397</v>
      </c>
      <c r="FK283" s="33" t="n">
        <v>0.027</v>
      </c>
      <c r="FL283" s="33" t="n">
        <v>0.394</v>
      </c>
      <c r="FM283" s="33" t="n">
        <v>0.621</v>
      </c>
      <c r="FN283" s="33" t="n">
        <v>0.312</v>
      </c>
      <c r="FO283" s="33" t="n">
        <v>0.261</v>
      </c>
      <c r="FP283" s="33" t="n">
        <v>0.139</v>
      </c>
      <c r="FQ283" s="33" t="n">
        <v>0.224</v>
      </c>
      <c r="FR283" s="33" t="n">
        <v>0.136</v>
      </c>
      <c r="FS283" s="33" t="n">
        <v>0.082</v>
      </c>
      <c r="FT283" s="33" t="n">
        <v>0.173</v>
      </c>
      <c r="FU283" s="33" t="n">
        <v>0.167</v>
      </c>
      <c r="FV283" s="33" t="n">
        <v>0.085</v>
      </c>
      <c r="FW283" s="33" t="n">
        <v>0.248</v>
      </c>
      <c r="FX283" s="33" t="n">
        <v>0.042</v>
      </c>
      <c r="FY283" s="33" t="n">
        <v>0.073</v>
      </c>
      <c r="FZ283" s="33" t="n">
        <v>0.042</v>
      </c>
      <c r="GA283" s="33" t="n">
        <v>0.006</v>
      </c>
      <c r="GB283" s="33" t="n">
        <v>0.024</v>
      </c>
      <c r="GC283" s="33" t="n">
        <v>0.012</v>
      </c>
      <c r="GD283" s="33" t="n">
        <v>0.021</v>
      </c>
      <c r="GE283" s="33" t="n">
        <v>0.176</v>
      </c>
      <c r="GF283" s="33" t="n">
        <v>0.03</v>
      </c>
      <c r="GG283" s="33" t="n">
        <v>0.358</v>
      </c>
      <c r="GH283" s="33" t="n">
        <v>0.285</v>
      </c>
      <c r="GI283" s="33" t="n">
        <v>0.315</v>
      </c>
      <c r="GJ283" s="33" t="n">
        <v>0.315</v>
      </c>
      <c r="GK283" s="33" t="n">
        <v>0.333</v>
      </c>
      <c r="GL283" s="33" t="n">
        <v>0.352</v>
      </c>
      <c r="GM283" s="33" t="n">
        <v>0.564</v>
      </c>
      <c r="GN283" s="33" t="n">
        <v>0.415</v>
      </c>
      <c r="GO283" s="33" t="n">
        <v>0.518</v>
      </c>
      <c r="GP283" s="33" t="n">
        <v>0.536</v>
      </c>
      <c r="GQ283" s="33" t="n">
        <v>0.358</v>
      </c>
      <c r="GR283" s="33" t="n">
        <v>0.515</v>
      </c>
      <c r="GS283" s="33" t="n">
        <v>0.036</v>
      </c>
      <c r="GT283" s="33" t="n">
        <v>0.215</v>
      </c>
      <c r="GU283" s="33" t="n">
        <v>0.133</v>
      </c>
      <c r="GV283" s="33" t="n">
        <v>0.091</v>
      </c>
      <c r="GW283" s="33" t="n">
        <v>0.103</v>
      </c>
      <c r="GX283" s="33" t="n">
        <v>0.073</v>
      </c>
      <c r="GY283" s="33" t="n">
        <v>0.027</v>
      </c>
      <c r="GZ283" s="33" t="n">
        <v>0.055</v>
      </c>
      <c r="HA283" s="33" t="n">
        <v>0.015</v>
      </c>
      <c r="HB283" s="33" t="n">
        <v>0.015</v>
      </c>
      <c r="HC283" s="33" t="n">
        <v>0.024</v>
      </c>
      <c r="HD283" s="33" t="n">
        <v>0.024</v>
      </c>
      <c r="HE283" s="33" t="n">
        <v>0.009</v>
      </c>
      <c r="HF283" s="33" t="n">
        <v>0.006</v>
      </c>
      <c r="HG283" s="33" t="n">
        <v>0.006</v>
      </c>
      <c r="HH283" s="33" t="n">
        <v>0.021</v>
      </c>
      <c r="HI283" s="33" t="n">
        <v>0.006</v>
      </c>
      <c r="HJ283" s="33" t="n">
        <v>0.006</v>
      </c>
    </row>
    <row r="284" customFormat="false" ht="15" hidden="false" customHeight="false" outlineLevel="0" collapsed="false">
      <c r="A284" s="33" t="n">
        <v>609921</v>
      </c>
      <c r="B284" s="242" t="s">
        <v>1785</v>
      </c>
      <c r="C284" s="243" t="s">
        <v>1786</v>
      </c>
      <c r="D284" s="33" t="n">
        <v>3380</v>
      </c>
      <c r="E284" s="33" t="n">
        <v>23231</v>
      </c>
      <c r="F284" s="33" t="s">
        <v>1342</v>
      </c>
      <c r="G284" s="33" t="s">
        <v>1343</v>
      </c>
      <c r="H284" s="243" t="s">
        <v>46</v>
      </c>
      <c r="I284" s="33" t="s">
        <v>1855</v>
      </c>
      <c r="J284" s="33" t="s">
        <v>1788</v>
      </c>
      <c r="L284" s="33" t="s">
        <v>279</v>
      </c>
      <c r="N284" s="33" t="s">
        <v>1790</v>
      </c>
      <c r="O284" s="33" t="n">
        <v>51269</v>
      </c>
      <c r="P284" s="33" t="s">
        <v>1791</v>
      </c>
      <c r="Q284" s="33" t="s">
        <v>1342</v>
      </c>
      <c r="R284" s="33" t="s">
        <v>3686</v>
      </c>
      <c r="S284" s="33" t="n">
        <v>60623</v>
      </c>
      <c r="T284" s="33" t="n">
        <v>39</v>
      </c>
      <c r="U284" s="33" t="s">
        <v>3687</v>
      </c>
      <c r="V284" s="33" t="s">
        <v>3688</v>
      </c>
      <c r="W284" s="33" t="s">
        <v>3689</v>
      </c>
      <c r="X284" s="33" t="s">
        <v>3690</v>
      </c>
      <c r="Y284" s="33" t="s">
        <v>2268</v>
      </c>
      <c r="Z284" s="33" t="s">
        <v>2357</v>
      </c>
      <c r="AA284" s="33" t="n">
        <v>2012</v>
      </c>
      <c r="AB284" s="33" t="n">
        <v>609921</v>
      </c>
      <c r="AD284" s="33" t="n">
        <v>3380</v>
      </c>
      <c r="AG284" s="33" t="s">
        <v>3691</v>
      </c>
      <c r="AH284" s="33" t="n">
        <v>4</v>
      </c>
      <c r="AI284" s="33" t="s">
        <v>1823</v>
      </c>
      <c r="AJ284" s="33" t="s">
        <v>1801</v>
      </c>
      <c r="AK284" s="33" t="s">
        <v>1802</v>
      </c>
      <c r="AL284" s="33" t="s">
        <v>279</v>
      </c>
      <c r="AM284" s="33" t="s">
        <v>108</v>
      </c>
      <c r="AN284" s="33" t="s">
        <v>279</v>
      </c>
      <c r="AO284" s="33" t="s">
        <v>279</v>
      </c>
      <c r="AP284" s="33" t="s">
        <v>108</v>
      </c>
      <c r="AQ284" s="33" t="s">
        <v>2426</v>
      </c>
      <c r="AR284" s="244" t="s">
        <v>420</v>
      </c>
      <c r="AS284" s="33" t="s">
        <v>77</v>
      </c>
      <c r="AT284" s="33" t="s">
        <v>77</v>
      </c>
      <c r="AU284" s="33" t="s">
        <v>67</v>
      </c>
      <c r="AV284" s="33" t="n">
        <v>60</v>
      </c>
      <c r="AW284" s="33" t="n">
        <v>64</v>
      </c>
      <c r="AX284" s="33" t="n">
        <v>23</v>
      </c>
      <c r="AY284" s="33" t="n">
        <v>95</v>
      </c>
      <c r="AZ284" s="33" t="n">
        <v>4</v>
      </c>
      <c r="BA284" s="33" t="n">
        <v>0</v>
      </c>
      <c r="BB284" s="33" t="n">
        <v>0</v>
      </c>
      <c r="BC284" s="33" t="n">
        <v>85</v>
      </c>
      <c r="BD284" s="245" t="n">
        <v>0</v>
      </c>
      <c r="BE284" s="33" t="n">
        <v>0</v>
      </c>
      <c r="BF284" s="33" t="n">
        <v>3</v>
      </c>
      <c r="BG284" s="33" t="n">
        <v>3</v>
      </c>
      <c r="BH284" s="33" t="n">
        <v>95</v>
      </c>
      <c r="BI284" s="33" t="n">
        <v>0</v>
      </c>
      <c r="BJ284" s="33" t="n">
        <v>0</v>
      </c>
      <c r="BK284" s="33" t="n">
        <v>0.021</v>
      </c>
      <c r="BL284" s="33" t="n">
        <v>0.021</v>
      </c>
      <c r="BM284" s="33" t="n">
        <v>0.011</v>
      </c>
      <c r="BN284" s="33" t="n">
        <v>0.063</v>
      </c>
      <c r="BO284" s="33" t="n">
        <v>0.021</v>
      </c>
      <c r="BP284" s="33" t="n">
        <v>0.032</v>
      </c>
      <c r="BQ284" s="33" t="n">
        <v>0.032</v>
      </c>
      <c r="BR284" s="33" t="n">
        <v>0.021</v>
      </c>
      <c r="BS284" s="33" t="n">
        <v>0.137</v>
      </c>
      <c r="BT284" s="33" t="n">
        <v>0.137</v>
      </c>
      <c r="BU284" s="33" t="n">
        <v>0.211</v>
      </c>
      <c r="BV284" s="33" t="n">
        <v>0.168</v>
      </c>
      <c r="BW284" s="33" t="n">
        <v>0.284</v>
      </c>
      <c r="BX284" s="33" t="n">
        <v>0.232</v>
      </c>
      <c r="BY284" s="33" t="n">
        <v>0.358</v>
      </c>
      <c r="BZ284" s="33" t="n">
        <v>0.253</v>
      </c>
      <c r="CA284" s="33" t="n">
        <v>0.021</v>
      </c>
      <c r="CB284" s="33" t="n">
        <v>0.011</v>
      </c>
      <c r="CC284" s="33" t="n">
        <v>0.063</v>
      </c>
      <c r="CD284" s="33" t="n">
        <v>0.011</v>
      </c>
      <c r="CE284" s="33" t="n">
        <v>0.011</v>
      </c>
      <c r="CF284" s="33" t="n">
        <v>0.042</v>
      </c>
      <c r="CG284" s="33" t="n">
        <v>0.747</v>
      </c>
      <c r="CH284" s="33" t="n">
        <v>0.789</v>
      </c>
      <c r="CI284" s="33" t="n">
        <v>0.6</v>
      </c>
      <c r="CJ284" s="33" t="n">
        <v>0.716</v>
      </c>
      <c r="CK284" s="33" t="n">
        <v>0.484</v>
      </c>
      <c r="CL284" s="33" t="n">
        <v>0.505</v>
      </c>
      <c r="CM284" s="33" t="n">
        <v>0</v>
      </c>
      <c r="CN284" s="33" t="n">
        <v>0</v>
      </c>
      <c r="CO284" s="33" t="n">
        <v>0</v>
      </c>
      <c r="CP284" s="33" t="n">
        <v>0.011</v>
      </c>
      <c r="CQ284" s="33" t="n">
        <v>0.011</v>
      </c>
      <c r="CR284" s="33" t="n">
        <v>0</v>
      </c>
      <c r="CS284" s="33" t="n">
        <v>0.021</v>
      </c>
      <c r="CT284" s="33" t="n">
        <v>0.042</v>
      </c>
      <c r="CU284" s="33" t="n">
        <v>0</v>
      </c>
      <c r="CV284" s="33" t="n">
        <v>0.011</v>
      </c>
      <c r="CW284" s="33" t="n">
        <v>0.011</v>
      </c>
      <c r="CX284" s="33" t="n">
        <v>0.011</v>
      </c>
      <c r="CY284" s="33" t="n">
        <v>0.053</v>
      </c>
      <c r="CZ284" s="33" t="n">
        <v>0.011</v>
      </c>
      <c r="DA284" s="33" t="n">
        <v>0.063</v>
      </c>
      <c r="DB284" s="33" t="n">
        <v>0.063</v>
      </c>
      <c r="DC284" s="33" t="n">
        <v>0.021</v>
      </c>
      <c r="DD284" s="33" t="n">
        <v>0.063</v>
      </c>
      <c r="DE284" s="33" t="n">
        <v>0.105</v>
      </c>
      <c r="DF284" s="33" t="n">
        <v>0.158</v>
      </c>
      <c r="DG284" s="33" t="n">
        <v>0.221</v>
      </c>
      <c r="DH284" s="33" t="n">
        <v>0.147</v>
      </c>
      <c r="DI284" s="33" t="n">
        <v>0.158</v>
      </c>
      <c r="DJ284" s="33" t="n">
        <v>0.221</v>
      </c>
      <c r="DK284" s="33" t="n">
        <v>0.2</v>
      </c>
      <c r="DL284" s="33" t="n">
        <v>0.305</v>
      </c>
      <c r="DM284" s="33" t="n">
        <v>0.179</v>
      </c>
      <c r="DN284" s="33" t="n">
        <v>0.011</v>
      </c>
      <c r="DO284" s="33" t="n">
        <v>0.042</v>
      </c>
      <c r="DP284" s="33" t="n">
        <v>0.021</v>
      </c>
      <c r="DQ284" s="33" t="n">
        <v>0.032</v>
      </c>
      <c r="DR284" s="33" t="n">
        <v>0.021</v>
      </c>
      <c r="DS284" s="33" t="n">
        <v>0.021</v>
      </c>
      <c r="DT284" s="33" t="n">
        <v>0.042</v>
      </c>
      <c r="DU284" s="33" t="n">
        <v>0.032</v>
      </c>
      <c r="DV284" s="33" t="n">
        <v>0.021</v>
      </c>
      <c r="DW284" s="33" t="n">
        <v>0.874</v>
      </c>
      <c r="DX284" s="33" t="n">
        <v>0.789</v>
      </c>
      <c r="DY284" s="33" t="n">
        <v>0.747</v>
      </c>
      <c r="DZ284" s="33" t="n">
        <v>0.758</v>
      </c>
      <c r="EA284" s="33" t="n">
        <v>0.8</v>
      </c>
      <c r="EB284" s="33" t="n">
        <v>0.695</v>
      </c>
      <c r="EC284" s="33" t="n">
        <v>0.674</v>
      </c>
      <c r="ED284" s="33" t="n">
        <v>0.6</v>
      </c>
      <c r="EE284" s="33" t="n">
        <v>0.737</v>
      </c>
      <c r="EF284" s="33" t="n">
        <v>0.505</v>
      </c>
      <c r="EG284" s="33" t="n">
        <v>0.011</v>
      </c>
      <c r="EH284" s="33" t="n">
        <v>0.011</v>
      </c>
      <c r="EI284" s="33" t="n">
        <v>0.053</v>
      </c>
      <c r="EJ284" s="33" t="n">
        <v>0.189</v>
      </c>
      <c r="EK284" s="33" t="n">
        <v>0.053</v>
      </c>
      <c r="EL284" s="33" t="n">
        <v>0.011</v>
      </c>
      <c r="EM284" s="33" t="n">
        <v>0.147</v>
      </c>
      <c r="EN284" s="33" t="n">
        <v>0.137</v>
      </c>
      <c r="EO284" s="33" t="n">
        <v>0.253</v>
      </c>
      <c r="EP284" s="33" t="n">
        <v>0.211</v>
      </c>
      <c r="EQ284" s="33" t="n">
        <v>0.211</v>
      </c>
      <c r="ER284" s="33" t="n">
        <v>0.063</v>
      </c>
      <c r="ES284" s="33" t="n">
        <v>0.084</v>
      </c>
      <c r="ET284" s="33" t="n">
        <v>0.074</v>
      </c>
      <c r="EU284" s="33" t="n">
        <v>0.105</v>
      </c>
      <c r="EV284" s="33" t="n">
        <v>0.105</v>
      </c>
      <c r="EW284" s="33" t="n">
        <v>0.6</v>
      </c>
      <c r="EX284" s="33" t="n">
        <v>0.695</v>
      </c>
      <c r="EY284" s="33" t="n">
        <v>0.484</v>
      </c>
      <c r="EZ284" s="33" t="n">
        <v>9.16</v>
      </c>
      <c r="FA284" s="33" t="n">
        <v>0.011</v>
      </c>
      <c r="FB284" s="33" t="n">
        <v>0</v>
      </c>
      <c r="FC284" s="33" t="n">
        <v>0</v>
      </c>
      <c r="FD284" s="33" t="n">
        <v>0</v>
      </c>
      <c r="FE284" s="33" t="n">
        <v>0.021</v>
      </c>
      <c r="FF284" s="33" t="n">
        <v>0.011</v>
      </c>
      <c r="FG284" s="33" t="n">
        <v>0.032</v>
      </c>
      <c r="FH284" s="33" t="n">
        <v>0.137</v>
      </c>
      <c r="FI284" s="33" t="n">
        <v>0.147</v>
      </c>
      <c r="FJ284" s="33" t="n">
        <v>0.547</v>
      </c>
      <c r="FK284" s="33" t="n">
        <v>0.095</v>
      </c>
      <c r="FL284" s="33" t="n">
        <v>0.316</v>
      </c>
      <c r="FM284" s="33" t="n">
        <v>0.421</v>
      </c>
      <c r="FN284" s="33" t="n">
        <v>0.147</v>
      </c>
      <c r="FO284" s="33" t="n">
        <v>0.189</v>
      </c>
      <c r="FP284" s="33" t="n">
        <v>0.126</v>
      </c>
      <c r="FQ284" s="33" t="n">
        <v>0.221</v>
      </c>
      <c r="FR284" s="33" t="n">
        <v>0.189</v>
      </c>
      <c r="FS284" s="33" t="n">
        <v>0.105</v>
      </c>
      <c r="FT284" s="33" t="n">
        <v>0.189</v>
      </c>
      <c r="FU284" s="33" t="n">
        <v>0.084</v>
      </c>
      <c r="FV284" s="33" t="n">
        <v>0.074</v>
      </c>
      <c r="FW284" s="33" t="n">
        <v>0.284</v>
      </c>
      <c r="FX284" s="33" t="n">
        <v>0.221</v>
      </c>
      <c r="FY284" s="33" t="n">
        <v>0.274</v>
      </c>
      <c r="FZ284" s="33" t="n">
        <v>0.158</v>
      </c>
      <c r="GA284" s="33" t="n">
        <v>0.011</v>
      </c>
      <c r="GB284" s="33" t="n">
        <v>0.084</v>
      </c>
      <c r="GC284" s="33" t="n">
        <v>0.063</v>
      </c>
      <c r="GD284" s="33" t="n">
        <v>0.116</v>
      </c>
      <c r="GE284" s="33" t="n">
        <v>0.147</v>
      </c>
      <c r="GF284" s="33" t="n">
        <v>0</v>
      </c>
      <c r="GG284" s="33" t="n">
        <v>0.421</v>
      </c>
      <c r="GH284" s="33" t="n">
        <v>0.295</v>
      </c>
      <c r="GI284" s="33" t="n">
        <v>0.337</v>
      </c>
      <c r="GJ284" s="33" t="n">
        <v>0.326</v>
      </c>
      <c r="GK284" s="33" t="n">
        <v>0.358</v>
      </c>
      <c r="GL284" s="33" t="n">
        <v>0.432</v>
      </c>
      <c r="GM284" s="33" t="n">
        <v>0.453</v>
      </c>
      <c r="GN284" s="33" t="n">
        <v>0.221</v>
      </c>
      <c r="GO284" s="33" t="n">
        <v>0.305</v>
      </c>
      <c r="GP284" s="33" t="n">
        <v>0.295</v>
      </c>
      <c r="GQ284" s="33" t="n">
        <v>0.295</v>
      </c>
      <c r="GR284" s="33" t="n">
        <v>0.463</v>
      </c>
      <c r="GS284" s="33" t="n">
        <v>0.032</v>
      </c>
      <c r="GT284" s="33" t="n">
        <v>0.189</v>
      </c>
      <c r="GU284" s="33" t="n">
        <v>0.158</v>
      </c>
      <c r="GV284" s="33" t="n">
        <v>0.116</v>
      </c>
      <c r="GW284" s="33" t="n">
        <v>0.126</v>
      </c>
      <c r="GX284" s="33" t="n">
        <v>0.032</v>
      </c>
      <c r="GY284" s="33" t="n">
        <v>0.032</v>
      </c>
      <c r="GZ284" s="33" t="n">
        <v>0.137</v>
      </c>
      <c r="HA284" s="33" t="n">
        <v>0.042</v>
      </c>
      <c r="HB284" s="33" t="n">
        <v>0.095</v>
      </c>
      <c r="HC284" s="33" t="n">
        <v>0.021</v>
      </c>
      <c r="HD284" s="33" t="n">
        <v>0.032</v>
      </c>
      <c r="HE284" s="33" t="n">
        <v>0.053</v>
      </c>
      <c r="HF284" s="33" t="n">
        <v>0.074</v>
      </c>
      <c r="HG284" s="33" t="n">
        <v>0.095</v>
      </c>
      <c r="HH284" s="33" t="n">
        <v>0.053</v>
      </c>
      <c r="HI284" s="33" t="n">
        <v>0.053</v>
      </c>
      <c r="HJ284" s="33" t="n">
        <v>0.042</v>
      </c>
    </row>
    <row r="285" customFormat="false" ht="15" hidden="false" customHeight="false" outlineLevel="0" collapsed="false">
      <c r="A285" s="33" t="n">
        <v>609922</v>
      </c>
      <c r="B285" s="242" t="s">
        <v>1785</v>
      </c>
      <c r="C285" s="243" t="s">
        <v>1786</v>
      </c>
      <c r="D285" s="33" t="n">
        <v>3390</v>
      </c>
      <c r="E285" s="33" t="n">
        <v>26771</v>
      </c>
      <c r="F285" s="33" t="s">
        <v>183</v>
      </c>
      <c r="G285" s="33" t="s">
        <v>184</v>
      </c>
      <c r="H285" s="243" t="s">
        <v>46</v>
      </c>
      <c r="I285" s="33" t="s">
        <v>1855</v>
      </c>
      <c r="J285" s="33" t="s">
        <v>1788</v>
      </c>
      <c r="L285" s="33" t="s">
        <v>80</v>
      </c>
      <c r="N285" s="33" t="s">
        <v>1790</v>
      </c>
      <c r="O285" s="33" t="n">
        <v>51113</v>
      </c>
      <c r="P285" s="33" t="s">
        <v>1791</v>
      </c>
      <c r="Q285" s="33" t="s">
        <v>183</v>
      </c>
      <c r="R285" s="33" t="s">
        <v>3692</v>
      </c>
      <c r="S285" s="33" t="n">
        <v>60639</v>
      </c>
      <c r="T285" s="33" t="n">
        <v>29</v>
      </c>
      <c r="U285" s="33" t="s">
        <v>3693</v>
      </c>
      <c r="V285" s="33" t="s">
        <v>3694</v>
      </c>
      <c r="W285" s="33" t="s">
        <v>3695</v>
      </c>
      <c r="X285" s="33" t="s">
        <v>3696</v>
      </c>
      <c r="Y285" s="33" t="s">
        <v>1946</v>
      </c>
      <c r="Z285" s="33" t="s">
        <v>3697</v>
      </c>
      <c r="AA285" s="33" t="n">
        <v>2012</v>
      </c>
      <c r="AB285" s="33" t="n">
        <v>609922</v>
      </c>
      <c r="AD285" s="33" t="n">
        <v>3390</v>
      </c>
      <c r="AG285" s="33" t="s">
        <v>3698</v>
      </c>
      <c r="AH285" s="33" t="n">
        <v>2</v>
      </c>
      <c r="AI285" s="33" t="s">
        <v>1823</v>
      </c>
      <c r="AJ285" s="33" t="s">
        <v>1801</v>
      </c>
      <c r="AK285" s="33" t="s">
        <v>1802</v>
      </c>
      <c r="AL285" s="33" t="s">
        <v>80</v>
      </c>
      <c r="AM285" s="33" t="s">
        <v>65</v>
      </c>
      <c r="AN285" s="33" t="s">
        <v>80</v>
      </c>
      <c r="AO285" s="33" t="s">
        <v>80</v>
      </c>
      <c r="AP285" s="33" t="s">
        <v>65</v>
      </c>
      <c r="AQ285" s="33" t="s">
        <v>2467</v>
      </c>
      <c r="AR285" s="244" t="s">
        <v>66</v>
      </c>
      <c r="AS285" s="33" t="s">
        <v>77</v>
      </c>
      <c r="AT285" s="33" t="s">
        <v>77</v>
      </c>
      <c r="AU285" s="33" t="s">
        <v>47</v>
      </c>
      <c r="AV285" s="33" t="n">
        <v>64</v>
      </c>
      <c r="AW285" s="33" t="n">
        <v>75</v>
      </c>
      <c r="AX285" s="33" t="n">
        <v>52</v>
      </c>
      <c r="AY285" s="33" t="n">
        <v>240</v>
      </c>
      <c r="AZ285" s="33" t="n">
        <v>6</v>
      </c>
      <c r="BA285" s="33" t="n">
        <v>1</v>
      </c>
      <c r="BB285" s="33" t="n">
        <v>6</v>
      </c>
      <c r="BC285" s="33" t="n">
        <v>219</v>
      </c>
      <c r="BD285" s="245" t="n">
        <v>0</v>
      </c>
      <c r="BE285" s="33" t="n">
        <v>0</v>
      </c>
      <c r="BF285" s="33" t="n">
        <v>1</v>
      </c>
      <c r="BG285" s="33" t="n">
        <v>7</v>
      </c>
      <c r="BH285" s="33" t="n">
        <v>240</v>
      </c>
      <c r="BI285" s="33" t="n">
        <v>0.013</v>
      </c>
      <c r="BJ285" s="33" t="n">
        <v>0.004</v>
      </c>
      <c r="BK285" s="33" t="n">
        <v>0.025</v>
      </c>
      <c r="BL285" s="33" t="n">
        <v>0</v>
      </c>
      <c r="BM285" s="33" t="n">
        <v>0.004</v>
      </c>
      <c r="BN285" s="33" t="n">
        <v>0.029</v>
      </c>
      <c r="BO285" s="33" t="n">
        <v>0.017</v>
      </c>
      <c r="BP285" s="33" t="n">
        <v>0.033</v>
      </c>
      <c r="BQ285" s="33" t="n">
        <v>0.013</v>
      </c>
      <c r="BR285" s="33" t="n">
        <v>0.013</v>
      </c>
      <c r="BS285" s="33" t="n">
        <v>0.046</v>
      </c>
      <c r="BT285" s="33" t="n">
        <v>0.146</v>
      </c>
      <c r="BU285" s="33" t="n">
        <v>0.325</v>
      </c>
      <c r="BV285" s="33" t="n">
        <v>0.217</v>
      </c>
      <c r="BW285" s="33" t="n">
        <v>0.333</v>
      </c>
      <c r="BX285" s="33" t="n">
        <v>0.163</v>
      </c>
      <c r="BY285" s="33" t="n">
        <v>0.35</v>
      </c>
      <c r="BZ285" s="33" t="n">
        <v>0.283</v>
      </c>
      <c r="CA285" s="33" t="n">
        <v>0.042</v>
      </c>
      <c r="CB285" s="33" t="n">
        <v>0.033</v>
      </c>
      <c r="CC285" s="33" t="n">
        <v>0.046</v>
      </c>
      <c r="CD285" s="33" t="n">
        <v>0.037</v>
      </c>
      <c r="CE285" s="33" t="n">
        <v>0.042</v>
      </c>
      <c r="CF285" s="33" t="n">
        <v>0.067</v>
      </c>
      <c r="CG285" s="33" t="n">
        <v>0.604</v>
      </c>
      <c r="CH285" s="33" t="n">
        <v>0.713</v>
      </c>
      <c r="CI285" s="33" t="n">
        <v>0.583</v>
      </c>
      <c r="CJ285" s="33" t="n">
        <v>0.787</v>
      </c>
      <c r="CK285" s="33" t="n">
        <v>0.558</v>
      </c>
      <c r="CL285" s="33" t="n">
        <v>0.475</v>
      </c>
      <c r="CM285" s="33" t="n">
        <v>0</v>
      </c>
      <c r="CN285" s="33" t="n">
        <v>0</v>
      </c>
      <c r="CO285" s="33" t="n">
        <v>0</v>
      </c>
      <c r="CP285" s="33" t="n">
        <v>0</v>
      </c>
      <c r="CQ285" s="33" t="n">
        <v>0</v>
      </c>
      <c r="CR285" s="33" t="n">
        <v>0</v>
      </c>
      <c r="CS285" s="33" t="n">
        <v>0</v>
      </c>
      <c r="CT285" s="33" t="n">
        <v>0.017</v>
      </c>
      <c r="CU285" s="33" t="n">
        <v>0.008</v>
      </c>
      <c r="CV285" s="33" t="n">
        <v>0.008</v>
      </c>
      <c r="CW285" s="33" t="n">
        <v>0.004</v>
      </c>
      <c r="CX285" s="33" t="n">
        <v>0.013</v>
      </c>
      <c r="CY285" s="33" t="n">
        <v>0.017</v>
      </c>
      <c r="CZ285" s="33" t="n">
        <v>0.008</v>
      </c>
      <c r="DA285" s="33" t="n">
        <v>0.029</v>
      </c>
      <c r="DB285" s="33" t="n">
        <v>0.042</v>
      </c>
      <c r="DC285" s="33" t="n">
        <v>0.058</v>
      </c>
      <c r="DD285" s="33" t="n">
        <v>0.029</v>
      </c>
      <c r="DE285" s="33" t="n">
        <v>0.087</v>
      </c>
      <c r="DF285" s="33" t="n">
        <v>0.121</v>
      </c>
      <c r="DG285" s="33" t="n">
        <v>0.142</v>
      </c>
      <c r="DH285" s="33" t="n">
        <v>0.154</v>
      </c>
      <c r="DI285" s="33" t="n">
        <v>0.129</v>
      </c>
      <c r="DJ285" s="33" t="n">
        <v>0.15</v>
      </c>
      <c r="DK285" s="33" t="n">
        <v>0.192</v>
      </c>
      <c r="DL285" s="33" t="n">
        <v>0.246</v>
      </c>
      <c r="DM285" s="33" t="n">
        <v>0.171</v>
      </c>
      <c r="DN285" s="33" t="n">
        <v>0.037</v>
      </c>
      <c r="DO285" s="33" t="n">
        <v>0.033</v>
      </c>
      <c r="DP285" s="33" t="n">
        <v>0.021</v>
      </c>
      <c r="DQ285" s="33" t="n">
        <v>0.029</v>
      </c>
      <c r="DR285" s="33" t="n">
        <v>0.037</v>
      </c>
      <c r="DS285" s="33" t="n">
        <v>0.042</v>
      </c>
      <c r="DT285" s="33" t="n">
        <v>0.025</v>
      </c>
      <c r="DU285" s="33" t="n">
        <v>0.025</v>
      </c>
      <c r="DV285" s="33" t="n">
        <v>0.025</v>
      </c>
      <c r="DW285" s="33" t="n">
        <v>0.867</v>
      </c>
      <c r="DX285" s="33" t="n">
        <v>0.842</v>
      </c>
      <c r="DY285" s="33" t="n">
        <v>0.825</v>
      </c>
      <c r="DZ285" s="33" t="n">
        <v>0.8</v>
      </c>
      <c r="EA285" s="33" t="n">
        <v>0.825</v>
      </c>
      <c r="EB285" s="33" t="n">
        <v>0.779</v>
      </c>
      <c r="EC285" s="33" t="n">
        <v>0.742</v>
      </c>
      <c r="ED285" s="33" t="n">
        <v>0.654</v>
      </c>
      <c r="EE285" s="33" t="n">
        <v>0.767</v>
      </c>
      <c r="EF285" s="33" t="n">
        <v>0.621</v>
      </c>
      <c r="EG285" s="33" t="n">
        <v>0.008</v>
      </c>
      <c r="EH285" s="33" t="n">
        <v>0.004</v>
      </c>
      <c r="EI285" s="33" t="n">
        <v>0.033</v>
      </c>
      <c r="EJ285" s="33" t="n">
        <v>0.108</v>
      </c>
      <c r="EK285" s="33" t="n">
        <v>0.013</v>
      </c>
      <c r="EL285" s="33" t="n">
        <v>0</v>
      </c>
      <c r="EM285" s="33" t="n">
        <v>0.046</v>
      </c>
      <c r="EN285" s="33" t="n">
        <v>0.079</v>
      </c>
      <c r="EO285" s="33" t="n">
        <v>0.158</v>
      </c>
      <c r="EP285" s="33" t="n">
        <v>0.15</v>
      </c>
      <c r="EQ285" s="33" t="n">
        <v>0.254</v>
      </c>
      <c r="ER285" s="33" t="n">
        <v>0.1</v>
      </c>
      <c r="ES285" s="33" t="n">
        <v>0.033</v>
      </c>
      <c r="ET285" s="33" t="n">
        <v>0.083</v>
      </c>
      <c r="EU285" s="33" t="n">
        <v>0.071</v>
      </c>
      <c r="EV285" s="33" t="n">
        <v>0.092</v>
      </c>
      <c r="EW285" s="33" t="n">
        <v>0.787</v>
      </c>
      <c r="EX285" s="33" t="n">
        <v>0.762</v>
      </c>
      <c r="EY285" s="33" t="n">
        <v>0.596</v>
      </c>
      <c r="EZ285" s="33" t="n">
        <v>9.45</v>
      </c>
      <c r="FA285" s="33" t="n">
        <v>0</v>
      </c>
      <c r="FB285" s="33" t="n">
        <v>0</v>
      </c>
      <c r="FC285" s="33" t="n">
        <v>0.004</v>
      </c>
      <c r="FD285" s="33" t="n">
        <v>0</v>
      </c>
      <c r="FE285" s="33" t="n">
        <v>0.021</v>
      </c>
      <c r="FF285" s="33" t="n">
        <v>0.017</v>
      </c>
      <c r="FG285" s="33" t="n">
        <v>0.025</v>
      </c>
      <c r="FH285" s="33" t="n">
        <v>0.067</v>
      </c>
      <c r="FI285" s="33" t="n">
        <v>0.096</v>
      </c>
      <c r="FJ285" s="33" t="n">
        <v>0.696</v>
      </c>
      <c r="FK285" s="33" t="n">
        <v>0.075</v>
      </c>
      <c r="FL285" s="33" t="n">
        <v>0.333</v>
      </c>
      <c r="FM285" s="33" t="n">
        <v>0.421</v>
      </c>
      <c r="FN285" s="33" t="n">
        <v>0.204</v>
      </c>
      <c r="FO285" s="33" t="n">
        <v>0.204</v>
      </c>
      <c r="FP285" s="33" t="n">
        <v>0.129</v>
      </c>
      <c r="FQ285" s="33" t="n">
        <v>0.221</v>
      </c>
      <c r="FR285" s="33" t="n">
        <v>0.121</v>
      </c>
      <c r="FS285" s="33" t="n">
        <v>0.096</v>
      </c>
      <c r="FT285" s="33" t="n">
        <v>0.2</v>
      </c>
      <c r="FU285" s="33" t="n">
        <v>0.175</v>
      </c>
      <c r="FV285" s="33" t="n">
        <v>0.075</v>
      </c>
      <c r="FW285" s="33" t="n">
        <v>0.175</v>
      </c>
      <c r="FX285" s="33" t="n">
        <v>0.167</v>
      </c>
      <c r="FY285" s="33" t="n">
        <v>0.279</v>
      </c>
      <c r="FZ285" s="33" t="n">
        <v>0.2</v>
      </c>
      <c r="GA285" s="33" t="n">
        <v>0</v>
      </c>
      <c r="GB285" s="33" t="n">
        <v>0.017</v>
      </c>
      <c r="GC285" s="33" t="n">
        <v>0.017</v>
      </c>
      <c r="GD285" s="33" t="n">
        <v>0.029</v>
      </c>
      <c r="GE285" s="33" t="n">
        <v>0.05</v>
      </c>
      <c r="GF285" s="33" t="n">
        <v>0.025</v>
      </c>
      <c r="GG285" s="33" t="n">
        <v>0.287</v>
      </c>
      <c r="GH285" s="33" t="n">
        <v>0.254</v>
      </c>
      <c r="GI285" s="33" t="n">
        <v>0.329</v>
      </c>
      <c r="GJ285" s="33" t="n">
        <v>0.3</v>
      </c>
      <c r="GK285" s="33" t="n">
        <v>0.183</v>
      </c>
      <c r="GL285" s="33" t="n">
        <v>0.246</v>
      </c>
      <c r="GM285" s="33" t="n">
        <v>0.608</v>
      </c>
      <c r="GN285" s="33" t="n">
        <v>0.308</v>
      </c>
      <c r="GO285" s="33" t="n">
        <v>0.412</v>
      </c>
      <c r="GP285" s="33" t="n">
        <v>0.529</v>
      </c>
      <c r="GQ285" s="33" t="n">
        <v>0.217</v>
      </c>
      <c r="GR285" s="33" t="n">
        <v>0.613</v>
      </c>
      <c r="GS285" s="33" t="n">
        <v>0.021</v>
      </c>
      <c r="GT285" s="33" t="n">
        <v>0.192</v>
      </c>
      <c r="GU285" s="33" t="n">
        <v>0.087</v>
      </c>
      <c r="GV285" s="33" t="n">
        <v>0.033</v>
      </c>
      <c r="GW285" s="33" t="n">
        <v>0.142</v>
      </c>
      <c r="GX285" s="33" t="n">
        <v>0.017</v>
      </c>
      <c r="GY285" s="33" t="n">
        <v>0.021</v>
      </c>
      <c r="GZ285" s="33" t="n">
        <v>0.108</v>
      </c>
      <c r="HA285" s="33" t="n">
        <v>0.054</v>
      </c>
      <c r="HB285" s="33" t="n">
        <v>0.033</v>
      </c>
      <c r="HC285" s="33" t="n">
        <v>0.275</v>
      </c>
      <c r="HD285" s="33" t="n">
        <v>0.037</v>
      </c>
      <c r="HE285" s="33" t="n">
        <v>0.063</v>
      </c>
      <c r="HF285" s="33" t="n">
        <v>0.121</v>
      </c>
      <c r="HG285" s="33" t="n">
        <v>0.1</v>
      </c>
      <c r="HH285" s="33" t="n">
        <v>0.075</v>
      </c>
      <c r="HI285" s="33" t="n">
        <v>0.133</v>
      </c>
      <c r="HJ285" s="33" t="n">
        <v>0.063</v>
      </c>
    </row>
    <row r="286" customFormat="false" ht="15" hidden="false" customHeight="false" outlineLevel="0" collapsed="false">
      <c r="A286" s="33" t="n">
        <v>609924</v>
      </c>
      <c r="B286" s="242" t="s">
        <v>1785</v>
      </c>
      <c r="C286" s="243" t="s">
        <v>1786</v>
      </c>
      <c r="D286" s="33" t="n">
        <v>3400</v>
      </c>
      <c r="E286" s="33" t="n">
        <v>23241</v>
      </c>
      <c r="F286" s="33" t="s">
        <v>571</v>
      </c>
      <c r="G286" s="33" t="s">
        <v>572</v>
      </c>
      <c r="H286" s="243" t="s">
        <v>46</v>
      </c>
      <c r="I286" s="33" t="s">
        <v>1855</v>
      </c>
      <c r="J286" s="33" t="s">
        <v>1788</v>
      </c>
      <c r="L286" s="33" t="s">
        <v>155</v>
      </c>
      <c r="N286" s="33" t="s">
        <v>1790</v>
      </c>
      <c r="O286" s="33" t="n">
        <v>51433</v>
      </c>
      <c r="P286" s="33" t="s">
        <v>1791</v>
      </c>
      <c r="Q286" s="33" t="s">
        <v>571</v>
      </c>
      <c r="R286" s="33" t="s">
        <v>3699</v>
      </c>
      <c r="S286" s="33" t="n">
        <v>60620</v>
      </c>
      <c r="T286" s="33" t="n">
        <v>49</v>
      </c>
      <c r="U286" s="33" t="s">
        <v>3700</v>
      </c>
      <c r="V286" s="33" t="s">
        <v>3701</v>
      </c>
      <c r="W286" s="33" t="s">
        <v>3702</v>
      </c>
      <c r="X286" s="33" t="s">
        <v>3703</v>
      </c>
      <c r="Y286" s="33" t="s">
        <v>1921</v>
      </c>
      <c r="Z286" s="33" t="s">
        <v>1964</v>
      </c>
      <c r="AA286" s="33" t="n">
        <v>2012</v>
      </c>
      <c r="AB286" s="33" t="n">
        <v>609924</v>
      </c>
      <c r="AG286" s="33" t="s">
        <v>3704</v>
      </c>
      <c r="AH286" s="33" t="n">
        <v>6</v>
      </c>
      <c r="AI286" s="33" t="s">
        <v>1823</v>
      </c>
      <c r="AJ286" s="33" t="s">
        <v>1801</v>
      </c>
      <c r="AK286" s="33" t="s">
        <v>1802</v>
      </c>
      <c r="AL286" s="33" t="s">
        <v>155</v>
      </c>
      <c r="AM286" s="33" t="s">
        <v>60</v>
      </c>
      <c r="AR286" s="244" t="s">
        <v>54</v>
      </c>
    </row>
    <row r="287" customFormat="false" ht="15" hidden="false" customHeight="false" outlineLevel="0" collapsed="false">
      <c r="A287" s="33" t="n">
        <v>609925</v>
      </c>
      <c r="B287" s="242" t="s">
        <v>1785</v>
      </c>
      <c r="C287" s="243" t="s">
        <v>1786</v>
      </c>
      <c r="D287" s="33" t="n">
        <v>3410</v>
      </c>
      <c r="E287" s="33" t="n">
        <v>23251</v>
      </c>
      <c r="F287" s="33" t="s">
        <v>779</v>
      </c>
      <c r="G287" s="33" t="s">
        <v>780</v>
      </c>
      <c r="H287" s="243" t="s">
        <v>46</v>
      </c>
      <c r="I287" s="33" t="s">
        <v>1855</v>
      </c>
      <c r="J287" s="33" t="s">
        <v>1788</v>
      </c>
      <c r="L287" s="33" t="s">
        <v>178</v>
      </c>
      <c r="N287" s="33" t="s">
        <v>1790</v>
      </c>
      <c r="O287" s="33" t="n">
        <v>51202</v>
      </c>
      <c r="P287" s="33" t="s">
        <v>1791</v>
      </c>
      <c r="Q287" s="33" t="s">
        <v>3705</v>
      </c>
      <c r="R287" s="33" t="s">
        <v>3706</v>
      </c>
      <c r="S287" s="33" t="n">
        <v>60612</v>
      </c>
      <c r="T287" s="33" t="n">
        <v>37</v>
      </c>
      <c r="U287" s="33" t="s">
        <v>3707</v>
      </c>
      <c r="V287" s="33" t="s">
        <v>3708</v>
      </c>
      <c r="W287" s="33" t="s">
        <v>3709</v>
      </c>
      <c r="X287" s="33" t="s">
        <v>3710</v>
      </c>
      <c r="Y287" s="33" t="s">
        <v>1820</v>
      </c>
      <c r="Z287" s="33" t="s">
        <v>2067</v>
      </c>
      <c r="AA287" s="33" t="n">
        <v>2012</v>
      </c>
      <c r="AB287" s="33" t="n">
        <v>609925</v>
      </c>
      <c r="AD287" s="33" t="n">
        <v>3410</v>
      </c>
      <c r="AG287" s="33" t="s">
        <v>3711</v>
      </c>
      <c r="AH287" s="33" t="n">
        <v>3</v>
      </c>
      <c r="AI287" s="33" t="s">
        <v>1823</v>
      </c>
      <c r="AJ287" s="33" t="s">
        <v>1801</v>
      </c>
      <c r="AK287" s="33" t="s">
        <v>1802</v>
      </c>
      <c r="AL287" s="33" t="s">
        <v>178</v>
      </c>
      <c r="AM287" s="33" t="s">
        <v>108</v>
      </c>
      <c r="AN287" s="33" t="s">
        <v>178</v>
      </c>
      <c r="AO287" s="33" t="s">
        <v>178</v>
      </c>
      <c r="AP287" s="33" t="s">
        <v>108</v>
      </c>
      <c r="AQ287" s="33" t="s">
        <v>2467</v>
      </c>
      <c r="AR287" s="244" t="s">
        <v>263</v>
      </c>
      <c r="AS287" s="33" t="s">
        <v>131</v>
      </c>
      <c r="AT287" s="33" t="s">
        <v>77</v>
      </c>
      <c r="AU287" s="33" t="s">
        <v>77</v>
      </c>
      <c r="AV287" s="33" t="n">
        <v>80</v>
      </c>
      <c r="AW287" s="33" t="n">
        <v>65</v>
      </c>
      <c r="AX287" s="33" t="n">
        <v>70</v>
      </c>
      <c r="AY287" s="33" t="n">
        <v>126</v>
      </c>
      <c r="AZ287" s="33" t="n">
        <v>0</v>
      </c>
      <c r="BA287" s="33" t="n">
        <v>0</v>
      </c>
      <c r="BB287" s="33" t="n">
        <v>122</v>
      </c>
      <c r="BC287" s="33" t="n">
        <v>1</v>
      </c>
      <c r="BD287" s="245" t="n">
        <v>0</v>
      </c>
      <c r="BE287" s="33" t="n">
        <v>0</v>
      </c>
      <c r="BF287" s="33" t="n">
        <v>0</v>
      </c>
      <c r="BG287" s="33" t="n">
        <v>3</v>
      </c>
      <c r="BH287" s="33" t="n">
        <v>126</v>
      </c>
      <c r="BI287" s="33" t="n">
        <v>0</v>
      </c>
      <c r="BJ287" s="33" t="n">
        <v>0</v>
      </c>
      <c r="BK287" s="33" t="n">
        <v>0.008</v>
      </c>
      <c r="BL287" s="33" t="n">
        <v>0.016</v>
      </c>
      <c r="BM287" s="33" t="n">
        <v>0.016</v>
      </c>
      <c r="BN287" s="33" t="n">
        <v>0.056</v>
      </c>
      <c r="BO287" s="33" t="n">
        <v>0</v>
      </c>
      <c r="BP287" s="33" t="n">
        <v>0</v>
      </c>
      <c r="BQ287" s="33" t="n">
        <v>0.008</v>
      </c>
      <c r="BR287" s="33" t="n">
        <v>0.032</v>
      </c>
      <c r="BS287" s="33" t="n">
        <v>0.079</v>
      </c>
      <c r="BT287" s="33" t="n">
        <v>0.167</v>
      </c>
      <c r="BU287" s="33" t="n">
        <v>0.183</v>
      </c>
      <c r="BV287" s="33" t="n">
        <v>0.151</v>
      </c>
      <c r="BW287" s="33" t="n">
        <v>0.143</v>
      </c>
      <c r="BX287" s="33" t="n">
        <v>0.135</v>
      </c>
      <c r="BY287" s="33" t="n">
        <v>0.27</v>
      </c>
      <c r="BZ287" s="33" t="n">
        <v>0.206</v>
      </c>
      <c r="CA287" s="33" t="n">
        <v>0</v>
      </c>
      <c r="CB287" s="33" t="n">
        <v>0.008</v>
      </c>
      <c r="CC287" s="33" t="n">
        <v>0</v>
      </c>
      <c r="CD287" s="33" t="n">
        <v>0.008</v>
      </c>
      <c r="CE287" s="33" t="n">
        <v>0.008</v>
      </c>
      <c r="CF287" s="33" t="n">
        <v>0.008</v>
      </c>
      <c r="CG287" s="33" t="n">
        <v>0.817</v>
      </c>
      <c r="CH287" s="33" t="n">
        <v>0.841</v>
      </c>
      <c r="CI287" s="33" t="n">
        <v>0.841</v>
      </c>
      <c r="CJ287" s="33" t="n">
        <v>0.81</v>
      </c>
      <c r="CK287" s="33" t="n">
        <v>0.627</v>
      </c>
      <c r="CL287" s="33" t="n">
        <v>0.563</v>
      </c>
      <c r="CM287" s="33" t="n">
        <v>0</v>
      </c>
      <c r="CN287" s="33" t="n">
        <v>0</v>
      </c>
      <c r="CO287" s="33" t="n">
        <v>0</v>
      </c>
      <c r="CP287" s="33" t="n">
        <v>0</v>
      </c>
      <c r="CQ287" s="33" t="n">
        <v>0</v>
      </c>
      <c r="CR287" s="33" t="n">
        <v>0</v>
      </c>
      <c r="CS287" s="33" t="n">
        <v>0</v>
      </c>
      <c r="CT287" s="33" t="n">
        <v>0.032</v>
      </c>
      <c r="CU287" s="33" t="n">
        <v>0.024</v>
      </c>
      <c r="CV287" s="33" t="n">
        <v>0</v>
      </c>
      <c r="CW287" s="33" t="n">
        <v>0.008</v>
      </c>
      <c r="CX287" s="33" t="n">
        <v>0.008</v>
      </c>
      <c r="CY287" s="33" t="n">
        <v>0.016</v>
      </c>
      <c r="CZ287" s="33" t="n">
        <v>0.008</v>
      </c>
      <c r="DA287" s="33" t="n">
        <v>0.063</v>
      </c>
      <c r="DB287" s="33" t="n">
        <v>0.063</v>
      </c>
      <c r="DC287" s="33" t="n">
        <v>0.087</v>
      </c>
      <c r="DD287" s="33" t="n">
        <v>0.071</v>
      </c>
      <c r="DE287" s="33" t="n">
        <v>0.111</v>
      </c>
      <c r="DF287" s="33" t="n">
        <v>0.159</v>
      </c>
      <c r="DG287" s="33" t="n">
        <v>0.151</v>
      </c>
      <c r="DH287" s="33" t="n">
        <v>0.127</v>
      </c>
      <c r="DI287" s="33" t="n">
        <v>0.167</v>
      </c>
      <c r="DJ287" s="33" t="n">
        <v>0.262</v>
      </c>
      <c r="DK287" s="33" t="n">
        <v>0.238</v>
      </c>
      <c r="DL287" s="33" t="n">
        <v>0.222</v>
      </c>
      <c r="DM287" s="33" t="n">
        <v>0.183</v>
      </c>
      <c r="DN287" s="33" t="n">
        <v>0</v>
      </c>
      <c r="DO287" s="33" t="n">
        <v>0</v>
      </c>
      <c r="DP287" s="33" t="n">
        <v>0.008</v>
      </c>
      <c r="DQ287" s="33" t="n">
        <v>0</v>
      </c>
      <c r="DR287" s="33" t="n">
        <v>0</v>
      </c>
      <c r="DS287" s="33" t="n">
        <v>0.024</v>
      </c>
      <c r="DT287" s="33" t="n">
        <v>0.008</v>
      </c>
      <c r="DU287" s="33" t="n">
        <v>0</v>
      </c>
      <c r="DV287" s="33" t="n">
        <v>0.016</v>
      </c>
      <c r="DW287" s="33" t="n">
        <v>0.889</v>
      </c>
      <c r="DX287" s="33" t="n">
        <v>0.833</v>
      </c>
      <c r="DY287" s="33" t="n">
        <v>0.833</v>
      </c>
      <c r="DZ287" s="33" t="n">
        <v>0.857</v>
      </c>
      <c r="EA287" s="33" t="n">
        <v>0.825</v>
      </c>
      <c r="EB287" s="33" t="n">
        <v>0.651</v>
      </c>
      <c r="EC287" s="33" t="n">
        <v>0.69</v>
      </c>
      <c r="ED287" s="33" t="n">
        <v>0.659</v>
      </c>
      <c r="EE287" s="33" t="n">
        <v>0.706</v>
      </c>
      <c r="EF287" s="33" t="n">
        <v>0.635</v>
      </c>
      <c r="EG287" s="33" t="n">
        <v>0.032</v>
      </c>
      <c r="EH287" s="33" t="n">
        <v>0.016</v>
      </c>
      <c r="EI287" s="33" t="n">
        <v>0.079</v>
      </c>
      <c r="EJ287" s="33" t="n">
        <v>0.222</v>
      </c>
      <c r="EK287" s="33" t="n">
        <v>0.032</v>
      </c>
      <c r="EL287" s="33" t="n">
        <v>0.008</v>
      </c>
      <c r="EM287" s="33" t="n">
        <v>0.103</v>
      </c>
      <c r="EN287" s="33" t="n">
        <v>0.048</v>
      </c>
      <c r="EO287" s="33" t="n">
        <v>0.167</v>
      </c>
      <c r="EP287" s="33" t="n">
        <v>0.159</v>
      </c>
      <c r="EQ287" s="33" t="n">
        <v>0.262</v>
      </c>
      <c r="ER287" s="33" t="n">
        <v>0.016</v>
      </c>
      <c r="ES287" s="33" t="n">
        <v>0.04</v>
      </c>
      <c r="ET287" s="33" t="n">
        <v>0.079</v>
      </c>
      <c r="EU287" s="33" t="n">
        <v>0.071</v>
      </c>
      <c r="EV287" s="33" t="n">
        <v>0.079</v>
      </c>
      <c r="EW287" s="33" t="n">
        <v>0.73</v>
      </c>
      <c r="EX287" s="33" t="n">
        <v>0.738</v>
      </c>
      <c r="EY287" s="33" t="n">
        <v>0.484</v>
      </c>
      <c r="EZ287" s="33" t="n">
        <v>8.99</v>
      </c>
      <c r="FA287" s="33" t="n">
        <v>0</v>
      </c>
      <c r="FB287" s="33" t="n">
        <v>0</v>
      </c>
      <c r="FC287" s="33" t="n">
        <v>0</v>
      </c>
      <c r="FD287" s="33" t="n">
        <v>0.016</v>
      </c>
      <c r="FE287" s="33" t="n">
        <v>0.024</v>
      </c>
      <c r="FF287" s="33" t="n">
        <v>0.04</v>
      </c>
      <c r="FG287" s="33" t="n">
        <v>0.063</v>
      </c>
      <c r="FH287" s="33" t="n">
        <v>0.135</v>
      </c>
      <c r="FI287" s="33" t="n">
        <v>0.159</v>
      </c>
      <c r="FJ287" s="33" t="n">
        <v>0.548</v>
      </c>
      <c r="FK287" s="33" t="n">
        <v>0.016</v>
      </c>
      <c r="FL287" s="33" t="n">
        <v>0.643</v>
      </c>
      <c r="FM287" s="33" t="n">
        <v>0.714</v>
      </c>
      <c r="FN287" s="33" t="n">
        <v>0.262</v>
      </c>
      <c r="FO287" s="33" t="n">
        <v>0.127</v>
      </c>
      <c r="FP287" s="33" t="n">
        <v>0.087</v>
      </c>
      <c r="FQ287" s="33" t="n">
        <v>0.214</v>
      </c>
      <c r="FR287" s="33" t="n">
        <v>0.048</v>
      </c>
      <c r="FS287" s="33" t="n">
        <v>0.032</v>
      </c>
      <c r="FT287" s="33" t="n">
        <v>0.222</v>
      </c>
      <c r="FU287" s="33" t="n">
        <v>0.056</v>
      </c>
      <c r="FV287" s="33" t="n">
        <v>0.056</v>
      </c>
      <c r="FW287" s="33" t="n">
        <v>0.294</v>
      </c>
      <c r="FX287" s="33" t="n">
        <v>0.127</v>
      </c>
      <c r="FY287" s="33" t="n">
        <v>0.111</v>
      </c>
      <c r="FZ287" s="33" t="n">
        <v>0.008</v>
      </c>
      <c r="GA287" s="33" t="n">
        <v>0</v>
      </c>
      <c r="GB287" s="33" t="n">
        <v>0.008</v>
      </c>
      <c r="GC287" s="33" t="n">
        <v>0.016</v>
      </c>
      <c r="GD287" s="33" t="n">
        <v>0.167</v>
      </c>
      <c r="GE287" s="33" t="n">
        <v>0.103</v>
      </c>
      <c r="GF287" s="33" t="n">
        <v>0</v>
      </c>
      <c r="GG287" s="33" t="n">
        <v>0.183</v>
      </c>
      <c r="GH287" s="33" t="n">
        <v>0.151</v>
      </c>
      <c r="GI287" s="33" t="n">
        <v>0.238</v>
      </c>
      <c r="GJ287" s="33" t="n">
        <v>0.222</v>
      </c>
      <c r="GK287" s="33" t="n">
        <v>0.349</v>
      </c>
      <c r="GL287" s="33" t="n">
        <v>0.183</v>
      </c>
      <c r="GM287" s="33" t="n">
        <v>0.762</v>
      </c>
      <c r="GN287" s="33" t="n">
        <v>0.651</v>
      </c>
      <c r="GO287" s="33" t="n">
        <v>0.571</v>
      </c>
      <c r="GP287" s="33" t="n">
        <v>0.421</v>
      </c>
      <c r="GQ287" s="33" t="n">
        <v>0.444</v>
      </c>
      <c r="GR287" s="33" t="n">
        <v>0.786</v>
      </c>
      <c r="GS287" s="33" t="n">
        <v>0.032</v>
      </c>
      <c r="GT287" s="33" t="n">
        <v>0.151</v>
      </c>
      <c r="GU287" s="33" t="n">
        <v>0.151</v>
      </c>
      <c r="GV287" s="33" t="n">
        <v>0.087</v>
      </c>
      <c r="GW287" s="33" t="n">
        <v>0.071</v>
      </c>
      <c r="GX287" s="33" t="n">
        <v>0.008</v>
      </c>
      <c r="GY287" s="33" t="n">
        <v>0.008</v>
      </c>
      <c r="GZ287" s="33" t="n">
        <v>0.016</v>
      </c>
      <c r="HA287" s="33" t="n">
        <v>0.016</v>
      </c>
      <c r="HB287" s="33" t="n">
        <v>0.071</v>
      </c>
      <c r="HC287" s="33" t="n">
        <v>0.008</v>
      </c>
      <c r="HD287" s="33" t="n">
        <v>0.008</v>
      </c>
      <c r="HE287" s="33" t="n">
        <v>0.016</v>
      </c>
      <c r="HF287" s="33" t="n">
        <v>0.024</v>
      </c>
      <c r="HG287" s="33" t="n">
        <v>0.008</v>
      </c>
      <c r="HH287" s="33" t="n">
        <v>0.032</v>
      </c>
      <c r="HI287" s="33" t="n">
        <v>0.024</v>
      </c>
      <c r="HJ287" s="33" t="n">
        <v>0.016</v>
      </c>
    </row>
    <row r="288" customFormat="false" ht="15" hidden="false" customHeight="false" outlineLevel="0" collapsed="false">
      <c r="A288" s="33" t="n">
        <v>609926</v>
      </c>
      <c r="B288" s="242" t="s">
        <v>1785</v>
      </c>
      <c r="C288" s="243" t="s">
        <v>1786</v>
      </c>
      <c r="D288" s="33" t="n">
        <v>3420</v>
      </c>
      <c r="E288" s="33" t="n">
        <v>29081</v>
      </c>
      <c r="F288" s="33" t="s">
        <v>575</v>
      </c>
      <c r="G288" s="33" t="s">
        <v>576</v>
      </c>
      <c r="H288" s="243" t="s">
        <v>46</v>
      </c>
      <c r="I288" s="33" t="s">
        <v>1855</v>
      </c>
      <c r="J288" s="33" t="s">
        <v>2438</v>
      </c>
      <c r="L288" s="33" t="s">
        <v>80</v>
      </c>
      <c r="N288" s="33" t="s">
        <v>1790</v>
      </c>
      <c r="O288" s="33" t="n">
        <v>51161</v>
      </c>
      <c r="P288" s="33" t="s">
        <v>1791</v>
      </c>
      <c r="Q288" s="33" t="s">
        <v>575</v>
      </c>
      <c r="R288" s="33" t="s">
        <v>3712</v>
      </c>
      <c r="S288" s="33" t="n">
        <v>60610</v>
      </c>
      <c r="T288" s="33" t="n">
        <v>33</v>
      </c>
      <c r="U288" s="33" t="s">
        <v>3713</v>
      </c>
      <c r="V288" s="33" t="s">
        <v>3714</v>
      </c>
      <c r="W288" s="33" t="s">
        <v>3715</v>
      </c>
      <c r="X288" s="33" t="s">
        <v>3716</v>
      </c>
      <c r="Y288" s="33" t="s">
        <v>2414</v>
      </c>
      <c r="Z288" s="33" t="s">
        <v>2726</v>
      </c>
      <c r="AA288" s="33" t="n">
        <v>2012</v>
      </c>
      <c r="AB288" s="33" t="n">
        <v>609926</v>
      </c>
      <c r="AD288" s="33" t="n">
        <v>3420</v>
      </c>
      <c r="AG288" s="33" t="s">
        <v>3717</v>
      </c>
      <c r="AH288" s="33" t="n">
        <v>2</v>
      </c>
      <c r="AI288" s="33" t="s">
        <v>1823</v>
      </c>
      <c r="AJ288" s="33" t="s">
        <v>1801</v>
      </c>
      <c r="AK288" s="33" t="s">
        <v>1802</v>
      </c>
      <c r="AL288" s="33" t="s">
        <v>80</v>
      </c>
      <c r="AM288" s="33" t="s">
        <v>65</v>
      </c>
      <c r="AN288" s="33" t="s">
        <v>80</v>
      </c>
      <c r="AO288" s="33" t="s">
        <v>80</v>
      </c>
      <c r="AP288" s="33" t="s">
        <v>65</v>
      </c>
      <c r="AQ288" s="33" t="s">
        <v>2426</v>
      </c>
      <c r="AR288" s="244" t="s">
        <v>460</v>
      </c>
      <c r="AS288" s="33" t="s">
        <v>131</v>
      </c>
      <c r="AT288" s="33" t="s">
        <v>77</v>
      </c>
      <c r="AU288" s="33" t="s">
        <v>67</v>
      </c>
      <c r="AV288" s="33" t="n">
        <v>80</v>
      </c>
      <c r="AW288" s="33" t="n">
        <v>64</v>
      </c>
      <c r="AX288" s="33" t="n">
        <v>37</v>
      </c>
      <c r="AY288" s="33" t="n">
        <v>137</v>
      </c>
      <c r="AZ288" s="33" t="n">
        <v>58</v>
      </c>
      <c r="BA288" s="33" t="n">
        <v>8</v>
      </c>
      <c r="BB288" s="33" t="n">
        <v>39</v>
      </c>
      <c r="BC288" s="33" t="n">
        <v>18</v>
      </c>
      <c r="BD288" s="245" t="n">
        <v>0</v>
      </c>
      <c r="BE288" s="33" t="n">
        <v>0</v>
      </c>
      <c r="BF288" s="33" t="n">
        <v>6</v>
      </c>
      <c r="BG288" s="33" t="n">
        <v>8</v>
      </c>
      <c r="BH288" s="33" t="n">
        <v>137</v>
      </c>
      <c r="BI288" s="33" t="n">
        <v>0.051</v>
      </c>
      <c r="BJ288" s="33" t="n">
        <v>0.029</v>
      </c>
      <c r="BK288" s="33" t="n">
        <v>0.007</v>
      </c>
      <c r="BL288" s="33" t="n">
        <v>0</v>
      </c>
      <c r="BM288" s="33" t="n">
        <v>0</v>
      </c>
      <c r="BN288" s="33" t="n">
        <v>0.036</v>
      </c>
      <c r="BO288" s="33" t="n">
        <v>0.066</v>
      </c>
      <c r="BP288" s="33" t="n">
        <v>0.044</v>
      </c>
      <c r="BQ288" s="33" t="n">
        <v>0.022</v>
      </c>
      <c r="BR288" s="33" t="n">
        <v>0</v>
      </c>
      <c r="BS288" s="33" t="n">
        <v>0.029</v>
      </c>
      <c r="BT288" s="33" t="n">
        <v>0.058</v>
      </c>
      <c r="BU288" s="33" t="n">
        <v>0.299</v>
      </c>
      <c r="BV288" s="33" t="n">
        <v>0.204</v>
      </c>
      <c r="BW288" s="33" t="n">
        <v>0.197</v>
      </c>
      <c r="BX288" s="33" t="n">
        <v>0.029</v>
      </c>
      <c r="BY288" s="33" t="n">
        <v>0.219</v>
      </c>
      <c r="BZ288" s="33" t="n">
        <v>0.234</v>
      </c>
      <c r="CA288" s="33" t="n">
        <v>0.007</v>
      </c>
      <c r="CB288" s="33" t="n">
        <v>0.015</v>
      </c>
      <c r="CC288" s="33" t="n">
        <v>0.007</v>
      </c>
      <c r="CD288" s="33" t="n">
        <v>0.022</v>
      </c>
      <c r="CE288" s="33" t="n">
        <v>0.007</v>
      </c>
      <c r="CF288" s="33" t="n">
        <v>0.029</v>
      </c>
      <c r="CG288" s="33" t="n">
        <v>0.577</v>
      </c>
      <c r="CH288" s="33" t="n">
        <v>0.708</v>
      </c>
      <c r="CI288" s="33" t="n">
        <v>0.766</v>
      </c>
      <c r="CJ288" s="33" t="n">
        <v>0.949</v>
      </c>
      <c r="CK288" s="33" t="n">
        <v>0.745</v>
      </c>
      <c r="CL288" s="33" t="n">
        <v>0.642</v>
      </c>
      <c r="CM288" s="33" t="n">
        <v>0.007</v>
      </c>
      <c r="CN288" s="33" t="n">
        <v>0</v>
      </c>
      <c r="CO288" s="33" t="n">
        <v>0</v>
      </c>
      <c r="CP288" s="33" t="n">
        <v>0.029</v>
      </c>
      <c r="CQ288" s="33" t="n">
        <v>0.007</v>
      </c>
      <c r="CR288" s="33" t="n">
        <v>0.015</v>
      </c>
      <c r="CS288" s="33" t="n">
        <v>0</v>
      </c>
      <c r="CT288" s="33" t="n">
        <v>0.036</v>
      </c>
      <c r="CU288" s="33" t="n">
        <v>0.022</v>
      </c>
      <c r="CV288" s="33" t="n">
        <v>0.015</v>
      </c>
      <c r="CW288" s="33" t="n">
        <v>0.022</v>
      </c>
      <c r="CX288" s="33" t="n">
        <v>0.022</v>
      </c>
      <c r="CY288" s="33" t="n">
        <v>0.007</v>
      </c>
      <c r="CZ288" s="33" t="n">
        <v>0.022</v>
      </c>
      <c r="DA288" s="33" t="n">
        <v>0.029</v>
      </c>
      <c r="DB288" s="33" t="n">
        <v>0.058</v>
      </c>
      <c r="DC288" s="33" t="n">
        <v>0.117</v>
      </c>
      <c r="DD288" s="33" t="n">
        <v>0.088</v>
      </c>
      <c r="DE288" s="33" t="n">
        <v>0.117</v>
      </c>
      <c r="DF288" s="33" t="n">
        <v>0.131</v>
      </c>
      <c r="DG288" s="33" t="n">
        <v>0.161</v>
      </c>
      <c r="DH288" s="33" t="n">
        <v>0.131</v>
      </c>
      <c r="DI288" s="33" t="n">
        <v>0.109</v>
      </c>
      <c r="DJ288" s="33" t="n">
        <v>0.19</v>
      </c>
      <c r="DK288" s="33" t="n">
        <v>0.204</v>
      </c>
      <c r="DL288" s="33" t="n">
        <v>0.226</v>
      </c>
      <c r="DM288" s="33" t="n">
        <v>0.248</v>
      </c>
      <c r="DN288" s="33" t="n">
        <v>0.007</v>
      </c>
      <c r="DO288" s="33" t="n">
        <v>0.007</v>
      </c>
      <c r="DP288" s="33" t="n">
        <v>0.015</v>
      </c>
      <c r="DQ288" s="33" t="n">
        <v>0.007</v>
      </c>
      <c r="DR288" s="33" t="n">
        <v>0.007</v>
      </c>
      <c r="DS288" s="33" t="n">
        <v>0.022</v>
      </c>
      <c r="DT288" s="33" t="n">
        <v>0.007</v>
      </c>
      <c r="DU288" s="33" t="n">
        <v>0.015</v>
      </c>
      <c r="DV288" s="33" t="n">
        <v>0.015</v>
      </c>
      <c r="DW288" s="33" t="n">
        <v>0.854</v>
      </c>
      <c r="DX288" s="33" t="n">
        <v>0.839</v>
      </c>
      <c r="DY288" s="33" t="n">
        <v>0.803</v>
      </c>
      <c r="DZ288" s="33" t="n">
        <v>0.825</v>
      </c>
      <c r="EA288" s="33" t="n">
        <v>0.854</v>
      </c>
      <c r="EB288" s="33" t="n">
        <v>0.745</v>
      </c>
      <c r="EC288" s="33" t="n">
        <v>0.73</v>
      </c>
      <c r="ED288" s="33" t="n">
        <v>0.606</v>
      </c>
      <c r="EE288" s="33" t="n">
        <v>0.628</v>
      </c>
      <c r="EF288" s="33" t="n">
        <v>0.482</v>
      </c>
      <c r="EG288" s="33" t="n">
        <v>0.007</v>
      </c>
      <c r="EH288" s="33" t="n">
        <v>0.007</v>
      </c>
      <c r="EI288" s="33" t="n">
        <v>0.124</v>
      </c>
      <c r="EJ288" s="33" t="n">
        <v>0.358</v>
      </c>
      <c r="EK288" s="33" t="n">
        <v>0.022</v>
      </c>
      <c r="EL288" s="33" t="n">
        <v>0.007</v>
      </c>
      <c r="EM288" s="33" t="n">
        <v>0.204</v>
      </c>
      <c r="EN288" s="33" t="n">
        <v>0.058</v>
      </c>
      <c r="EO288" s="33" t="n">
        <v>0.328</v>
      </c>
      <c r="EP288" s="33" t="n">
        <v>0.263</v>
      </c>
      <c r="EQ288" s="33" t="n">
        <v>0.292</v>
      </c>
      <c r="ER288" s="33" t="n">
        <v>0.029</v>
      </c>
      <c r="ES288" s="33" t="n">
        <v>0.022</v>
      </c>
      <c r="ET288" s="33" t="n">
        <v>0.044</v>
      </c>
      <c r="EU288" s="33" t="n">
        <v>0.095</v>
      </c>
      <c r="EV288" s="33" t="n">
        <v>0.073</v>
      </c>
      <c r="EW288" s="33" t="n">
        <v>0.62</v>
      </c>
      <c r="EX288" s="33" t="n">
        <v>0.679</v>
      </c>
      <c r="EY288" s="33" t="n">
        <v>0.285</v>
      </c>
      <c r="EZ288" s="33" t="n">
        <v>9.53</v>
      </c>
      <c r="FA288" s="33" t="n">
        <v>0</v>
      </c>
      <c r="FB288" s="33" t="n">
        <v>0</v>
      </c>
      <c r="FC288" s="33" t="n">
        <v>0.015</v>
      </c>
      <c r="FD288" s="33" t="n">
        <v>0</v>
      </c>
      <c r="FE288" s="33" t="n">
        <v>0</v>
      </c>
      <c r="FF288" s="33" t="n">
        <v>0</v>
      </c>
      <c r="FG288" s="33" t="n">
        <v>0.036</v>
      </c>
      <c r="FH288" s="33" t="n">
        <v>0.044</v>
      </c>
      <c r="FI288" s="33" t="n">
        <v>0.161</v>
      </c>
      <c r="FJ288" s="33" t="n">
        <v>0.723</v>
      </c>
      <c r="FK288" s="33" t="n">
        <v>0.022</v>
      </c>
      <c r="FL288" s="33" t="n">
        <v>0.445</v>
      </c>
      <c r="FM288" s="33" t="n">
        <v>0.635</v>
      </c>
      <c r="FN288" s="33" t="n">
        <v>0.197</v>
      </c>
      <c r="FO288" s="33" t="n">
        <v>0.226</v>
      </c>
      <c r="FP288" s="33" t="n">
        <v>0.139</v>
      </c>
      <c r="FQ288" s="33" t="n">
        <v>0.234</v>
      </c>
      <c r="FR288" s="33" t="n">
        <v>0.153</v>
      </c>
      <c r="FS288" s="33" t="n">
        <v>0.088</v>
      </c>
      <c r="FT288" s="33" t="n">
        <v>0.365</v>
      </c>
      <c r="FU288" s="33" t="n">
        <v>0.073</v>
      </c>
      <c r="FV288" s="33" t="n">
        <v>0.029</v>
      </c>
      <c r="FW288" s="33" t="n">
        <v>0.153</v>
      </c>
      <c r="FX288" s="33" t="n">
        <v>0.102</v>
      </c>
      <c r="FY288" s="33" t="n">
        <v>0.109</v>
      </c>
      <c r="FZ288" s="33" t="n">
        <v>0.051</v>
      </c>
      <c r="GA288" s="33" t="n">
        <v>0</v>
      </c>
      <c r="GB288" s="33" t="n">
        <v>0.044</v>
      </c>
      <c r="GC288" s="33" t="n">
        <v>0.022</v>
      </c>
      <c r="GD288" s="33" t="n">
        <v>0.095</v>
      </c>
      <c r="GE288" s="33" t="n">
        <v>0.234</v>
      </c>
      <c r="GF288" s="33" t="n">
        <v>0.007</v>
      </c>
      <c r="GG288" s="33" t="n">
        <v>0.431</v>
      </c>
      <c r="GH288" s="33" t="n">
        <v>0.365</v>
      </c>
      <c r="GI288" s="33" t="n">
        <v>0.328</v>
      </c>
      <c r="GJ288" s="33" t="n">
        <v>0.577</v>
      </c>
      <c r="GK288" s="33" t="n">
        <v>0.46</v>
      </c>
      <c r="GL288" s="33" t="n">
        <v>0.314</v>
      </c>
      <c r="GM288" s="33" t="n">
        <v>0.518</v>
      </c>
      <c r="GN288" s="33" t="n">
        <v>0.445</v>
      </c>
      <c r="GO288" s="33" t="n">
        <v>0.547</v>
      </c>
      <c r="GP288" s="33" t="n">
        <v>0.263</v>
      </c>
      <c r="GQ288" s="33" t="n">
        <v>0.175</v>
      </c>
      <c r="GR288" s="33" t="n">
        <v>0.635</v>
      </c>
      <c r="GS288" s="33" t="n">
        <v>0.015</v>
      </c>
      <c r="GT288" s="33" t="n">
        <v>0.109</v>
      </c>
      <c r="GU288" s="33" t="n">
        <v>0.066</v>
      </c>
      <c r="GV288" s="33" t="n">
        <v>0.036</v>
      </c>
      <c r="GW288" s="33" t="n">
        <v>0.044</v>
      </c>
      <c r="GX288" s="33" t="n">
        <v>0.015</v>
      </c>
      <c r="GY288" s="33" t="n">
        <v>0.015</v>
      </c>
      <c r="GZ288" s="33" t="n">
        <v>0.015</v>
      </c>
      <c r="HA288" s="33" t="n">
        <v>0.007</v>
      </c>
      <c r="HB288" s="33" t="n">
        <v>0</v>
      </c>
      <c r="HC288" s="33" t="n">
        <v>0.058</v>
      </c>
      <c r="HD288" s="33" t="n">
        <v>0.007</v>
      </c>
      <c r="HE288" s="33" t="n">
        <v>0.022</v>
      </c>
      <c r="HF288" s="33" t="n">
        <v>0.022</v>
      </c>
      <c r="HG288" s="33" t="n">
        <v>0.029</v>
      </c>
      <c r="HH288" s="33" t="n">
        <v>0.029</v>
      </c>
      <c r="HI288" s="33" t="n">
        <v>0.029</v>
      </c>
      <c r="HJ288" s="33" t="n">
        <v>0.022</v>
      </c>
    </row>
    <row r="289" customFormat="false" ht="15" hidden="false" customHeight="false" outlineLevel="0" collapsed="false">
      <c r="A289" s="33" t="n">
        <v>609927</v>
      </c>
      <c r="B289" s="242" t="s">
        <v>1785</v>
      </c>
      <c r="C289" s="243" t="s">
        <v>1786</v>
      </c>
      <c r="D289" s="33" t="n">
        <v>3430</v>
      </c>
      <c r="E289" s="33" t="n">
        <v>23261</v>
      </c>
      <c r="F289" s="33" t="s">
        <v>573</v>
      </c>
      <c r="G289" s="33" t="s">
        <v>574</v>
      </c>
      <c r="H289" s="243" t="s">
        <v>46</v>
      </c>
      <c r="I289" s="33" t="s">
        <v>1855</v>
      </c>
      <c r="J289" s="33" t="s">
        <v>1788</v>
      </c>
      <c r="L289" s="33" t="s">
        <v>89</v>
      </c>
      <c r="N289" s="33" t="s">
        <v>1790</v>
      </c>
      <c r="O289" s="33" t="n">
        <v>51434</v>
      </c>
      <c r="P289" s="33" t="s">
        <v>1791</v>
      </c>
      <c r="Q289" s="33" t="s">
        <v>573</v>
      </c>
      <c r="R289" s="33" t="s">
        <v>3718</v>
      </c>
      <c r="S289" s="33" t="n">
        <v>60620</v>
      </c>
      <c r="T289" s="33" t="n">
        <v>43</v>
      </c>
      <c r="U289" s="33" t="s">
        <v>3719</v>
      </c>
      <c r="V289" s="33" t="s">
        <v>3720</v>
      </c>
      <c r="W289" s="33" t="s">
        <v>3721</v>
      </c>
      <c r="X289" s="33" t="s">
        <v>3722</v>
      </c>
      <c r="Y289" s="33" t="s">
        <v>1958</v>
      </c>
      <c r="Z289" s="33" t="s">
        <v>2515</v>
      </c>
      <c r="AA289" s="33" t="n">
        <v>2012</v>
      </c>
      <c r="AB289" s="33" t="n">
        <v>609927</v>
      </c>
      <c r="AD289" s="33" t="n">
        <v>3430</v>
      </c>
      <c r="AG289" s="33" t="s">
        <v>3723</v>
      </c>
      <c r="AH289" s="33" t="n">
        <v>6</v>
      </c>
      <c r="AI289" s="33" t="s">
        <v>1823</v>
      </c>
      <c r="AJ289" s="33" t="s">
        <v>1801</v>
      </c>
      <c r="AK289" s="33" t="s">
        <v>1802</v>
      </c>
      <c r="AL289" s="33" t="s">
        <v>89</v>
      </c>
      <c r="AM289" s="33" t="s">
        <v>71</v>
      </c>
      <c r="AN289" s="33" t="s">
        <v>89</v>
      </c>
      <c r="AO289" s="33" t="s">
        <v>89</v>
      </c>
      <c r="AP289" s="33" t="s">
        <v>71</v>
      </c>
      <c r="AQ289" s="33" t="s">
        <v>2426</v>
      </c>
      <c r="AR289" s="244" t="s">
        <v>354</v>
      </c>
      <c r="AS289" s="33" t="s">
        <v>47</v>
      </c>
      <c r="AT289" s="33" t="s">
        <v>47</v>
      </c>
      <c r="AU289" s="33" t="s">
        <v>47</v>
      </c>
      <c r="AV289" s="33" t="n">
        <v>40</v>
      </c>
      <c r="AW289" s="33" t="n">
        <v>44</v>
      </c>
      <c r="AX289" s="33" t="n">
        <v>44</v>
      </c>
      <c r="AY289" s="33" t="n">
        <v>165</v>
      </c>
      <c r="AZ289" s="33" t="n">
        <v>0</v>
      </c>
      <c r="BA289" s="33" t="n">
        <v>0</v>
      </c>
      <c r="BB289" s="33" t="n">
        <v>160</v>
      </c>
      <c r="BC289" s="33" t="n">
        <v>0</v>
      </c>
      <c r="BD289" s="245" t="n">
        <v>0</v>
      </c>
      <c r="BE289" s="33" t="n">
        <v>0</v>
      </c>
      <c r="BF289" s="33" t="n">
        <v>3</v>
      </c>
      <c r="BG289" s="33" t="n">
        <v>2</v>
      </c>
      <c r="BH289" s="33" t="n">
        <v>165</v>
      </c>
      <c r="BI289" s="33" t="n">
        <v>0.012</v>
      </c>
      <c r="BJ289" s="33" t="n">
        <v>0.012</v>
      </c>
      <c r="BK289" s="33" t="n">
        <v>0.012</v>
      </c>
      <c r="BL289" s="33" t="n">
        <v>0.042</v>
      </c>
      <c r="BM289" s="33" t="n">
        <v>0.042</v>
      </c>
      <c r="BN289" s="33" t="n">
        <v>0.073</v>
      </c>
      <c r="BO289" s="33" t="n">
        <v>0.103</v>
      </c>
      <c r="BP289" s="33" t="n">
        <v>0.103</v>
      </c>
      <c r="BQ289" s="33" t="n">
        <v>0.158</v>
      </c>
      <c r="BR289" s="33" t="n">
        <v>0.073</v>
      </c>
      <c r="BS289" s="33" t="n">
        <v>0.121</v>
      </c>
      <c r="BT289" s="33" t="n">
        <v>0.164</v>
      </c>
      <c r="BU289" s="33" t="n">
        <v>0.303</v>
      </c>
      <c r="BV289" s="33" t="n">
        <v>0.267</v>
      </c>
      <c r="BW289" s="33" t="n">
        <v>0.261</v>
      </c>
      <c r="BX289" s="33" t="n">
        <v>0.218</v>
      </c>
      <c r="BY289" s="33" t="n">
        <v>0.285</v>
      </c>
      <c r="BZ289" s="33" t="n">
        <v>0.255</v>
      </c>
      <c r="CA289" s="33" t="n">
        <v>0</v>
      </c>
      <c r="CB289" s="33" t="n">
        <v>0.012</v>
      </c>
      <c r="CC289" s="33" t="n">
        <v>0.006</v>
      </c>
      <c r="CD289" s="33" t="n">
        <v>0.006</v>
      </c>
      <c r="CE289" s="33" t="n">
        <v>0.012</v>
      </c>
      <c r="CF289" s="33" t="n">
        <v>0.018</v>
      </c>
      <c r="CG289" s="33" t="n">
        <v>0.582</v>
      </c>
      <c r="CH289" s="33" t="n">
        <v>0.606</v>
      </c>
      <c r="CI289" s="33" t="n">
        <v>0.564</v>
      </c>
      <c r="CJ289" s="33" t="n">
        <v>0.661</v>
      </c>
      <c r="CK289" s="33" t="n">
        <v>0.539</v>
      </c>
      <c r="CL289" s="33" t="n">
        <v>0.491</v>
      </c>
      <c r="CM289" s="33" t="n">
        <v>0.006</v>
      </c>
      <c r="CN289" s="33" t="n">
        <v>0.012</v>
      </c>
      <c r="CO289" s="33" t="n">
        <v>0.006</v>
      </c>
      <c r="CP289" s="33" t="n">
        <v>0.012</v>
      </c>
      <c r="CQ289" s="33" t="n">
        <v>0.018</v>
      </c>
      <c r="CR289" s="33" t="n">
        <v>0.03</v>
      </c>
      <c r="CS289" s="33" t="n">
        <v>0.067</v>
      </c>
      <c r="CT289" s="33" t="n">
        <v>0.067</v>
      </c>
      <c r="CU289" s="33" t="n">
        <v>0.055</v>
      </c>
      <c r="CV289" s="33" t="n">
        <v>0.042</v>
      </c>
      <c r="CW289" s="33" t="n">
        <v>0.03</v>
      </c>
      <c r="CX289" s="33" t="n">
        <v>0.042</v>
      </c>
      <c r="CY289" s="33" t="n">
        <v>0.048</v>
      </c>
      <c r="CZ289" s="33" t="n">
        <v>0.042</v>
      </c>
      <c r="DA289" s="33" t="n">
        <v>0.085</v>
      </c>
      <c r="DB289" s="33" t="n">
        <v>0.079</v>
      </c>
      <c r="DC289" s="33" t="n">
        <v>0.073</v>
      </c>
      <c r="DD289" s="33" t="n">
        <v>0.097</v>
      </c>
      <c r="DE289" s="33" t="n">
        <v>0.158</v>
      </c>
      <c r="DF289" s="33" t="n">
        <v>0.188</v>
      </c>
      <c r="DG289" s="33" t="n">
        <v>0.188</v>
      </c>
      <c r="DH289" s="33" t="n">
        <v>0.145</v>
      </c>
      <c r="DI289" s="33" t="n">
        <v>0.218</v>
      </c>
      <c r="DJ289" s="33" t="n">
        <v>0.242</v>
      </c>
      <c r="DK289" s="33" t="n">
        <v>0.206</v>
      </c>
      <c r="DL289" s="33" t="n">
        <v>0.224</v>
      </c>
      <c r="DM289" s="33" t="n">
        <v>0.212</v>
      </c>
      <c r="DN289" s="33" t="n">
        <v>0.006</v>
      </c>
      <c r="DO289" s="33" t="n">
        <v>0</v>
      </c>
      <c r="DP289" s="33" t="n">
        <v>0</v>
      </c>
      <c r="DQ289" s="33" t="n">
        <v>0.006</v>
      </c>
      <c r="DR289" s="33" t="n">
        <v>0</v>
      </c>
      <c r="DS289" s="33" t="n">
        <v>0</v>
      </c>
      <c r="DT289" s="33" t="n">
        <v>0</v>
      </c>
      <c r="DU289" s="33" t="n">
        <v>0.012</v>
      </c>
      <c r="DV289" s="33" t="n">
        <v>0.018</v>
      </c>
      <c r="DW289" s="33" t="n">
        <v>0.788</v>
      </c>
      <c r="DX289" s="33" t="n">
        <v>0.77</v>
      </c>
      <c r="DY289" s="33" t="n">
        <v>0.764</v>
      </c>
      <c r="DZ289" s="33" t="n">
        <v>0.788</v>
      </c>
      <c r="EA289" s="33" t="n">
        <v>0.721</v>
      </c>
      <c r="EB289" s="33" t="n">
        <v>0.642</v>
      </c>
      <c r="EC289" s="33" t="n">
        <v>0.648</v>
      </c>
      <c r="ED289" s="33" t="n">
        <v>0.624</v>
      </c>
      <c r="EE289" s="33" t="n">
        <v>0.618</v>
      </c>
      <c r="EF289" s="33" t="n">
        <v>0.43</v>
      </c>
      <c r="EG289" s="33" t="n">
        <v>0.067</v>
      </c>
      <c r="EH289" s="33" t="n">
        <v>0.036</v>
      </c>
      <c r="EI289" s="33" t="n">
        <v>0.061</v>
      </c>
      <c r="EJ289" s="33" t="n">
        <v>0.267</v>
      </c>
      <c r="EK289" s="33" t="n">
        <v>0.079</v>
      </c>
      <c r="EL289" s="33" t="n">
        <v>0.103</v>
      </c>
      <c r="EM289" s="33" t="n">
        <v>0.139</v>
      </c>
      <c r="EN289" s="33" t="n">
        <v>0.139</v>
      </c>
      <c r="EO289" s="33" t="n">
        <v>0.279</v>
      </c>
      <c r="EP289" s="33" t="n">
        <v>0.285</v>
      </c>
      <c r="EQ289" s="33" t="n">
        <v>0.358</v>
      </c>
      <c r="ER289" s="33" t="n">
        <v>0</v>
      </c>
      <c r="ES289" s="33" t="n">
        <v>0.018</v>
      </c>
      <c r="ET289" s="33" t="n">
        <v>0.03</v>
      </c>
      <c r="EU289" s="33" t="n">
        <v>0.055</v>
      </c>
      <c r="EV289" s="33" t="n">
        <v>0.164</v>
      </c>
      <c r="EW289" s="33" t="n">
        <v>0.558</v>
      </c>
      <c r="EX289" s="33" t="n">
        <v>0.545</v>
      </c>
      <c r="EY289" s="33" t="n">
        <v>0.388</v>
      </c>
      <c r="EZ289" s="33" t="n">
        <v>7.13</v>
      </c>
      <c r="FA289" s="33" t="n">
        <v>0.073</v>
      </c>
      <c r="FB289" s="33" t="n">
        <v>0.018</v>
      </c>
      <c r="FC289" s="33" t="n">
        <v>0.042</v>
      </c>
      <c r="FD289" s="33" t="n">
        <v>0.036</v>
      </c>
      <c r="FE289" s="33" t="n">
        <v>0.103</v>
      </c>
      <c r="FF289" s="33" t="n">
        <v>0.042</v>
      </c>
      <c r="FG289" s="33" t="n">
        <v>0.097</v>
      </c>
      <c r="FH289" s="33" t="n">
        <v>0.182</v>
      </c>
      <c r="FI289" s="33" t="n">
        <v>0.145</v>
      </c>
      <c r="FJ289" s="33" t="n">
        <v>0.236</v>
      </c>
      <c r="FK289" s="33" t="n">
        <v>0.024</v>
      </c>
      <c r="FL289" s="33" t="n">
        <v>0.503</v>
      </c>
      <c r="FM289" s="33" t="n">
        <v>0.564</v>
      </c>
      <c r="FN289" s="33" t="n">
        <v>0.248</v>
      </c>
      <c r="FO289" s="33" t="n">
        <v>0.2</v>
      </c>
      <c r="FP289" s="33" t="n">
        <v>0.145</v>
      </c>
      <c r="FQ289" s="33" t="n">
        <v>0.182</v>
      </c>
      <c r="FR289" s="33" t="n">
        <v>0.121</v>
      </c>
      <c r="FS289" s="33" t="n">
        <v>0.091</v>
      </c>
      <c r="FT289" s="33" t="n">
        <v>0.291</v>
      </c>
      <c r="FU289" s="33" t="n">
        <v>0.073</v>
      </c>
      <c r="FV289" s="33" t="n">
        <v>0.079</v>
      </c>
      <c r="FW289" s="33" t="n">
        <v>0.2</v>
      </c>
      <c r="FX289" s="33" t="n">
        <v>0.103</v>
      </c>
      <c r="FY289" s="33" t="n">
        <v>0.121</v>
      </c>
      <c r="FZ289" s="33" t="n">
        <v>0.079</v>
      </c>
      <c r="GA289" s="33" t="n">
        <v>0.042</v>
      </c>
      <c r="GB289" s="33" t="n">
        <v>0.024</v>
      </c>
      <c r="GC289" s="33" t="n">
        <v>0.036</v>
      </c>
      <c r="GD289" s="33" t="n">
        <v>0.042</v>
      </c>
      <c r="GE289" s="33" t="n">
        <v>0.145</v>
      </c>
      <c r="GF289" s="33" t="n">
        <v>0.067</v>
      </c>
      <c r="GG289" s="33" t="n">
        <v>0.279</v>
      </c>
      <c r="GH289" s="33" t="n">
        <v>0.285</v>
      </c>
      <c r="GI289" s="33" t="n">
        <v>0.345</v>
      </c>
      <c r="GJ289" s="33" t="n">
        <v>0.333</v>
      </c>
      <c r="GK289" s="33" t="n">
        <v>0.297</v>
      </c>
      <c r="GL289" s="33" t="n">
        <v>0.333</v>
      </c>
      <c r="GM289" s="33" t="n">
        <v>0.612</v>
      </c>
      <c r="GN289" s="33" t="n">
        <v>0.503</v>
      </c>
      <c r="GO289" s="33" t="n">
        <v>0.455</v>
      </c>
      <c r="GP289" s="33" t="n">
        <v>0.491</v>
      </c>
      <c r="GQ289" s="33" t="n">
        <v>0.442</v>
      </c>
      <c r="GR289" s="33" t="n">
        <v>0.552</v>
      </c>
      <c r="GS289" s="33" t="n">
        <v>0.018</v>
      </c>
      <c r="GT289" s="33" t="n">
        <v>0.145</v>
      </c>
      <c r="GU289" s="33" t="n">
        <v>0.115</v>
      </c>
      <c r="GV289" s="33" t="n">
        <v>0.073</v>
      </c>
      <c r="GW289" s="33" t="n">
        <v>0.055</v>
      </c>
      <c r="GX289" s="33" t="n">
        <v>0.018</v>
      </c>
      <c r="GY289" s="33" t="n">
        <v>0.03</v>
      </c>
      <c r="GZ289" s="33" t="n">
        <v>0.03</v>
      </c>
      <c r="HA289" s="33" t="n">
        <v>0.03</v>
      </c>
      <c r="HB289" s="33" t="n">
        <v>0.024</v>
      </c>
      <c r="HC289" s="33" t="n">
        <v>0.036</v>
      </c>
      <c r="HD289" s="33" t="n">
        <v>0.018</v>
      </c>
      <c r="HE289" s="33" t="n">
        <v>0.018</v>
      </c>
      <c r="HF289" s="33" t="n">
        <v>0.012</v>
      </c>
      <c r="HG289" s="33" t="n">
        <v>0.018</v>
      </c>
      <c r="HH289" s="33" t="n">
        <v>0.036</v>
      </c>
      <c r="HI289" s="33" t="n">
        <v>0.024</v>
      </c>
      <c r="HJ289" s="33" t="n">
        <v>0.012</v>
      </c>
    </row>
    <row r="290" customFormat="false" ht="15" hidden="false" customHeight="false" outlineLevel="0" collapsed="false">
      <c r="A290" s="33" t="n">
        <v>609928</v>
      </c>
      <c r="B290" s="242" t="s">
        <v>1785</v>
      </c>
      <c r="C290" s="243" t="s">
        <v>1786</v>
      </c>
      <c r="D290" s="33" t="n">
        <v>3440</v>
      </c>
      <c r="E290" s="33" t="n">
        <v>23271</v>
      </c>
      <c r="F290" s="33" t="s">
        <v>581</v>
      </c>
      <c r="G290" s="33" t="s">
        <v>582</v>
      </c>
      <c r="H290" s="243" t="s">
        <v>46</v>
      </c>
      <c r="I290" s="33" t="s">
        <v>1855</v>
      </c>
      <c r="J290" s="33" t="s">
        <v>1788</v>
      </c>
      <c r="L290" s="33" t="s">
        <v>2652</v>
      </c>
      <c r="N290" s="33" t="s">
        <v>1790</v>
      </c>
      <c r="O290" s="33" t="n">
        <v>51351</v>
      </c>
      <c r="P290" s="33" t="s">
        <v>1791</v>
      </c>
      <c r="Q290" s="33" t="s">
        <v>3724</v>
      </c>
      <c r="R290" s="33" t="s">
        <v>3725</v>
      </c>
      <c r="S290" s="33" t="n">
        <v>60653</v>
      </c>
      <c r="T290" s="33" t="n">
        <v>40</v>
      </c>
      <c r="U290" s="33" t="s">
        <v>3726</v>
      </c>
      <c r="V290" s="33" t="s">
        <v>3727</v>
      </c>
      <c r="W290" s="33" t="s">
        <v>3728</v>
      </c>
      <c r="X290" s="33" t="s">
        <v>3729</v>
      </c>
      <c r="Y290" s="33" t="s">
        <v>1869</v>
      </c>
      <c r="Z290" s="33" t="s">
        <v>1894</v>
      </c>
      <c r="AA290" s="33" t="n">
        <v>2012</v>
      </c>
      <c r="AB290" s="33" t="n">
        <v>609928</v>
      </c>
      <c r="AD290" s="33" t="n">
        <v>3440</v>
      </c>
      <c r="AH290" s="33" t="n">
        <v>4</v>
      </c>
      <c r="AI290" s="33" t="s">
        <v>1823</v>
      </c>
      <c r="AJ290" s="33" t="s">
        <v>1801</v>
      </c>
      <c r="AK290" s="33" t="s">
        <v>1802</v>
      </c>
      <c r="AL290" s="33" t="s">
        <v>99</v>
      </c>
      <c r="AM290" s="33" t="s">
        <v>53</v>
      </c>
      <c r="AN290" s="33" t="s">
        <v>99</v>
      </c>
      <c r="AO290" s="33" t="s">
        <v>99</v>
      </c>
      <c r="AP290" s="33" t="s">
        <v>53</v>
      </c>
      <c r="AQ290" s="33" t="s">
        <v>2467</v>
      </c>
      <c r="AR290" s="244" t="s">
        <v>162</v>
      </c>
      <c r="AS290" s="33" t="s">
        <v>47</v>
      </c>
      <c r="AT290" s="33" t="s">
        <v>77</v>
      </c>
      <c r="AU290" s="33" t="s">
        <v>77</v>
      </c>
      <c r="AV290" s="33" t="n">
        <v>59</v>
      </c>
      <c r="AW290" s="33" t="n">
        <v>76</v>
      </c>
      <c r="AX290" s="33" t="n">
        <v>76</v>
      </c>
      <c r="AY290" s="33" t="n">
        <v>57</v>
      </c>
      <c r="AZ290" s="33" t="n">
        <v>0</v>
      </c>
      <c r="BA290" s="33" t="n">
        <v>0</v>
      </c>
      <c r="BB290" s="33" t="n">
        <v>56</v>
      </c>
      <c r="BC290" s="33" t="n">
        <v>0</v>
      </c>
      <c r="BD290" s="245" t="n">
        <v>0</v>
      </c>
      <c r="BE290" s="33" t="n">
        <v>0</v>
      </c>
      <c r="BF290" s="33" t="n">
        <v>1</v>
      </c>
      <c r="BG290" s="33" t="n">
        <v>0</v>
      </c>
      <c r="BH290" s="33" t="n">
        <v>57</v>
      </c>
      <c r="BI290" s="33" t="n">
        <v>0</v>
      </c>
      <c r="BJ290" s="33" t="n">
        <v>0.018</v>
      </c>
      <c r="BK290" s="33" t="n">
        <v>0.018</v>
      </c>
      <c r="BL290" s="33" t="n">
        <v>0.018</v>
      </c>
      <c r="BM290" s="33" t="n">
        <v>0.018</v>
      </c>
      <c r="BN290" s="33" t="n">
        <v>0.053</v>
      </c>
      <c r="BO290" s="33" t="n">
        <v>0.053</v>
      </c>
      <c r="BP290" s="33" t="n">
        <v>0.053</v>
      </c>
      <c r="BQ290" s="33" t="n">
        <v>0.053</v>
      </c>
      <c r="BR290" s="33" t="n">
        <v>0.123</v>
      </c>
      <c r="BS290" s="33" t="n">
        <v>0.088</v>
      </c>
      <c r="BT290" s="33" t="n">
        <v>0.088</v>
      </c>
      <c r="BU290" s="33" t="n">
        <v>0.228</v>
      </c>
      <c r="BV290" s="33" t="n">
        <v>0.211</v>
      </c>
      <c r="BW290" s="33" t="n">
        <v>0.298</v>
      </c>
      <c r="BX290" s="33" t="n">
        <v>0.175</v>
      </c>
      <c r="BY290" s="33" t="n">
        <v>0.316</v>
      </c>
      <c r="BZ290" s="33" t="n">
        <v>0.263</v>
      </c>
      <c r="CA290" s="33" t="n">
        <v>0</v>
      </c>
      <c r="CB290" s="33" t="n">
        <v>0</v>
      </c>
      <c r="CC290" s="33" t="n">
        <v>0</v>
      </c>
      <c r="CD290" s="33" t="n">
        <v>0.018</v>
      </c>
      <c r="CE290" s="33" t="n">
        <v>0.018</v>
      </c>
      <c r="CF290" s="33" t="n">
        <v>0.053</v>
      </c>
      <c r="CG290" s="33" t="n">
        <v>0.719</v>
      </c>
      <c r="CH290" s="33" t="n">
        <v>0.719</v>
      </c>
      <c r="CI290" s="33" t="n">
        <v>0.632</v>
      </c>
      <c r="CJ290" s="33" t="n">
        <v>0.667</v>
      </c>
      <c r="CK290" s="33" t="n">
        <v>0.561</v>
      </c>
      <c r="CL290" s="33" t="n">
        <v>0.544</v>
      </c>
      <c r="CM290" s="33" t="n">
        <v>0</v>
      </c>
      <c r="CN290" s="33" t="n">
        <v>0</v>
      </c>
      <c r="CO290" s="33" t="n">
        <v>0</v>
      </c>
      <c r="CP290" s="33" t="n">
        <v>0</v>
      </c>
      <c r="CQ290" s="33" t="n">
        <v>0</v>
      </c>
      <c r="CR290" s="33" t="n">
        <v>0</v>
      </c>
      <c r="CS290" s="33" t="n">
        <v>0</v>
      </c>
      <c r="CT290" s="33" t="n">
        <v>0.053</v>
      </c>
      <c r="CU290" s="33" t="n">
        <v>0.053</v>
      </c>
      <c r="CV290" s="33" t="n">
        <v>0</v>
      </c>
      <c r="CW290" s="33" t="n">
        <v>0.018</v>
      </c>
      <c r="CX290" s="33" t="n">
        <v>0.018</v>
      </c>
      <c r="CY290" s="33" t="n">
        <v>0.018</v>
      </c>
      <c r="CZ290" s="33" t="n">
        <v>0.018</v>
      </c>
      <c r="DA290" s="33" t="n">
        <v>0.018</v>
      </c>
      <c r="DB290" s="33" t="n">
        <v>0.035</v>
      </c>
      <c r="DC290" s="33" t="n">
        <v>0.035</v>
      </c>
      <c r="DD290" s="33" t="n">
        <v>0.035</v>
      </c>
      <c r="DE290" s="33" t="n">
        <v>0.053</v>
      </c>
      <c r="DF290" s="33" t="n">
        <v>0.053</v>
      </c>
      <c r="DG290" s="33" t="n">
        <v>0.123</v>
      </c>
      <c r="DH290" s="33" t="n">
        <v>0.211</v>
      </c>
      <c r="DI290" s="33" t="n">
        <v>0.14</v>
      </c>
      <c r="DJ290" s="33" t="n">
        <v>0.228</v>
      </c>
      <c r="DK290" s="33" t="n">
        <v>0.158</v>
      </c>
      <c r="DL290" s="33" t="n">
        <v>0.228</v>
      </c>
      <c r="DM290" s="33" t="n">
        <v>0.175</v>
      </c>
      <c r="DN290" s="33" t="n">
        <v>0</v>
      </c>
      <c r="DO290" s="33" t="n">
        <v>0</v>
      </c>
      <c r="DP290" s="33" t="n">
        <v>0</v>
      </c>
      <c r="DQ290" s="33" t="n">
        <v>0</v>
      </c>
      <c r="DR290" s="33" t="n">
        <v>0</v>
      </c>
      <c r="DS290" s="33" t="n">
        <v>0</v>
      </c>
      <c r="DT290" s="33" t="n">
        <v>0</v>
      </c>
      <c r="DU290" s="33" t="n">
        <v>0.018</v>
      </c>
      <c r="DV290" s="33" t="n">
        <v>0.018</v>
      </c>
      <c r="DW290" s="33" t="n">
        <v>0.947</v>
      </c>
      <c r="DX290" s="33" t="n">
        <v>0.93</v>
      </c>
      <c r="DY290" s="33" t="n">
        <v>0.86</v>
      </c>
      <c r="DZ290" s="33" t="n">
        <v>0.772</v>
      </c>
      <c r="EA290" s="33" t="n">
        <v>0.842</v>
      </c>
      <c r="EB290" s="33" t="n">
        <v>0.754</v>
      </c>
      <c r="EC290" s="33" t="n">
        <v>0.807</v>
      </c>
      <c r="ED290" s="33" t="n">
        <v>0.667</v>
      </c>
      <c r="EE290" s="33" t="n">
        <v>0.719</v>
      </c>
      <c r="EF290" s="33" t="n">
        <v>0.368</v>
      </c>
      <c r="EG290" s="33" t="n">
        <v>0.018</v>
      </c>
      <c r="EH290" s="33" t="n">
        <v>0.018</v>
      </c>
      <c r="EI290" s="33" t="n">
        <v>0.018</v>
      </c>
      <c r="EJ290" s="33" t="n">
        <v>0.298</v>
      </c>
      <c r="EK290" s="33" t="n">
        <v>0.035</v>
      </c>
      <c r="EL290" s="33" t="n">
        <v>0.035</v>
      </c>
      <c r="EM290" s="33" t="n">
        <v>0.14</v>
      </c>
      <c r="EN290" s="33" t="n">
        <v>0.123</v>
      </c>
      <c r="EO290" s="33" t="n">
        <v>0.281</v>
      </c>
      <c r="EP290" s="33" t="n">
        <v>0.298</v>
      </c>
      <c r="EQ290" s="33" t="n">
        <v>0.246</v>
      </c>
      <c r="ER290" s="33" t="n">
        <v>0.035</v>
      </c>
      <c r="ES290" s="33" t="n">
        <v>0</v>
      </c>
      <c r="ET290" s="33" t="n">
        <v>0.07</v>
      </c>
      <c r="EU290" s="33" t="n">
        <v>0.053</v>
      </c>
      <c r="EV290" s="33" t="n">
        <v>0.175</v>
      </c>
      <c r="EW290" s="33" t="n">
        <v>0.667</v>
      </c>
      <c r="EX290" s="33" t="n">
        <v>0.579</v>
      </c>
      <c r="EY290" s="33" t="n">
        <v>0.544</v>
      </c>
      <c r="EZ290" s="33" t="n">
        <v>7.52</v>
      </c>
      <c r="FA290" s="33" t="n">
        <v>0.053</v>
      </c>
      <c r="FB290" s="33" t="n">
        <v>0</v>
      </c>
      <c r="FC290" s="33" t="n">
        <v>0.053</v>
      </c>
      <c r="FD290" s="33" t="n">
        <v>0.035</v>
      </c>
      <c r="FE290" s="33" t="n">
        <v>0.035</v>
      </c>
      <c r="FF290" s="33" t="n">
        <v>0.105</v>
      </c>
      <c r="FG290" s="33" t="n">
        <v>0.158</v>
      </c>
      <c r="FH290" s="33" t="n">
        <v>0.07</v>
      </c>
      <c r="FI290" s="33" t="n">
        <v>0.088</v>
      </c>
      <c r="FJ290" s="33" t="n">
        <v>0.351</v>
      </c>
      <c r="FK290" s="33" t="n">
        <v>0.053</v>
      </c>
      <c r="FL290" s="33" t="n">
        <v>0.509</v>
      </c>
      <c r="FM290" s="33" t="n">
        <v>0.579</v>
      </c>
      <c r="FN290" s="33" t="n">
        <v>0.281</v>
      </c>
      <c r="FO290" s="33" t="n">
        <v>0.193</v>
      </c>
      <c r="FP290" s="33" t="n">
        <v>0.105</v>
      </c>
      <c r="FQ290" s="33" t="n">
        <v>0.246</v>
      </c>
      <c r="FR290" s="33" t="n">
        <v>0.14</v>
      </c>
      <c r="FS290" s="33" t="n">
        <v>0.123</v>
      </c>
      <c r="FT290" s="33" t="n">
        <v>0.193</v>
      </c>
      <c r="FU290" s="33" t="n">
        <v>0.018</v>
      </c>
      <c r="FV290" s="33" t="n">
        <v>0.07</v>
      </c>
      <c r="FW290" s="33" t="n">
        <v>0.246</v>
      </c>
      <c r="FX290" s="33" t="n">
        <v>0.14</v>
      </c>
      <c r="FY290" s="33" t="n">
        <v>0.123</v>
      </c>
      <c r="FZ290" s="33" t="n">
        <v>0.035</v>
      </c>
      <c r="GA290" s="33" t="n">
        <v>0</v>
      </c>
      <c r="GB290" s="33" t="n">
        <v>0</v>
      </c>
      <c r="GC290" s="33" t="n">
        <v>0.018</v>
      </c>
      <c r="GD290" s="33" t="n">
        <v>0</v>
      </c>
      <c r="GE290" s="33" t="n">
        <v>0.053</v>
      </c>
      <c r="GF290" s="33" t="n">
        <v>0.018</v>
      </c>
      <c r="GG290" s="33" t="n">
        <v>0.211</v>
      </c>
      <c r="GH290" s="33" t="n">
        <v>0.298</v>
      </c>
      <c r="GI290" s="33" t="n">
        <v>0.281</v>
      </c>
      <c r="GJ290" s="33" t="n">
        <v>0.246</v>
      </c>
      <c r="GK290" s="33" t="n">
        <v>0.246</v>
      </c>
      <c r="GL290" s="33" t="n">
        <v>0.263</v>
      </c>
      <c r="GM290" s="33" t="n">
        <v>0.719</v>
      </c>
      <c r="GN290" s="33" t="n">
        <v>0.526</v>
      </c>
      <c r="GO290" s="33" t="n">
        <v>0.526</v>
      </c>
      <c r="GP290" s="33" t="n">
        <v>0.561</v>
      </c>
      <c r="GQ290" s="33" t="n">
        <v>0.596</v>
      </c>
      <c r="GR290" s="33" t="n">
        <v>0.649</v>
      </c>
      <c r="GS290" s="33" t="n">
        <v>0.035</v>
      </c>
      <c r="GT290" s="33" t="n">
        <v>0.088</v>
      </c>
      <c r="GU290" s="33" t="n">
        <v>0.088</v>
      </c>
      <c r="GV290" s="33" t="n">
        <v>0.123</v>
      </c>
      <c r="GW290" s="33" t="n">
        <v>0.018</v>
      </c>
      <c r="GX290" s="33" t="n">
        <v>0.035</v>
      </c>
      <c r="GY290" s="33" t="n">
        <v>0.018</v>
      </c>
      <c r="GZ290" s="33" t="n">
        <v>0.018</v>
      </c>
      <c r="HA290" s="33" t="n">
        <v>0.018</v>
      </c>
      <c r="HB290" s="33" t="n">
        <v>0.053</v>
      </c>
      <c r="HC290" s="33" t="n">
        <v>0.035</v>
      </c>
      <c r="HD290" s="33" t="n">
        <v>0.018</v>
      </c>
      <c r="HE290" s="33" t="n">
        <v>0.018</v>
      </c>
      <c r="HF290" s="33" t="n">
        <v>0.07</v>
      </c>
      <c r="HG290" s="33" t="n">
        <v>0.07</v>
      </c>
      <c r="HH290" s="33" t="n">
        <v>0.018</v>
      </c>
      <c r="HI290" s="33" t="n">
        <v>0.053</v>
      </c>
      <c r="HJ290" s="33" t="n">
        <v>0.018</v>
      </c>
    </row>
    <row r="291" customFormat="false" ht="15" hidden="false" customHeight="false" outlineLevel="0" collapsed="false">
      <c r="A291" s="33" t="n">
        <v>609929</v>
      </c>
      <c r="B291" s="242" t="s">
        <v>1785</v>
      </c>
      <c r="C291" s="243" t="s">
        <v>1786</v>
      </c>
      <c r="D291" s="33" t="n">
        <v>3450</v>
      </c>
      <c r="E291" s="33" t="n">
        <v>23281</v>
      </c>
      <c r="F291" s="33" t="s">
        <v>583</v>
      </c>
      <c r="G291" s="33" t="s">
        <v>584</v>
      </c>
      <c r="H291" s="243" t="s">
        <v>46</v>
      </c>
      <c r="I291" s="33" t="s">
        <v>1855</v>
      </c>
      <c r="J291" s="33" t="s">
        <v>1788</v>
      </c>
      <c r="L291" s="33" t="s">
        <v>102</v>
      </c>
      <c r="N291" s="33" t="s">
        <v>1790</v>
      </c>
      <c r="O291" s="33" t="n">
        <v>51321</v>
      </c>
      <c r="P291" s="33" t="s">
        <v>1791</v>
      </c>
      <c r="Q291" s="33" t="s">
        <v>3730</v>
      </c>
      <c r="R291" s="33" t="s">
        <v>3731</v>
      </c>
      <c r="S291" s="33" t="n">
        <v>60609</v>
      </c>
      <c r="T291" s="33" t="n">
        <v>43</v>
      </c>
      <c r="U291" s="33" t="s">
        <v>3732</v>
      </c>
      <c r="V291" s="33" t="s">
        <v>3733</v>
      </c>
      <c r="W291" s="33" t="s">
        <v>3734</v>
      </c>
      <c r="X291" s="33" t="s">
        <v>3735</v>
      </c>
      <c r="Y291" s="33" t="s">
        <v>1908</v>
      </c>
      <c r="Z291" s="33" t="s">
        <v>1909</v>
      </c>
      <c r="AA291" s="33" t="n">
        <v>2012</v>
      </c>
      <c r="AB291" s="33" t="n">
        <v>609929</v>
      </c>
      <c r="AD291" s="33" t="n">
        <v>3450</v>
      </c>
      <c r="AG291" s="33" t="s">
        <v>3736</v>
      </c>
      <c r="AH291" s="33" t="n">
        <v>0</v>
      </c>
      <c r="AI291" s="33" t="s">
        <v>1823</v>
      </c>
      <c r="AJ291" s="33" t="s">
        <v>1801</v>
      </c>
      <c r="AK291" s="33" t="s">
        <v>1802</v>
      </c>
      <c r="AL291" s="33" t="s">
        <v>102</v>
      </c>
      <c r="AM291" s="33" t="s">
        <v>71</v>
      </c>
      <c r="AN291" s="33" t="s">
        <v>102</v>
      </c>
      <c r="AO291" s="33" t="s">
        <v>102</v>
      </c>
      <c r="AP291" s="33" t="s">
        <v>71</v>
      </c>
      <c r="AQ291" s="33" t="s">
        <v>2467</v>
      </c>
      <c r="AR291" s="244" t="s">
        <v>109</v>
      </c>
      <c r="AS291" s="33" t="s">
        <v>47</v>
      </c>
      <c r="AT291" s="33" t="s">
        <v>47</v>
      </c>
      <c r="AU291" s="33" t="s">
        <v>47</v>
      </c>
      <c r="AV291" s="33" t="n">
        <v>50</v>
      </c>
      <c r="AW291" s="33" t="n">
        <v>51</v>
      </c>
      <c r="AX291" s="33" t="n">
        <v>58</v>
      </c>
      <c r="AY291" s="33" t="n">
        <v>169</v>
      </c>
      <c r="AZ291" s="33" t="n">
        <v>4</v>
      </c>
      <c r="BA291" s="33" t="n">
        <v>0</v>
      </c>
      <c r="BB291" s="33" t="n">
        <v>105</v>
      </c>
      <c r="BC291" s="33" t="n">
        <v>54</v>
      </c>
      <c r="BD291" s="245" t="n">
        <v>0</v>
      </c>
      <c r="BE291" s="33" t="n">
        <v>0</v>
      </c>
      <c r="BF291" s="33" t="n">
        <v>0</v>
      </c>
      <c r="BG291" s="33" t="n">
        <v>6</v>
      </c>
      <c r="BH291" s="33" t="n">
        <v>169</v>
      </c>
      <c r="BI291" s="33" t="n">
        <v>0.018</v>
      </c>
      <c r="BJ291" s="33" t="n">
        <v>0.012</v>
      </c>
      <c r="BK291" s="33" t="n">
        <v>0</v>
      </c>
      <c r="BL291" s="33" t="n">
        <v>0.036</v>
      </c>
      <c r="BM291" s="33" t="n">
        <v>0.03</v>
      </c>
      <c r="BN291" s="33" t="n">
        <v>0.024</v>
      </c>
      <c r="BO291" s="33" t="n">
        <v>0.089</v>
      </c>
      <c r="BP291" s="33" t="n">
        <v>0.089</v>
      </c>
      <c r="BQ291" s="33" t="n">
        <v>0.089</v>
      </c>
      <c r="BR291" s="33" t="n">
        <v>0.036</v>
      </c>
      <c r="BS291" s="33" t="n">
        <v>0.089</v>
      </c>
      <c r="BT291" s="33" t="n">
        <v>0.101</v>
      </c>
      <c r="BU291" s="33" t="n">
        <v>0.355</v>
      </c>
      <c r="BV291" s="33" t="n">
        <v>0.26</v>
      </c>
      <c r="BW291" s="33" t="n">
        <v>0.331</v>
      </c>
      <c r="BX291" s="33" t="n">
        <v>0.207</v>
      </c>
      <c r="BY291" s="33" t="n">
        <v>0.26</v>
      </c>
      <c r="BZ291" s="33" t="n">
        <v>0.266</v>
      </c>
      <c r="CA291" s="33" t="n">
        <v>0.03</v>
      </c>
      <c r="CB291" s="33" t="n">
        <v>0.024</v>
      </c>
      <c r="CC291" s="33" t="n">
        <v>0.018</v>
      </c>
      <c r="CD291" s="33" t="n">
        <v>0.024</v>
      </c>
      <c r="CE291" s="33" t="n">
        <v>0.03</v>
      </c>
      <c r="CF291" s="33" t="n">
        <v>0.047</v>
      </c>
      <c r="CG291" s="33" t="n">
        <v>0.509</v>
      </c>
      <c r="CH291" s="33" t="n">
        <v>0.615</v>
      </c>
      <c r="CI291" s="33" t="n">
        <v>0.562</v>
      </c>
      <c r="CJ291" s="33" t="n">
        <v>0.698</v>
      </c>
      <c r="CK291" s="33" t="n">
        <v>0.592</v>
      </c>
      <c r="CL291" s="33" t="n">
        <v>0.562</v>
      </c>
      <c r="CM291" s="33" t="n">
        <v>0.006</v>
      </c>
      <c r="CN291" s="33" t="n">
        <v>0</v>
      </c>
      <c r="CO291" s="33" t="n">
        <v>0</v>
      </c>
      <c r="CP291" s="33" t="n">
        <v>0.006</v>
      </c>
      <c r="CQ291" s="33" t="n">
        <v>0.006</v>
      </c>
      <c r="CR291" s="33" t="n">
        <v>0.006</v>
      </c>
      <c r="CS291" s="33" t="n">
        <v>0</v>
      </c>
      <c r="CT291" s="33" t="n">
        <v>0.047</v>
      </c>
      <c r="CU291" s="33" t="n">
        <v>0.006</v>
      </c>
      <c r="CV291" s="33" t="n">
        <v>0.03</v>
      </c>
      <c r="CW291" s="33" t="n">
        <v>0.03</v>
      </c>
      <c r="CX291" s="33" t="n">
        <v>0.024</v>
      </c>
      <c r="CY291" s="33" t="n">
        <v>0.036</v>
      </c>
      <c r="CZ291" s="33" t="n">
        <v>0.024</v>
      </c>
      <c r="DA291" s="33" t="n">
        <v>0.083</v>
      </c>
      <c r="DB291" s="33" t="n">
        <v>0.071</v>
      </c>
      <c r="DC291" s="33" t="n">
        <v>0.059</v>
      </c>
      <c r="DD291" s="33" t="n">
        <v>0.071</v>
      </c>
      <c r="DE291" s="33" t="n">
        <v>0.172</v>
      </c>
      <c r="DF291" s="33" t="n">
        <v>0.16</v>
      </c>
      <c r="DG291" s="33" t="n">
        <v>0.195</v>
      </c>
      <c r="DH291" s="33" t="n">
        <v>0.195</v>
      </c>
      <c r="DI291" s="33" t="n">
        <v>0.225</v>
      </c>
      <c r="DJ291" s="33" t="n">
        <v>0.284</v>
      </c>
      <c r="DK291" s="33" t="n">
        <v>0.195</v>
      </c>
      <c r="DL291" s="33" t="n">
        <v>0.231</v>
      </c>
      <c r="DM291" s="33" t="n">
        <v>0.237</v>
      </c>
      <c r="DN291" s="33" t="n">
        <v>0.024</v>
      </c>
      <c r="DO291" s="33" t="n">
        <v>0.03</v>
      </c>
      <c r="DP291" s="33" t="n">
        <v>0.036</v>
      </c>
      <c r="DQ291" s="33" t="n">
        <v>0.036</v>
      </c>
      <c r="DR291" s="33" t="n">
        <v>0.024</v>
      </c>
      <c r="DS291" s="33" t="n">
        <v>0.041</v>
      </c>
      <c r="DT291" s="33" t="n">
        <v>0.024</v>
      </c>
      <c r="DU291" s="33" t="n">
        <v>0.024</v>
      </c>
      <c r="DV291" s="33" t="n">
        <v>0.036</v>
      </c>
      <c r="DW291" s="33" t="n">
        <v>0.769</v>
      </c>
      <c r="DX291" s="33" t="n">
        <v>0.781</v>
      </c>
      <c r="DY291" s="33" t="n">
        <v>0.746</v>
      </c>
      <c r="DZ291" s="33" t="n">
        <v>0.728</v>
      </c>
      <c r="EA291" s="33" t="n">
        <v>0.722</v>
      </c>
      <c r="EB291" s="33" t="n">
        <v>0.586</v>
      </c>
      <c r="EC291" s="33" t="n">
        <v>0.71</v>
      </c>
      <c r="ED291" s="33" t="n">
        <v>0.639</v>
      </c>
      <c r="EE291" s="33" t="n">
        <v>0.651</v>
      </c>
      <c r="EF291" s="33" t="n">
        <v>0.325</v>
      </c>
      <c r="EG291" s="33" t="n">
        <v>0.03</v>
      </c>
      <c r="EH291" s="33" t="n">
        <v>0.03</v>
      </c>
      <c r="EI291" s="33" t="n">
        <v>0.024</v>
      </c>
      <c r="EJ291" s="33" t="n">
        <v>0.272</v>
      </c>
      <c r="EK291" s="33" t="n">
        <v>0.101</v>
      </c>
      <c r="EL291" s="33" t="n">
        <v>0.089</v>
      </c>
      <c r="EM291" s="33" t="n">
        <v>0.095</v>
      </c>
      <c r="EN291" s="33" t="n">
        <v>0.136</v>
      </c>
      <c r="EO291" s="33" t="n">
        <v>0.254</v>
      </c>
      <c r="EP291" s="33" t="n">
        <v>0.231</v>
      </c>
      <c r="EQ291" s="33" t="n">
        <v>0.243</v>
      </c>
      <c r="ER291" s="33" t="n">
        <v>0.053</v>
      </c>
      <c r="ES291" s="33" t="n">
        <v>0.077</v>
      </c>
      <c r="ET291" s="33" t="n">
        <v>0.107</v>
      </c>
      <c r="EU291" s="33" t="n">
        <v>0.095</v>
      </c>
      <c r="EV291" s="33" t="n">
        <v>0.213</v>
      </c>
      <c r="EW291" s="33" t="n">
        <v>0.538</v>
      </c>
      <c r="EX291" s="33" t="n">
        <v>0.544</v>
      </c>
      <c r="EY291" s="33" t="n">
        <v>0.544</v>
      </c>
      <c r="EZ291" s="33" t="n">
        <v>7.53</v>
      </c>
      <c r="FA291" s="33" t="n">
        <v>0.036</v>
      </c>
      <c r="FB291" s="33" t="n">
        <v>0.03</v>
      </c>
      <c r="FC291" s="33" t="n">
        <v>0.018</v>
      </c>
      <c r="FD291" s="33" t="n">
        <v>0.036</v>
      </c>
      <c r="FE291" s="33" t="n">
        <v>0.089</v>
      </c>
      <c r="FF291" s="33" t="n">
        <v>0.053</v>
      </c>
      <c r="FG291" s="33" t="n">
        <v>0.095</v>
      </c>
      <c r="FH291" s="33" t="n">
        <v>0.13</v>
      </c>
      <c r="FI291" s="33" t="n">
        <v>0.124</v>
      </c>
      <c r="FJ291" s="33" t="n">
        <v>0.29</v>
      </c>
      <c r="FK291" s="33" t="n">
        <v>0.101</v>
      </c>
      <c r="FL291" s="33" t="n">
        <v>0.396</v>
      </c>
      <c r="FM291" s="33" t="n">
        <v>0.503</v>
      </c>
      <c r="FN291" s="33" t="n">
        <v>0.308</v>
      </c>
      <c r="FO291" s="33" t="n">
        <v>0.148</v>
      </c>
      <c r="FP291" s="33" t="n">
        <v>0.071</v>
      </c>
      <c r="FQ291" s="33" t="n">
        <v>0.13</v>
      </c>
      <c r="FR291" s="33" t="n">
        <v>0.154</v>
      </c>
      <c r="FS291" s="33" t="n">
        <v>0.077</v>
      </c>
      <c r="FT291" s="33" t="n">
        <v>0.178</v>
      </c>
      <c r="FU291" s="33" t="n">
        <v>0.195</v>
      </c>
      <c r="FV291" s="33" t="n">
        <v>0.148</v>
      </c>
      <c r="FW291" s="33" t="n">
        <v>0.254</v>
      </c>
      <c r="FX291" s="33" t="n">
        <v>0.107</v>
      </c>
      <c r="FY291" s="33" t="n">
        <v>0.201</v>
      </c>
      <c r="FZ291" s="33" t="n">
        <v>0.13</v>
      </c>
      <c r="GA291" s="33" t="n">
        <v>0.006</v>
      </c>
      <c r="GB291" s="33" t="n">
        <v>0</v>
      </c>
      <c r="GC291" s="33" t="n">
        <v>0.012</v>
      </c>
      <c r="GD291" s="33" t="n">
        <v>0.024</v>
      </c>
      <c r="GE291" s="33" t="n">
        <v>0.065</v>
      </c>
      <c r="GF291" s="33" t="n">
        <v>0.006</v>
      </c>
      <c r="GG291" s="33" t="n">
        <v>0.26</v>
      </c>
      <c r="GH291" s="33" t="n">
        <v>0.237</v>
      </c>
      <c r="GI291" s="33" t="n">
        <v>0.272</v>
      </c>
      <c r="GJ291" s="33" t="n">
        <v>0.296</v>
      </c>
      <c r="GK291" s="33" t="n">
        <v>0.308</v>
      </c>
      <c r="GL291" s="33" t="n">
        <v>0.26</v>
      </c>
      <c r="GM291" s="33" t="n">
        <v>0.615</v>
      </c>
      <c r="GN291" s="33" t="n">
        <v>0.45</v>
      </c>
      <c r="GO291" s="33" t="n">
        <v>0.438</v>
      </c>
      <c r="GP291" s="33" t="n">
        <v>0.432</v>
      </c>
      <c r="GQ291" s="33" t="n">
        <v>0.432</v>
      </c>
      <c r="GR291" s="33" t="n">
        <v>0.556</v>
      </c>
      <c r="GS291" s="33" t="n">
        <v>0.053</v>
      </c>
      <c r="GT291" s="33" t="n">
        <v>0.195</v>
      </c>
      <c r="GU291" s="33" t="n">
        <v>0.166</v>
      </c>
      <c r="GV291" s="33" t="n">
        <v>0.118</v>
      </c>
      <c r="GW291" s="33" t="n">
        <v>0.083</v>
      </c>
      <c r="GX291" s="33" t="n">
        <v>0.071</v>
      </c>
      <c r="GY291" s="33" t="n">
        <v>0.024</v>
      </c>
      <c r="GZ291" s="33" t="n">
        <v>0.03</v>
      </c>
      <c r="HA291" s="33" t="n">
        <v>0.036</v>
      </c>
      <c r="HB291" s="33" t="n">
        <v>0.047</v>
      </c>
      <c r="HC291" s="33" t="n">
        <v>0.03</v>
      </c>
      <c r="HD291" s="33" t="n">
        <v>0.03</v>
      </c>
      <c r="HE291" s="33" t="n">
        <v>0.041</v>
      </c>
      <c r="HF291" s="33" t="n">
        <v>0.089</v>
      </c>
      <c r="HG291" s="33" t="n">
        <v>0.077</v>
      </c>
      <c r="HH291" s="33" t="n">
        <v>0.083</v>
      </c>
      <c r="HI291" s="33" t="n">
        <v>0.083</v>
      </c>
      <c r="HJ291" s="33" t="n">
        <v>0.077</v>
      </c>
    </row>
    <row r="292" customFormat="false" ht="15" hidden="false" customHeight="false" outlineLevel="0" collapsed="false">
      <c r="A292" s="33" t="n">
        <v>609930</v>
      </c>
      <c r="B292" s="242" t="s">
        <v>1785</v>
      </c>
      <c r="C292" s="243" t="s">
        <v>1786</v>
      </c>
      <c r="D292" s="33" t="n">
        <v>3460</v>
      </c>
      <c r="E292" s="33" t="n">
        <v>23291</v>
      </c>
      <c r="F292" s="33" t="s">
        <v>585</v>
      </c>
      <c r="G292" s="33" t="s">
        <v>586</v>
      </c>
      <c r="H292" s="243" t="s">
        <v>46</v>
      </c>
      <c r="I292" s="33" t="s">
        <v>1855</v>
      </c>
      <c r="J292" s="33" t="s">
        <v>2438</v>
      </c>
      <c r="L292" s="33" t="s">
        <v>80</v>
      </c>
      <c r="N292" s="33" t="s">
        <v>1790</v>
      </c>
      <c r="O292" s="33" t="n">
        <v>51114</v>
      </c>
      <c r="P292" s="33" t="s">
        <v>1791</v>
      </c>
      <c r="Q292" s="33" t="s">
        <v>3737</v>
      </c>
      <c r="R292" s="33" t="s">
        <v>3738</v>
      </c>
      <c r="S292" s="33" t="n">
        <v>60647</v>
      </c>
      <c r="T292" s="33" t="n">
        <v>34</v>
      </c>
      <c r="U292" s="33" t="s">
        <v>3739</v>
      </c>
      <c r="V292" s="33" t="s">
        <v>3740</v>
      </c>
      <c r="W292" s="33" t="s">
        <v>3741</v>
      </c>
      <c r="X292" s="33" t="s">
        <v>3742</v>
      </c>
      <c r="Y292" s="33" t="s">
        <v>1914</v>
      </c>
      <c r="AA292" s="33" t="n">
        <v>2012</v>
      </c>
      <c r="AB292" s="33" t="n">
        <v>609930</v>
      </c>
      <c r="AD292" s="33" t="n">
        <v>3460</v>
      </c>
      <c r="AG292" s="33" t="s">
        <v>3743</v>
      </c>
      <c r="AH292" s="33" t="n">
        <v>0</v>
      </c>
      <c r="AI292" s="33" t="s">
        <v>1823</v>
      </c>
      <c r="AJ292" s="33" t="s">
        <v>1801</v>
      </c>
      <c r="AK292" s="33" t="s">
        <v>1802</v>
      </c>
      <c r="AL292" s="33" t="s">
        <v>80</v>
      </c>
      <c r="AM292" s="33" t="s">
        <v>65</v>
      </c>
      <c r="AN292" s="33" t="s">
        <v>80</v>
      </c>
      <c r="AO292" s="33" t="s">
        <v>80</v>
      </c>
      <c r="AP292" s="33" t="s">
        <v>65</v>
      </c>
      <c r="AQ292" s="33" t="s">
        <v>2467</v>
      </c>
      <c r="AR292" s="244" t="s">
        <v>109</v>
      </c>
      <c r="AS292" s="33" t="s">
        <v>67</v>
      </c>
      <c r="AT292" s="33" t="s">
        <v>47</v>
      </c>
      <c r="AU292" s="33" t="s">
        <v>47</v>
      </c>
      <c r="AV292" s="33" t="n">
        <v>24</v>
      </c>
      <c r="AW292" s="33" t="n">
        <v>43</v>
      </c>
      <c r="AX292" s="33" t="n">
        <v>44</v>
      </c>
      <c r="AY292" s="33" t="n">
        <v>267</v>
      </c>
      <c r="AZ292" s="33" t="n">
        <v>4</v>
      </c>
      <c r="BA292" s="33" t="n">
        <v>0</v>
      </c>
      <c r="BB292" s="33" t="n">
        <v>27</v>
      </c>
      <c r="BC292" s="33" t="n">
        <v>227</v>
      </c>
      <c r="BD292" s="245" t="n">
        <v>1</v>
      </c>
      <c r="BE292" s="33" t="n">
        <v>0</v>
      </c>
      <c r="BF292" s="33" t="n">
        <v>2</v>
      </c>
      <c r="BG292" s="33" t="n">
        <v>6</v>
      </c>
      <c r="BH292" s="33" t="n">
        <v>267</v>
      </c>
      <c r="BI292" s="33" t="n">
        <v>0.026</v>
      </c>
      <c r="BJ292" s="33" t="n">
        <v>0.015</v>
      </c>
      <c r="BK292" s="33" t="n">
        <v>0.03</v>
      </c>
      <c r="BL292" s="33" t="n">
        <v>0.007</v>
      </c>
      <c r="BM292" s="33" t="n">
        <v>0.037</v>
      </c>
      <c r="BN292" s="33" t="n">
        <v>0.094</v>
      </c>
      <c r="BO292" s="33" t="n">
        <v>0.112</v>
      </c>
      <c r="BP292" s="33" t="n">
        <v>0.094</v>
      </c>
      <c r="BQ292" s="33" t="n">
        <v>0.09</v>
      </c>
      <c r="BR292" s="33" t="n">
        <v>0.079</v>
      </c>
      <c r="BS292" s="33" t="n">
        <v>0.124</v>
      </c>
      <c r="BT292" s="33" t="n">
        <v>0.184</v>
      </c>
      <c r="BU292" s="33" t="n">
        <v>0.479</v>
      </c>
      <c r="BV292" s="33" t="n">
        <v>0.397</v>
      </c>
      <c r="BW292" s="33" t="n">
        <v>0.401</v>
      </c>
      <c r="BX292" s="33" t="n">
        <v>0.367</v>
      </c>
      <c r="BY292" s="33" t="n">
        <v>0.431</v>
      </c>
      <c r="BZ292" s="33" t="n">
        <v>0.307</v>
      </c>
      <c r="CA292" s="33" t="n">
        <v>0.034</v>
      </c>
      <c r="CB292" s="33" t="n">
        <v>0.026</v>
      </c>
      <c r="CC292" s="33" t="n">
        <v>0.037</v>
      </c>
      <c r="CD292" s="33" t="n">
        <v>0.03</v>
      </c>
      <c r="CE292" s="33" t="n">
        <v>0.026</v>
      </c>
      <c r="CF292" s="33" t="n">
        <v>0.049</v>
      </c>
      <c r="CG292" s="33" t="n">
        <v>0.348</v>
      </c>
      <c r="CH292" s="33" t="n">
        <v>0.468</v>
      </c>
      <c r="CI292" s="33" t="n">
        <v>0.442</v>
      </c>
      <c r="CJ292" s="33" t="n">
        <v>0.517</v>
      </c>
      <c r="CK292" s="33" t="n">
        <v>0.382</v>
      </c>
      <c r="CL292" s="33" t="n">
        <v>0.367</v>
      </c>
      <c r="CM292" s="33" t="n">
        <v>0.015</v>
      </c>
      <c r="CN292" s="33" t="n">
        <v>0.004</v>
      </c>
      <c r="CO292" s="33" t="n">
        <v>0.004</v>
      </c>
      <c r="CP292" s="33" t="n">
        <v>0.015</v>
      </c>
      <c r="CQ292" s="33" t="n">
        <v>0.004</v>
      </c>
      <c r="CR292" s="33" t="n">
        <v>0.015</v>
      </c>
      <c r="CS292" s="33" t="n">
        <v>0.015</v>
      </c>
      <c r="CT292" s="33" t="n">
        <v>0.052</v>
      </c>
      <c r="CU292" s="33" t="n">
        <v>0.03</v>
      </c>
      <c r="CV292" s="33" t="n">
        <v>0.019</v>
      </c>
      <c r="CW292" s="33" t="n">
        <v>0.026</v>
      </c>
      <c r="CX292" s="33" t="n">
        <v>0.03</v>
      </c>
      <c r="CY292" s="33" t="n">
        <v>0.03</v>
      </c>
      <c r="CZ292" s="33" t="n">
        <v>0.041</v>
      </c>
      <c r="DA292" s="33" t="n">
        <v>0.052</v>
      </c>
      <c r="DB292" s="33" t="n">
        <v>0.094</v>
      </c>
      <c r="DC292" s="33" t="n">
        <v>0.116</v>
      </c>
      <c r="DD292" s="33" t="n">
        <v>0.079</v>
      </c>
      <c r="DE292" s="33" t="n">
        <v>0.202</v>
      </c>
      <c r="DF292" s="33" t="n">
        <v>0.161</v>
      </c>
      <c r="DG292" s="33" t="n">
        <v>0.232</v>
      </c>
      <c r="DH292" s="33" t="n">
        <v>0.217</v>
      </c>
      <c r="DI292" s="33" t="n">
        <v>0.21</v>
      </c>
      <c r="DJ292" s="33" t="n">
        <v>0.288</v>
      </c>
      <c r="DK292" s="33" t="n">
        <v>0.262</v>
      </c>
      <c r="DL292" s="33" t="n">
        <v>0.213</v>
      </c>
      <c r="DM292" s="33" t="n">
        <v>0.228</v>
      </c>
      <c r="DN292" s="33" t="n">
        <v>0.007</v>
      </c>
      <c r="DO292" s="33" t="n">
        <v>0.019</v>
      </c>
      <c r="DP292" s="33" t="n">
        <v>0.026</v>
      </c>
      <c r="DQ292" s="33" t="n">
        <v>0.03</v>
      </c>
      <c r="DR292" s="33" t="n">
        <v>0.019</v>
      </c>
      <c r="DS292" s="33" t="n">
        <v>0.019</v>
      </c>
      <c r="DT292" s="33" t="n">
        <v>0.026</v>
      </c>
      <c r="DU292" s="33" t="n">
        <v>0.026</v>
      </c>
      <c r="DV292" s="33" t="n">
        <v>0.026</v>
      </c>
      <c r="DW292" s="33" t="n">
        <v>0.757</v>
      </c>
      <c r="DX292" s="33" t="n">
        <v>0.79</v>
      </c>
      <c r="DY292" s="33" t="n">
        <v>0.708</v>
      </c>
      <c r="DZ292" s="33" t="n">
        <v>0.708</v>
      </c>
      <c r="EA292" s="33" t="n">
        <v>0.727</v>
      </c>
      <c r="EB292" s="33" t="n">
        <v>0.625</v>
      </c>
      <c r="EC292" s="33" t="n">
        <v>0.603</v>
      </c>
      <c r="ED292" s="33" t="n">
        <v>0.592</v>
      </c>
      <c r="EE292" s="33" t="n">
        <v>0.637</v>
      </c>
      <c r="EF292" s="33" t="n">
        <v>0.281</v>
      </c>
      <c r="EG292" s="33" t="n">
        <v>0.03</v>
      </c>
      <c r="EH292" s="33" t="n">
        <v>0.022</v>
      </c>
      <c r="EI292" s="33" t="n">
        <v>0.034</v>
      </c>
      <c r="EJ292" s="33" t="n">
        <v>0.288</v>
      </c>
      <c r="EK292" s="33" t="n">
        <v>0.086</v>
      </c>
      <c r="EL292" s="33" t="n">
        <v>0.037</v>
      </c>
      <c r="EM292" s="33" t="n">
        <v>0.105</v>
      </c>
      <c r="EN292" s="33" t="n">
        <v>0.199</v>
      </c>
      <c r="EO292" s="33" t="n">
        <v>0.36</v>
      </c>
      <c r="EP292" s="33" t="n">
        <v>0.315</v>
      </c>
      <c r="EQ292" s="33" t="n">
        <v>0.318</v>
      </c>
      <c r="ER292" s="33" t="n">
        <v>0.071</v>
      </c>
      <c r="ES292" s="33" t="n">
        <v>0.049</v>
      </c>
      <c r="ET292" s="33" t="n">
        <v>0.131</v>
      </c>
      <c r="EU292" s="33" t="n">
        <v>0.06</v>
      </c>
      <c r="EV292" s="33" t="n">
        <v>0.161</v>
      </c>
      <c r="EW292" s="33" t="n">
        <v>0.476</v>
      </c>
      <c r="EX292" s="33" t="n">
        <v>0.494</v>
      </c>
      <c r="EY292" s="33" t="n">
        <v>0.483</v>
      </c>
      <c r="EZ292" s="33" t="n">
        <v>8</v>
      </c>
      <c r="FA292" s="33" t="n">
        <v>0.026</v>
      </c>
      <c r="FB292" s="33" t="n">
        <v>0.019</v>
      </c>
      <c r="FC292" s="33" t="n">
        <v>0.026</v>
      </c>
      <c r="FD292" s="33" t="n">
        <v>0.026</v>
      </c>
      <c r="FE292" s="33" t="n">
        <v>0.064</v>
      </c>
      <c r="FF292" s="33" t="n">
        <v>0.041</v>
      </c>
      <c r="FG292" s="33" t="n">
        <v>0.067</v>
      </c>
      <c r="FH292" s="33" t="n">
        <v>0.161</v>
      </c>
      <c r="FI292" s="33" t="n">
        <v>0.202</v>
      </c>
      <c r="FJ292" s="33" t="n">
        <v>0.333</v>
      </c>
      <c r="FK292" s="33" t="n">
        <v>0.034</v>
      </c>
      <c r="FL292" s="33" t="n">
        <v>0.363</v>
      </c>
      <c r="FM292" s="33" t="n">
        <v>0.513</v>
      </c>
      <c r="FN292" s="33" t="n">
        <v>0.258</v>
      </c>
      <c r="FO292" s="33" t="n">
        <v>0.206</v>
      </c>
      <c r="FP292" s="33" t="n">
        <v>0.12</v>
      </c>
      <c r="FQ292" s="33" t="n">
        <v>0.195</v>
      </c>
      <c r="FR292" s="33" t="n">
        <v>0.112</v>
      </c>
      <c r="FS292" s="33" t="n">
        <v>0.045</v>
      </c>
      <c r="FT292" s="33" t="n">
        <v>0.225</v>
      </c>
      <c r="FU292" s="33" t="n">
        <v>0.109</v>
      </c>
      <c r="FV292" s="33" t="n">
        <v>0.067</v>
      </c>
      <c r="FW292" s="33" t="n">
        <v>0.172</v>
      </c>
      <c r="FX292" s="33" t="n">
        <v>0.21</v>
      </c>
      <c r="FY292" s="33" t="n">
        <v>0.255</v>
      </c>
      <c r="FZ292" s="33" t="n">
        <v>0.15</v>
      </c>
      <c r="GA292" s="33" t="n">
        <v>0.011</v>
      </c>
      <c r="GB292" s="33" t="n">
        <v>0.011</v>
      </c>
      <c r="GC292" s="33" t="n">
        <v>0.004</v>
      </c>
      <c r="GD292" s="33" t="n">
        <v>0.011</v>
      </c>
      <c r="GE292" s="33" t="n">
        <v>0.157</v>
      </c>
      <c r="GF292" s="33" t="n">
        <v>0.041</v>
      </c>
      <c r="GG292" s="33" t="n">
        <v>0.356</v>
      </c>
      <c r="GH292" s="33" t="n">
        <v>0.352</v>
      </c>
      <c r="GI292" s="33" t="n">
        <v>0.315</v>
      </c>
      <c r="GJ292" s="33" t="n">
        <v>0.345</v>
      </c>
      <c r="GK292" s="33" t="n">
        <v>0.341</v>
      </c>
      <c r="GL292" s="33" t="n">
        <v>0.36</v>
      </c>
      <c r="GM292" s="33" t="n">
        <v>0.524</v>
      </c>
      <c r="GN292" s="33" t="n">
        <v>0.378</v>
      </c>
      <c r="GO292" s="33" t="n">
        <v>0.446</v>
      </c>
      <c r="GP292" s="33" t="n">
        <v>0.464</v>
      </c>
      <c r="GQ292" s="33" t="n">
        <v>0.356</v>
      </c>
      <c r="GR292" s="33" t="n">
        <v>0.457</v>
      </c>
      <c r="GS292" s="33" t="n">
        <v>0.049</v>
      </c>
      <c r="GT292" s="33" t="n">
        <v>0.157</v>
      </c>
      <c r="GU292" s="33" t="n">
        <v>0.146</v>
      </c>
      <c r="GV292" s="33" t="n">
        <v>0.101</v>
      </c>
      <c r="GW292" s="33" t="n">
        <v>0.079</v>
      </c>
      <c r="GX292" s="33" t="n">
        <v>0.064</v>
      </c>
      <c r="GY292" s="33" t="n">
        <v>0.007</v>
      </c>
      <c r="GZ292" s="33" t="n">
        <v>0.019</v>
      </c>
      <c r="HA292" s="33" t="n">
        <v>0.011</v>
      </c>
      <c r="HB292" s="33" t="n">
        <v>0.011</v>
      </c>
      <c r="HC292" s="33" t="n">
        <v>0.015</v>
      </c>
      <c r="HD292" s="33" t="n">
        <v>0.007</v>
      </c>
      <c r="HE292" s="33" t="n">
        <v>0.052</v>
      </c>
      <c r="HF292" s="33" t="n">
        <v>0.082</v>
      </c>
      <c r="HG292" s="33" t="n">
        <v>0.079</v>
      </c>
      <c r="HH292" s="33" t="n">
        <v>0.067</v>
      </c>
      <c r="HI292" s="33" t="n">
        <v>0.052</v>
      </c>
      <c r="HJ292" s="33" t="n">
        <v>0.071</v>
      </c>
    </row>
    <row r="293" customFormat="false" ht="15" hidden="false" customHeight="false" outlineLevel="0" collapsed="false">
      <c r="A293" s="33" t="n">
        <v>609932</v>
      </c>
      <c r="B293" s="242" t="s">
        <v>1785</v>
      </c>
      <c r="C293" s="243" t="s">
        <v>1786</v>
      </c>
      <c r="D293" s="33" t="n">
        <v>3470</v>
      </c>
      <c r="E293" s="33" t="n">
        <v>31071</v>
      </c>
      <c r="F293" s="33" t="s">
        <v>1071</v>
      </c>
      <c r="G293" s="33" t="s">
        <v>1072</v>
      </c>
      <c r="H293" s="243" t="s">
        <v>46</v>
      </c>
      <c r="I293" s="33" t="s">
        <v>1855</v>
      </c>
      <c r="J293" s="33" t="s">
        <v>1788</v>
      </c>
      <c r="L293" s="33" t="s">
        <v>59</v>
      </c>
      <c r="N293" s="33" t="s">
        <v>1790</v>
      </c>
      <c r="O293" s="33" t="n">
        <v>51504</v>
      </c>
      <c r="P293" s="33" t="s">
        <v>1791</v>
      </c>
      <c r="Q293" s="33" t="s">
        <v>3744</v>
      </c>
      <c r="R293" s="33" t="s">
        <v>3745</v>
      </c>
      <c r="S293" s="33" t="n">
        <v>60628</v>
      </c>
      <c r="T293" s="33" t="n">
        <v>48</v>
      </c>
      <c r="U293" s="33" t="s">
        <v>3746</v>
      </c>
      <c r="V293" s="33" t="s">
        <v>3747</v>
      </c>
      <c r="W293" s="33" t="s">
        <v>3748</v>
      </c>
      <c r="X293" s="33" t="s">
        <v>3749</v>
      </c>
      <c r="Y293" s="33" t="s">
        <v>1455</v>
      </c>
      <c r="Z293" s="33" t="s">
        <v>1934</v>
      </c>
      <c r="AA293" s="33" t="n">
        <v>2012</v>
      </c>
      <c r="AB293" s="33" t="n">
        <v>609932</v>
      </c>
      <c r="AD293" s="33" t="n">
        <v>3470</v>
      </c>
      <c r="AG293" s="33" t="s">
        <v>3750</v>
      </c>
      <c r="AH293" s="33" t="n">
        <v>6</v>
      </c>
      <c r="AI293" s="33" t="s">
        <v>1823</v>
      </c>
      <c r="AJ293" s="33" t="s">
        <v>1801</v>
      </c>
      <c r="AK293" s="33" t="s">
        <v>1802</v>
      </c>
      <c r="AL293" s="33" t="s">
        <v>59</v>
      </c>
      <c r="AM293" s="33" t="s">
        <v>60</v>
      </c>
      <c r="AN293" s="33" t="s">
        <v>59</v>
      </c>
      <c r="AO293" s="33" t="s">
        <v>59</v>
      </c>
      <c r="AP293" s="33" t="s">
        <v>60</v>
      </c>
      <c r="AQ293" s="33" t="s">
        <v>2426</v>
      </c>
      <c r="AR293" s="244" t="s">
        <v>294</v>
      </c>
      <c r="AS293" s="33" t="s">
        <v>47</v>
      </c>
      <c r="AT293" s="33" t="s">
        <v>77</v>
      </c>
      <c r="AU293" s="33" t="s">
        <v>77</v>
      </c>
      <c r="AV293" s="33" t="n">
        <v>58</v>
      </c>
      <c r="AW293" s="33" t="n">
        <v>63</v>
      </c>
      <c r="AX293" s="33" t="n">
        <v>71</v>
      </c>
      <c r="AY293" s="33" t="n">
        <v>162</v>
      </c>
      <c r="AZ293" s="33" t="n">
        <v>0</v>
      </c>
      <c r="BA293" s="33" t="n">
        <v>0</v>
      </c>
      <c r="BB293" s="33" t="n">
        <v>153</v>
      </c>
      <c r="BC293" s="33" t="n">
        <v>1</v>
      </c>
      <c r="BD293" s="245" t="n">
        <v>0</v>
      </c>
      <c r="BE293" s="33" t="n">
        <v>0</v>
      </c>
      <c r="BF293" s="33" t="n">
        <v>2</v>
      </c>
      <c r="BG293" s="33" t="n">
        <v>6</v>
      </c>
      <c r="BH293" s="33" t="n">
        <v>162</v>
      </c>
      <c r="BI293" s="33" t="n">
        <v>0.019</v>
      </c>
      <c r="BJ293" s="33" t="n">
        <v>0.012</v>
      </c>
      <c r="BK293" s="33" t="n">
        <v>0.006</v>
      </c>
      <c r="BL293" s="33" t="n">
        <v>0.019</v>
      </c>
      <c r="BM293" s="33" t="n">
        <v>0.037</v>
      </c>
      <c r="BN293" s="33" t="n">
        <v>0.086</v>
      </c>
      <c r="BO293" s="33" t="n">
        <v>0.062</v>
      </c>
      <c r="BP293" s="33" t="n">
        <v>0.043</v>
      </c>
      <c r="BQ293" s="33" t="n">
        <v>0.043</v>
      </c>
      <c r="BR293" s="33" t="n">
        <v>0.031</v>
      </c>
      <c r="BS293" s="33" t="n">
        <v>0.086</v>
      </c>
      <c r="BT293" s="33" t="n">
        <v>0.13</v>
      </c>
      <c r="BU293" s="33" t="n">
        <v>0.272</v>
      </c>
      <c r="BV293" s="33" t="n">
        <v>0.216</v>
      </c>
      <c r="BW293" s="33" t="n">
        <v>0.259</v>
      </c>
      <c r="BX293" s="33" t="n">
        <v>0.179</v>
      </c>
      <c r="BY293" s="33" t="n">
        <v>0.284</v>
      </c>
      <c r="BZ293" s="33" t="n">
        <v>0.222</v>
      </c>
      <c r="CA293" s="33" t="n">
        <v>0.006</v>
      </c>
      <c r="CB293" s="33" t="n">
        <v>0.012</v>
      </c>
      <c r="CC293" s="33" t="n">
        <v>0.006</v>
      </c>
      <c r="CD293" s="33" t="n">
        <v>0.006</v>
      </c>
      <c r="CE293" s="33" t="n">
        <v>0.012</v>
      </c>
      <c r="CF293" s="33" t="n">
        <v>0.043</v>
      </c>
      <c r="CG293" s="33" t="n">
        <v>0.642</v>
      </c>
      <c r="CH293" s="33" t="n">
        <v>0.716</v>
      </c>
      <c r="CI293" s="33" t="n">
        <v>0.685</v>
      </c>
      <c r="CJ293" s="33" t="n">
        <v>0.765</v>
      </c>
      <c r="CK293" s="33" t="n">
        <v>0.58</v>
      </c>
      <c r="CL293" s="33" t="n">
        <v>0.519</v>
      </c>
      <c r="CM293" s="33" t="n">
        <v>0.006</v>
      </c>
      <c r="CN293" s="33" t="n">
        <v>0.006</v>
      </c>
      <c r="CO293" s="33" t="n">
        <v>0.006</v>
      </c>
      <c r="CP293" s="33" t="n">
        <v>0.006</v>
      </c>
      <c r="CQ293" s="33" t="n">
        <v>0.006</v>
      </c>
      <c r="CR293" s="33" t="n">
        <v>0.006</v>
      </c>
      <c r="CS293" s="33" t="n">
        <v>0.037</v>
      </c>
      <c r="CT293" s="33" t="n">
        <v>0.056</v>
      </c>
      <c r="CU293" s="33" t="n">
        <v>0.019</v>
      </c>
      <c r="CV293" s="33" t="n">
        <v>0.025</v>
      </c>
      <c r="CW293" s="33" t="n">
        <v>0.019</v>
      </c>
      <c r="CX293" s="33" t="n">
        <v>0.012</v>
      </c>
      <c r="CY293" s="33" t="n">
        <v>0.037</v>
      </c>
      <c r="CZ293" s="33" t="n">
        <v>0.031</v>
      </c>
      <c r="DA293" s="33" t="n">
        <v>0.056</v>
      </c>
      <c r="DB293" s="33" t="n">
        <v>0.037</v>
      </c>
      <c r="DC293" s="33" t="n">
        <v>0.117</v>
      </c>
      <c r="DD293" s="33" t="n">
        <v>0.099</v>
      </c>
      <c r="DE293" s="33" t="n">
        <v>0.123</v>
      </c>
      <c r="DF293" s="33" t="n">
        <v>0.093</v>
      </c>
      <c r="DG293" s="33" t="n">
        <v>0.13</v>
      </c>
      <c r="DH293" s="33" t="n">
        <v>0.105</v>
      </c>
      <c r="DI293" s="33" t="n">
        <v>0.086</v>
      </c>
      <c r="DJ293" s="33" t="n">
        <v>0.235</v>
      </c>
      <c r="DK293" s="33" t="n">
        <v>0.204</v>
      </c>
      <c r="DL293" s="33" t="n">
        <v>0.111</v>
      </c>
      <c r="DM293" s="33" t="n">
        <v>0.136</v>
      </c>
      <c r="DN293" s="33" t="n">
        <v>0</v>
      </c>
      <c r="DO293" s="33" t="n">
        <v>0.006</v>
      </c>
      <c r="DP293" s="33" t="n">
        <v>0.019</v>
      </c>
      <c r="DQ293" s="33" t="n">
        <v>0.012</v>
      </c>
      <c r="DR293" s="33" t="n">
        <v>0.012</v>
      </c>
      <c r="DS293" s="33" t="n">
        <v>0.019</v>
      </c>
      <c r="DT293" s="33" t="n">
        <v>0.006</v>
      </c>
      <c r="DU293" s="33" t="n">
        <v>0.025</v>
      </c>
      <c r="DV293" s="33" t="n">
        <v>0.031</v>
      </c>
      <c r="DW293" s="33" t="n">
        <v>0.846</v>
      </c>
      <c r="DX293" s="33" t="n">
        <v>0.877</v>
      </c>
      <c r="DY293" s="33" t="n">
        <v>0.833</v>
      </c>
      <c r="DZ293" s="33" t="n">
        <v>0.84</v>
      </c>
      <c r="EA293" s="33" t="n">
        <v>0.864</v>
      </c>
      <c r="EB293" s="33" t="n">
        <v>0.685</v>
      </c>
      <c r="EC293" s="33" t="n">
        <v>0.716</v>
      </c>
      <c r="ED293" s="33" t="n">
        <v>0.691</v>
      </c>
      <c r="EE293" s="33" t="n">
        <v>0.716</v>
      </c>
      <c r="EF293" s="33" t="n">
        <v>0.593</v>
      </c>
      <c r="EG293" s="33" t="n">
        <v>0.012</v>
      </c>
      <c r="EH293" s="33" t="n">
        <v>0.006</v>
      </c>
      <c r="EI293" s="33" t="n">
        <v>0.185</v>
      </c>
      <c r="EJ293" s="33" t="n">
        <v>0.16</v>
      </c>
      <c r="EK293" s="33" t="n">
        <v>0.049</v>
      </c>
      <c r="EL293" s="33" t="n">
        <v>0.025</v>
      </c>
      <c r="EM293" s="33" t="n">
        <v>0.08</v>
      </c>
      <c r="EN293" s="33" t="n">
        <v>0.037</v>
      </c>
      <c r="EO293" s="33" t="n">
        <v>0.16</v>
      </c>
      <c r="EP293" s="33" t="n">
        <v>0.148</v>
      </c>
      <c r="EQ293" s="33" t="n">
        <v>0.179</v>
      </c>
      <c r="ER293" s="33" t="n">
        <v>0.062</v>
      </c>
      <c r="ES293" s="33" t="n">
        <v>0.049</v>
      </c>
      <c r="ET293" s="33" t="n">
        <v>0.136</v>
      </c>
      <c r="EU293" s="33" t="n">
        <v>0.099</v>
      </c>
      <c r="EV293" s="33" t="n">
        <v>0.148</v>
      </c>
      <c r="EW293" s="33" t="n">
        <v>0.728</v>
      </c>
      <c r="EX293" s="33" t="n">
        <v>0.685</v>
      </c>
      <c r="EY293" s="33" t="n">
        <v>0.457</v>
      </c>
      <c r="EZ293" s="33" t="n">
        <v>8.87</v>
      </c>
      <c r="FA293" s="33" t="n">
        <v>0.006</v>
      </c>
      <c r="FB293" s="33" t="n">
        <v>0.006</v>
      </c>
      <c r="FC293" s="33" t="n">
        <v>0</v>
      </c>
      <c r="FD293" s="33" t="n">
        <v>0.012</v>
      </c>
      <c r="FE293" s="33" t="n">
        <v>0.025</v>
      </c>
      <c r="FF293" s="33" t="n">
        <v>0.049</v>
      </c>
      <c r="FG293" s="33" t="n">
        <v>0.037</v>
      </c>
      <c r="FH293" s="33" t="n">
        <v>0.13</v>
      </c>
      <c r="FI293" s="33" t="n">
        <v>0.185</v>
      </c>
      <c r="FJ293" s="33" t="n">
        <v>0.481</v>
      </c>
      <c r="FK293" s="33" t="n">
        <v>0.068</v>
      </c>
      <c r="FL293" s="33" t="n">
        <v>0.494</v>
      </c>
      <c r="FM293" s="33" t="n">
        <v>0.543</v>
      </c>
      <c r="FN293" s="33" t="n">
        <v>0.296</v>
      </c>
      <c r="FO293" s="33" t="n">
        <v>0.123</v>
      </c>
      <c r="FP293" s="33" t="n">
        <v>0.13</v>
      </c>
      <c r="FQ293" s="33" t="n">
        <v>0.204</v>
      </c>
      <c r="FR293" s="33" t="n">
        <v>0.111</v>
      </c>
      <c r="FS293" s="33" t="n">
        <v>0.105</v>
      </c>
      <c r="FT293" s="33" t="n">
        <v>0.228</v>
      </c>
      <c r="FU293" s="33" t="n">
        <v>0.148</v>
      </c>
      <c r="FV293" s="33" t="n">
        <v>0.093</v>
      </c>
      <c r="FW293" s="33" t="n">
        <v>0.198</v>
      </c>
      <c r="FX293" s="33" t="n">
        <v>0.123</v>
      </c>
      <c r="FY293" s="33" t="n">
        <v>0.13</v>
      </c>
      <c r="FZ293" s="33" t="n">
        <v>0.074</v>
      </c>
      <c r="GA293" s="33" t="n">
        <v>0.006</v>
      </c>
      <c r="GB293" s="33" t="n">
        <v>0.019</v>
      </c>
      <c r="GC293" s="33" t="n">
        <v>0.006</v>
      </c>
      <c r="GD293" s="33" t="n">
        <v>0.037</v>
      </c>
      <c r="GE293" s="33" t="n">
        <v>0.037</v>
      </c>
      <c r="GF293" s="33" t="n">
        <v>0</v>
      </c>
      <c r="GG293" s="33" t="n">
        <v>0.179</v>
      </c>
      <c r="GH293" s="33" t="n">
        <v>0.222</v>
      </c>
      <c r="GI293" s="33" t="n">
        <v>0.259</v>
      </c>
      <c r="GJ293" s="33" t="n">
        <v>0.259</v>
      </c>
      <c r="GK293" s="33" t="n">
        <v>0.333</v>
      </c>
      <c r="GL293" s="33" t="n">
        <v>0.241</v>
      </c>
      <c r="GM293" s="33" t="n">
        <v>0.698</v>
      </c>
      <c r="GN293" s="33" t="n">
        <v>0.488</v>
      </c>
      <c r="GO293" s="33" t="n">
        <v>0.481</v>
      </c>
      <c r="GP293" s="33" t="n">
        <v>0.537</v>
      </c>
      <c r="GQ293" s="33" t="n">
        <v>0.5</v>
      </c>
      <c r="GR293" s="33" t="n">
        <v>0.66</v>
      </c>
      <c r="GS293" s="33" t="n">
        <v>0.031</v>
      </c>
      <c r="GT293" s="33" t="n">
        <v>0.173</v>
      </c>
      <c r="GU293" s="33" t="n">
        <v>0.148</v>
      </c>
      <c r="GV293" s="33" t="n">
        <v>0.074</v>
      </c>
      <c r="GW293" s="33" t="n">
        <v>0.043</v>
      </c>
      <c r="GX293" s="33" t="n">
        <v>0.031</v>
      </c>
      <c r="GY293" s="33" t="n">
        <v>0.012</v>
      </c>
      <c r="GZ293" s="33" t="n">
        <v>0.019</v>
      </c>
      <c r="HA293" s="33" t="n">
        <v>0.031</v>
      </c>
      <c r="HB293" s="33" t="n">
        <v>0.019</v>
      </c>
      <c r="HC293" s="33" t="n">
        <v>0.019</v>
      </c>
      <c r="HD293" s="33" t="n">
        <v>0.012</v>
      </c>
      <c r="HE293" s="33" t="n">
        <v>0.074</v>
      </c>
      <c r="HF293" s="33" t="n">
        <v>0.08</v>
      </c>
      <c r="HG293" s="33" t="n">
        <v>0.074</v>
      </c>
      <c r="HH293" s="33" t="n">
        <v>0.074</v>
      </c>
      <c r="HI293" s="33" t="n">
        <v>0.068</v>
      </c>
      <c r="HJ293" s="33" t="n">
        <v>0.056</v>
      </c>
    </row>
    <row r="294" customFormat="false" ht="15" hidden="false" customHeight="false" outlineLevel="0" collapsed="false">
      <c r="A294" s="33" t="n">
        <v>609933</v>
      </c>
      <c r="B294" s="242" t="s">
        <v>1785</v>
      </c>
      <c r="C294" s="243" t="s">
        <v>1786</v>
      </c>
      <c r="D294" s="33" t="n">
        <v>3480</v>
      </c>
      <c r="E294" s="33" t="n">
        <v>31081</v>
      </c>
      <c r="F294" s="33" t="s">
        <v>591</v>
      </c>
      <c r="G294" s="33" t="s">
        <v>592</v>
      </c>
      <c r="H294" s="243" t="s">
        <v>46</v>
      </c>
      <c r="I294" s="33" t="s">
        <v>1855</v>
      </c>
      <c r="J294" s="33" t="s">
        <v>1788</v>
      </c>
      <c r="L294" s="33" t="s">
        <v>64</v>
      </c>
      <c r="N294" s="33" t="s">
        <v>1790</v>
      </c>
      <c r="O294" s="33" t="n">
        <v>51058</v>
      </c>
      <c r="P294" s="33" t="s">
        <v>1791</v>
      </c>
      <c r="Q294" s="33" t="s">
        <v>3751</v>
      </c>
      <c r="R294" s="33" t="s">
        <v>3752</v>
      </c>
      <c r="S294" s="33" t="n">
        <v>60626</v>
      </c>
      <c r="T294" s="33" t="n">
        <v>32</v>
      </c>
      <c r="U294" s="33" t="s">
        <v>3753</v>
      </c>
      <c r="V294" s="33" t="s">
        <v>3754</v>
      </c>
      <c r="W294" s="33" t="s">
        <v>3755</v>
      </c>
      <c r="X294" s="33" t="s">
        <v>3756</v>
      </c>
      <c r="Y294" s="33" t="s">
        <v>1980</v>
      </c>
      <c r="Z294" s="33" t="s">
        <v>3387</v>
      </c>
      <c r="AA294" s="33" t="n">
        <v>2012</v>
      </c>
      <c r="AB294" s="33" t="n">
        <v>609933</v>
      </c>
      <c r="AD294" s="33" t="n">
        <v>3480</v>
      </c>
      <c r="AG294" s="33" t="s">
        <v>3757</v>
      </c>
      <c r="AH294" s="33" t="n">
        <v>1</v>
      </c>
      <c r="AI294" s="33" t="s">
        <v>1823</v>
      </c>
      <c r="AJ294" s="33" t="s">
        <v>1801</v>
      </c>
      <c r="AK294" s="33" t="s">
        <v>1802</v>
      </c>
      <c r="AL294" s="33" t="s">
        <v>64</v>
      </c>
      <c r="AM294" s="33" t="s">
        <v>65</v>
      </c>
      <c r="AN294" s="33" t="s">
        <v>64</v>
      </c>
      <c r="AO294" s="33" t="s">
        <v>64</v>
      </c>
      <c r="AP294" s="33" t="s">
        <v>65</v>
      </c>
      <c r="AQ294" s="33" t="s">
        <v>2426</v>
      </c>
      <c r="AR294" s="244" t="s">
        <v>167</v>
      </c>
      <c r="AS294" s="33" t="s">
        <v>47</v>
      </c>
      <c r="AT294" s="33" t="s">
        <v>47</v>
      </c>
      <c r="AU294" s="33" t="s">
        <v>47</v>
      </c>
      <c r="AV294" s="33" t="n">
        <v>48</v>
      </c>
      <c r="AW294" s="33" t="n">
        <v>42</v>
      </c>
      <c r="AX294" s="33" t="n">
        <v>59</v>
      </c>
      <c r="AY294" s="33" t="n">
        <v>129</v>
      </c>
      <c r="AZ294" s="33" t="n">
        <v>3</v>
      </c>
      <c r="BA294" s="33" t="n">
        <v>5</v>
      </c>
      <c r="BB294" s="33" t="n">
        <v>82</v>
      </c>
      <c r="BC294" s="33" t="n">
        <v>30</v>
      </c>
      <c r="BD294" s="245" t="n">
        <v>0</v>
      </c>
      <c r="BE294" s="33" t="n">
        <v>0</v>
      </c>
      <c r="BF294" s="33" t="n">
        <v>5</v>
      </c>
      <c r="BG294" s="33" t="n">
        <v>4</v>
      </c>
      <c r="BH294" s="33" t="n">
        <v>129</v>
      </c>
      <c r="BI294" s="33" t="n">
        <v>0</v>
      </c>
      <c r="BJ294" s="33" t="n">
        <v>0.008</v>
      </c>
      <c r="BK294" s="33" t="n">
        <v>0</v>
      </c>
      <c r="BL294" s="33" t="n">
        <v>0.008</v>
      </c>
      <c r="BM294" s="33" t="n">
        <v>0.047</v>
      </c>
      <c r="BN294" s="33" t="n">
        <v>0.062</v>
      </c>
      <c r="BO294" s="33" t="n">
        <v>0.062</v>
      </c>
      <c r="BP294" s="33" t="n">
        <v>0.039</v>
      </c>
      <c r="BQ294" s="33" t="n">
        <v>0.062</v>
      </c>
      <c r="BR294" s="33" t="n">
        <v>0.023</v>
      </c>
      <c r="BS294" s="33" t="n">
        <v>0.14</v>
      </c>
      <c r="BT294" s="33" t="n">
        <v>0.109</v>
      </c>
      <c r="BU294" s="33" t="n">
        <v>0.357</v>
      </c>
      <c r="BV294" s="33" t="n">
        <v>0.302</v>
      </c>
      <c r="BW294" s="33" t="n">
        <v>0.333</v>
      </c>
      <c r="BX294" s="33" t="n">
        <v>0.333</v>
      </c>
      <c r="BY294" s="33" t="n">
        <v>0.364</v>
      </c>
      <c r="BZ294" s="33" t="n">
        <v>0.318</v>
      </c>
      <c r="CA294" s="33" t="n">
        <v>0</v>
      </c>
      <c r="CB294" s="33" t="n">
        <v>0.008</v>
      </c>
      <c r="CC294" s="33" t="n">
        <v>0.016</v>
      </c>
      <c r="CD294" s="33" t="n">
        <v>0.008</v>
      </c>
      <c r="CE294" s="33" t="n">
        <v>0.016</v>
      </c>
      <c r="CF294" s="33" t="n">
        <v>0.023</v>
      </c>
      <c r="CG294" s="33" t="n">
        <v>0.581</v>
      </c>
      <c r="CH294" s="33" t="n">
        <v>0.643</v>
      </c>
      <c r="CI294" s="33" t="n">
        <v>0.589</v>
      </c>
      <c r="CJ294" s="33" t="n">
        <v>0.628</v>
      </c>
      <c r="CK294" s="33" t="n">
        <v>0.434</v>
      </c>
      <c r="CL294" s="33" t="n">
        <v>0.488</v>
      </c>
      <c r="CM294" s="33" t="n">
        <v>0</v>
      </c>
      <c r="CN294" s="33" t="n">
        <v>0</v>
      </c>
      <c r="CO294" s="33" t="n">
        <v>0</v>
      </c>
      <c r="CP294" s="33" t="n">
        <v>0</v>
      </c>
      <c r="CQ294" s="33" t="n">
        <v>0.008</v>
      </c>
      <c r="CR294" s="33" t="n">
        <v>0.008</v>
      </c>
      <c r="CS294" s="33" t="n">
        <v>0.023</v>
      </c>
      <c r="CT294" s="33" t="n">
        <v>0.101</v>
      </c>
      <c r="CU294" s="33" t="n">
        <v>0.093</v>
      </c>
      <c r="CV294" s="33" t="n">
        <v>0.016</v>
      </c>
      <c r="CW294" s="33" t="n">
        <v>0.023</v>
      </c>
      <c r="CX294" s="33" t="n">
        <v>0.039</v>
      </c>
      <c r="CY294" s="33" t="n">
        <v>0.031</v>
      </c>
      <c r="CZ294" s="33" t="n">
        <v>0.039</v>
      </c>
      <c r="DA294" s="33" t="n">
        <v>0.078</v>
      </c>
      <c r="DB294" s="33" t="n">
        <v>0.132</v>
      </c>
      <c r="DC294" s="33" t="n">
        <v>0.085</v>
      </c>
      <c r="DD294" s="33" t="n">
        <v>0.054</v>
      </c>
      <c r="DE294" s="33" t="n">
        <v>0.178</v>
      </c>
      <c r="DF294" s="33" t="n">
        <v>0.155</v>
      </c>
      <c r="DG294" s="33" t="n">
        <v>0.202</v>
      </c>
      <c r="DH294" s="33" t="n">
        <v>0.186</v>
      </c>
      <c r="DI294" s="33" t="n">
        <v>0.217</v>
      </c>
      <c r="DJ294" s="33" t="n">
        <v>0.349</v>
      </c>
      <c r="DK294" s="33" t="n">
        <v>0.233</v>
      </c>
      <c r="DL294" s="33" t="n">
        <v>0.202</v>
      </c>
      <c r="DM294" s="33" t="n">
        <v>0.225</v>
      </c>
      <c r="DN294" s="33" t="n">
        <v>0.016</v>
      </c>
      <c r="DO294" s="33" t="n">
        <v>0.008</v>
      </c>
      <c r="DP294" s="33" t="n">
        <v>0.023</v>
      </c>
      <c r="DQ294" s="33" t="n">
        <v>0</v>
      </c>
      <c r="DR294" s="33" t="n">
        <v>0</v>
      </c>
      <c r="DS294" s="33" t="n">
        <v>0.008</v>
      </c>
      <c r="DT294" s="33" t="n">
        <v>0.008</v>
      </c>
      <c r="DU294" s="33" t="n">
        <v>0</v>
      </c>
      <c r="DV294" s="33" t="n">
        <v>0.008</v>
      </c>
      <c r="DW294" s="33" t="n">
        <v>0.791</v>
      </c>
      <c r="DX294" s="33" t="n">
        <v>0.814</v>
      </c>
      <c r="DY294" s="33" t="n">
        <v>0.736</v>
      </c>
      <c r="DZ294" s="33" t="n">
        <v>0.783</v>
      </c>
      <c r="EA294" s="33" t="n">
        <v>0.736</v>
      </c>
      <c r="EB294" s="33" t="n">
        <v>0.558</v>
      </c>
      <c r="EC294" s="33" t="n">
        <v>0.605</v>
      </c>
      <c r="ED294" s="33" t="n">
        <v>0.612</v>
      </c>
      <c r="EE294" s="33" t="n">
        <v>0.62</v>
      </c>
      <c r="EF294" s="33" t="n">
        <v>0.349</v>
      </c>
      <c r="EG294" s="33" t="n">
        <v>0.023</v>
      </c>
      <c r="EH294" s="33" t="n">
        <v>0</v>
      </c>
      <c r="EI294" s="33" t="n">
        <v>0.016</v>
      </c>
      <c r="EJ294" s="33" t="n">
        <v>0.364</v>
      </c>
      <c r="EK294" s="33" t="n">
        <v>0.093</v>
      </c>
      <c r="EL294" s="33" t="n">
        <v>0.07</v>
      </c>
      <c r="EM294" s="33" t="n">
        <v>0.116</v>
      </c>
      <c r="EN294" s="33" t="n">
        <v>0.186</v>
      </c>
      <c r="EO294" s="33" t="n">
        <v>0.388</v>
      </c>
      <c r="EP294" s="33" t="n">
        <v>0.326</v>
      </c>
      <c r="EQ294" s="33" t="n">
        <v>0.38</v>
      </c>
      <c r="ER294" s="33" t="n">
        <v>0.008</v>
      </c>
      <c r="ES294" s="33" t="n">
        <v>0.023</v>
      </c>
      <c r="ET294" s="33" t="n">
        <v>0.039</v>
      </c>
      <c r="EU294" s="33" t="n">
        <v>0.016</v>
      </c>
      <c r="EV294" s="33" t="n">
        <v>0.093</v>
      </c>
      <c r="EW294" s="33" t="n">
        <v>0.473</v>
      </c>
      <c r="EX294" s="33" t="n">
        <v>0.566</v>
      </c>
      <c r="EY294" s="33" t="n">
        <v>0.473</v>
      </c>
      <c r="EZ294" s="33" t="n">
        <v>7.76</v>
      </c>
      <c r="FA294" s="33" t="n">
        <v>0.023</v>
      </c>
      <c r="FB294" s="33" t="n">
        <v>0.008</v>
      </c>
      <c r="FC294" s="33" t="n">
        <v>0</v>
      </c>
      <c r="FD294" s="33" t="n">
        <v>0.023</v>
      </c>
      <c r="FE294" s="33" t="n">
        <v>0.101</v>
      </c>
      <c r="FF294" s="33" t="n">
        <v>0.116</v>
      </c>
      <c r="FG294" s="33" t="n">
        <v>0.093</v>
      </c>
      <c r="FH294" s="33" t="n">
        <v>0.202</v>
      </c>
      <c r="FI294" s="33" t="n">
        <v>0.163</v>
      </c>
      <c r="FJ294" s="33" t="n">
        <v>0.264</v>
      </c>
      <c r="FK294" s="33" t="n">
        <v>0.008</v>
      </c>
      <c r="FL294" s="33" t="n">
        <v>0.411</v>
      </c>
      <c r="FM294" s="33" t="n">
        <v>0.589</v>
      </c>
      <c r="FN294" s="33" t="n">
        <v>0.333</v>
      </c>
      <c r="FO294" s="33" t="n">
        <v>0.217</v>
      </c>
      <c r="FP294" s="33" t="n">
        <v>0.078</v>
      </c>
      <c r="FQ294" s="33" t="n">
        <v>0.194</v>
      </c>
      <c r="FR294" s="33" t="n">
        <v>0.124</v>
      </c>
      <c r="FS294" s="33" t="n">
        <v>0.109</v>
      </c>
      <c r="FT294" s="33" t="n">
        <v>0.194</v>
      </c>
      <c r="FU294" s="33" t="n">
        <v>0.163</v>
      </c>
      <c r="FV294" s="33" t="n">
        <v>0.093</v>
      </c>
      <c r="FW294" s="33" t="n">
        <v>0.217</v>
      </c>
      <c r="FX294" s="33" t="n">
        <v>0.085</v>
      </c>
      <c r="FY294" s="33" t="n">
        <v>0.132</v>
      </c>
      <c r="FZ294" s="33" t="n">
        <v>0.062</v>
      </c>
      <c r="GA294" s="33" t="n">
        <v>0</v>
      </c>
      <c r="GB294" s="33" t="n">
        <v>0.008</v>
      </c>
      <c r="GC294" s="33" t="n">
        <v>0</v>
      </c>
      <c r="GD294" s="33" t="n">
        <v>0.047</v>
      </c>
      <c r="GE294" s="33" t="n">
        <v>0.039</v>
      </c>
      <c r="GF294" s="33" t="n">
        <v>0.016</v>
      </c>
      <c r="GG294" s="33" t="n">
        <v>0.333</v>
      </c>
      <c r="GH294" s="33" t="n">
        <v>0.233</v>
      </c>
      <c r="GI294" s="33" t="n">
        <v>0.287</v>
      </c>
      <c r="GJ294" s="33" t="n">
        <v>0.287</v>
      </c>
      <c r="GK294" s="33" t="n">
        <v>0.341</v>
      </c>
      <c r="GL294" s="33" t="n">
        <v>0.271</v>
      </c>
      <c r="GM294" s="33" t="n">
        <v>0.55</v>
      </c>
      <c r="GN294" s="33" t="n">
        <v>0.434</v>
      </c>
      <c r="GO294" s="33" t="n">
        <v>0.434</v>
      </c>
      <c r="GP294" s="33" t="n">
        <v>0.364</v>
      </c>
      <c r="GQ294" s="33" t="n">
        <v>0.434</v>
      </c>
      <c r="GR294" s="33" t="n">
        <v>0.558</v>
      </c>
      <c r="GS294" s="33" t="n">
        <v>0.062</v>
      </c>
      <c r="GT294" s="33" t="n">
        <v>0.225</v>
      </c>
      <c r="GU294" s="33" t="n">
        <v>0.202</v>
      </c>
      <c r="GV294" s="33" t="n">
        <v>0.202</v>
      </c>
      <c r="GW294" s="33" t="n">
        <v>0.093</v>
      </c>
      <c r="GX294" s="33" t="n">
        <v>0.078</v>
      </c>
      <c r="GY294" s="33" t="n">
        <v>0.031</v>
      </c>
      <c r="GZ294" s="33" t="n">
        <v>0.054</v>
      </c>
      <c r="HA294" s="33" t="n">
        <v>0.039</v>
      </c>
      <c r="HB294" s="33" t="n">
        <v>0.047</v>
      </c>
      <c r="HC294" s="33" t="n">
        <v>0.047</v>
      </c>
      <c r="HD294" s="33" t="n">
        <v>0.039</v>
      </c>
      <c r="HE294" s="33" t="n">
        <v>0.023</v>
      </c>
      <c r="HF294" s="33" t="n">
        <v>0.047</v>
      </c>
      <c r="HG294" s="33" t="n">
        <v>0.039</v>
      </c>
      <c r="HH294" s="33" t="n">
        <v>0.054</v>
      </c>
      <c r="HI294" s="33" t="n">
        <v>0.047</v>
      </c>
      <c r="HJ294" s="33" t="n">
        <v>0.039</v>
      </c>
    </row>
    <row r="295" customFormat="false" ht="15" hidden="false" customHeight="false" outlineLevel="0" collapsed="false">
      <c r="A295" s="33" t="n">
        <v>609935</v>
      </c>
      <c r="B295" s="242" t="s">
        <v>1785</v>
      </c>
      <c r="C295" s="243" t="s">
        <v>1786</v>
      </c>
      <c r="D295" s="33" t="n">
        <v>3490</v>
      </c>
      <c r="E295" s="33" t="n">
        <v>29091</v>
      </c>
      <c r="F295" s="33" t="s">
        <v>595</v>
      </c>
      <c r="G295" s="33" t="s">
        <v>596</v>
      </c>
      <c r="H295" s="243" t="s">
        <v>46</v>
      </c>
      <c r="I295" s="33" t="s">
        <v>1855</v>
      </c>
      <c r="J295" s="33" t="s">
        <v>1788</v>
      </c>
      <c r="L295" s="33" t="s">
        <v>59</v>
      </c>
      <c r="N295" s="33" t="s">
        <v>1790</v>
      </c>
      <c r="O295" s="33" t="n">
        <v>51505</v>
      </c>
      <c r="P295" s="33" t="s">
        <v>1791</v>
      </c>
      <c r="Q295" s="33" t="s">
        <v>3758</v>
      </c>
      <c r="R295" s="33" t="s">
        <v>3759</v>
      </c>
      <c r="S295" s="33" t="n">
        <v>60617</v>
      </c>
      <c r="T295" s="33" t="n">
        <v>47</v>
      </c>
      <c r="U295" s="33" t="s">
        <v>3760</v>
      </c>
      <c r="V295" s="33" t="s">
        <v>3761</v>
      </c>
      <c r="W295" s="33" t="s">
        <v>3762</v>
      </c>
      <c r="X295" s="33" t="s">
        <v>3763</v>
      </c>
      <c r="Y295" s="33" t="s">
        <v>2734</v>
      </c>
      <c r="Z295" s="33" t="s">
        <v>2388</v>
      </c>
      <c r="AA295" s="33" t="n">
        <v>2012</v>
      </c>
      <c r="AB295" s="33" t="n">
        <v>609935</v>
      </c>
      <c r="AD295" s="33" t="n">
        <v>3490</v>
      </c>
      <c r="AG295" s="33" t="s">
        <v>3764</v>
      </c>
      <c r="AH295" s="33" t="n">
        <v>6</v>
      </c>
      <c r="AI295" s="33" t="s">
        <v>1823</v>
      </c>
      <c r="AJ295" s="33" t="s">
        <v>1801</v>
      </c>
      <c r="AK295" s="33" t="s">
        <v>1802</v>
      </c>
      <c r="AL295" s="33" t="s">
        <v>59</v>
      </c>
      <c r="AM295" s="33" t="s">
        <v>60</v>
      </c>
      <c r="AN295" s="33" t="s">
        <v>59</v>
      </c>
      <c r="AO295" s="33" t="s">
        <v>59</v>
      </c>
      <c r="AP295" s="33" t="s">
        <v>60</v>
      </c>
      <c r="AQ295" s="33" t="s">
        <v>2426</v>
      </c>
      <c r="AR295" s="244" t="s">
        <v>420</v>
      </c>
      <c r="AS295" s="33" t="s">
        <v>47</v>
      </c>
      <c r="AT295" s="33" t="s">
        <v>77</v>
      </c>
      <c r="AU295" s="33" t="s">
        <v>67</v>
      </c>
      <c r="AV295" s="33" t="n">
        <v>47</v>
      </c>
      <c r="AW295" s="33" t="n">
        <v>62</v>
      </c>
      <c r="AX295" s="33" t="n">
        <v>28</v>
      </c>
      <c r="AY295" s="33" t="n">
        <v>400</v>
      </c>
      <c r="AZ295" s="33" t="n">
        <v>8</v>
      </c>
      <c r="BA295" s="33" t="n">
        <v>0</v>
      </c>
      <c r="BB295" s="33" t="n">
        <v>7</v>
      </c>
      <c r="BC295" s="33" t="n">
        <v>372</v>
      </c>
      <c r="BD295" s="245" t="n">
        <v>0</v>
      </c>
      <c r="BE295" s="33" t="n">
        <v>0</v>
      </c>
      <c r="BF295" s="33" t="n">
        <v>8</v>
      </c>
      <c r="BG295" s="33" t="n">
        <v>5</v>
      </c>
      <c r="BH295" s="33" t="n">
        <v>400</v>
      </c>
      <c r="BI295" s="33" t="n">
        <v>0.01</v>
      </c>
      <c r="BJ295" s="33" t="n">
        <v>0.003</v>
      </c>
      <c r="BK295" s="33" t="n">
        <v>0.02</v>
      </c>
      <c r="BL295" s="33" t="n">
        <v>0.015</v>
      </c>
      <c r="BM295" s="33" t="n">
        <v>0.025</v>
      </c>
      <c r="BN295" s="33" t="n">
        <v>0.08</v>
      </c>
      <c r="BO295" s="33" t="n">
        <v>0.052</v>
      </c>
      <c r="BP295" s="33" t="n">
        <v>0.037</v>
      </c>
      <c r="BQ295" s="33" t="n">
        <v>0.063</v>
      </c>
      <c r="BR295" s="33" t="n">
        <v>0.025</v>
      </c>
      <c r="BS295" s="33" t="n">
        <v>0.08</v>
      </c>
      <c r="BT295" s="33" t="n">
        <v>0.138</v>
      </c>
      <c r="BU295" s="33" t="n">
        <v>0.39</v>
      </c>
      <c r="BV295" s="33" t="n">
        <v>0.313</v>
      </c>
      <c r="BW295" s="33" t="n">
        <v>0.433</v>
      </c>
      <c r="BX295" s="33" t="n">
        <v>0.245</v>
      </c>
      <c r="BY295" s="33" t="n">
        <v>0.34</v>
      </c>
      <c r="BZ295" s="33" t="n">
        <v>0.313</v>
      </c>
      <c r="CA295" s="33" t="n">
        <v>0.013</v>
      </c>
      <c r="CB295" s="33" t="n">
        <v>0.015</v>
      </c>
      <c r="CC295" s="33" t="n">
        <v>0.015</v>
      </c>
      <c r="CD295" s="33" t="n">
        <v>0.01</v>
      </c>
      <c r="CE295" s="33" t="n">
        <v>0.015</v>
      </c>
      <c r="CF295" s="33" t="n">
        <v>0.022</v>
      </c>
      <c r="CG295" s="33" t="n">
        <v>0.535</v>
      </c>
      <c r="CH295" s="33" t="n">
        <v>0.632</v>
      </c>
      <c r="CI295" s="33" t="n">
        <v>0.47</v>
      </c>
      <c r="CJ295" s="33" t="n">
        <v>0.705</v>
      </c>
      <c r="CK295" s="33" t="n">
        <v>0.54</v>
      </c>
      <c r="CL295" s="33" t="n">
        <v>0.448</v>
      </c>
      <c r="CM295" s="33" t="n">
        <v>0</v>
      </c>
      <c r="CN295" s="33" t="n">
        <v>0.003</v>
      </c>
      <c r="CO295" s="33" t="n">
        <v>0.003</v>
      </c>
      <c r="CP295" s="33" t="n">
        <v>0.003</v>
      </c>
      <c r="CQ295" s="33" t="n">
        <v>0</v>
      </c>
      <c r="CR295" s="33" t="n">
        <v>0.003</v>
      </c>
      <c r="CS295" s="33" t="n">
        <v>0.022</v>
      </c>
      <c r="CT295" s="33" t="n">
        <v>0.048</v>
      </c>
      <c r="CU295" s="33" t="n">
        <v>0.025</v>
      </c>
      <c r="CV295" s="33" t="n">
        <v>0.003</v>
      </c>
      <c r="CW295" s="33" t="n">
        <v>0.007</v>
      </c>
      <c r="CX295" s="33" t="n">
        <v>0.015</v>
      </c>
      <c r="CY295" s="33" t="n">
        <v>0.03</v>
      </c>
      <c r="CZ295" s="33" t="n">
        <v>0.013</v>
      </c>
      <c r="DA295" s="33" t="n">
        <v>0.022</v>
      </c>
      <c r="DB295" s="33" t="n">
        <v>0.06</v>
      </c>
      <c r="DC295" s="33" t="n">
        <v>0.077</v>
      </c>
      <c r="DD295" s="33" t="n">
        <v>0.058</v>
      </c>
      <c r="DE295" s="33" t="n">
        <v>0.115</v>
      </c>
      <c r="DF295" s="33" t="n">
        <v>0.145</v>
      </c>
      <c r="DG295" s="33" t="n">
        <v>0.177</v>
      </c>
      <c r="DH295" s="33" t="n">
        <v>0.195</v>
      </c>
      <c r="DI295" s="33" t="n">
        <v>0.163</v>
      </c>
      <c r="DJ295" s="33" t="n">
        <v>0.22</v>
      </c>
      <c r="DK295" s="33" t="n">
        <v>0.258</v>
      </c>
      <c r="DL295" s="33" t="n">
        <v>0.237</v>
      </c>
      <c r="DM295" s="33" t="n">
        <v>0.24</v>
      </c>
      <c r="DN295" s="33" t="n">
        <v>0.01</v>
      </c>
      <c r="DO295" s="33" t="n">
        <v>0.01</v>
      </c>
      <c r="DP295" s="33" t="n">
        <v>0.013</v>
      </c>
      <c r="DQ295" s="33" t="n">
        <v>0.015</v>
      </c>
      <c r="DR295" s="33" t="n">
        <v>0.015</v>
      </c>
      <c r="DS295" s="33" t="n">
        <v>0.018</v>
      </c>
      <c r="DT295" s="33" t="n">
        <v>0.01</v>
      </c>
      <c r="DU295" s="33" t="n">
        <v>0.013</v>
      </c>
      <c r="DV295" s="33" t="n">
        <v>0.013</v>
      </c>
      <c r="DW295" s="33" t="n">
        <v>0.873</v>
      </c>
      <c r="DX295" s="33" t="n">
        <v>0.835</v>
      </c>
      <c r="DY295" s="33" t="n">
        <v>0.792</v>
      </c>
      <c r="DZ295" s="33" t="n">
        <v>0.757</v>
      </c>
      <c r="EA295" s="33" t="n">
        <v>0.81</v>
      </c>
      <c r="EB295" s="33" t="n">
        <v>0.738</v>
      </c>
      <c r="EC295" s="33" t="n">
        <v>0.65</v>
      </c>
      <c r="ED295" s="33" t="n">
        <v>0.625</v>
      </c>
      <c r="EE295" s="33" t="n">
        <v>0.665</v>
      </c>
      <c r="EF295" s="33" t="n">
        <v>0.367</v>
      </c>
      <c r="EG295" s="33" t="n">
        <v>0.022</v>
      </c>
      <c r="EH295" s="33" t="n">
        <v>0.013</v>
      </c>
      <c r="EI295" s="33" t="n">
        <v>0.028</v>
      </c>
      <c r="EJ295" s="33" t="n">
        <v>0.253</v>
      </c>
      <c r="EK295" s="33" t="n">
        <v>0.05</v>
      </c>
      <c r="EL295" s="33" t="n">
        <v>0.03</v>
      </c>
      <c r="EM295" s="33" t="n">
        <v>0.058</v>
      </c>
      <c r="EN295" s="33" t="n">
        <v>0.16</v>
      </c>
      <c r="EO295" s="33" t="n">
        <v>0.347</v>
      </c>
      <c r="EP295" s="33" t="n">
        <v>0.315</v>
      </c>
      <c r="EQ295" s="33" t="n">
        <v>0.37</v>
      </c>
      <c r="ER295" s="33" t="n">
        <v>0.09</v>
      </c>
      <c r="ES295" s="33" t="n">
        <v>0.083</v>
      </c>
      <c r="ET295" s="33" t="n">
        <v>0.09</v>
      </c>
      <c r="EU295" s="33" t="n">
        <v>0.108</v>
      </c>
      <c r="EV295" s="33" t="n">
        <v>0.13</v>
      </c>
      <c r="EW295" s="33" t="n">
        <v>0.498</v>
      </c>
      <c r="EX295" s="33" t="n">
        <v>0.552</v>
      </c>
      <c r="EY295" s="33" t="n">
        <v>0.438</v>
      </c>
      <c r="EZ295" s="33" t="n">
        <v>8.49</v>
      </c>
      <c r="FA295" s="33" t="n">
        <v>0.007</v>
      </c>
      <c r="FB295" s="33" t="n">
        <v>0.003</v>
      </c>
      <c r="FC295" s="33" t="n">
        <v>0.005</v>
      </c>
      <c r="FD295" s="33" t="n">
        <v>0.013</v>
      </c>
      <c r="FE295" s="33" t="n">
        <v>0.068</v>
      </c>
      <c r="FF295" s="33" t="n">
        <v>0.025</v>
      </c>
      <c r="FG295" s="33" t="n">
        <v>0.087</v>
      </c>
      <c r="FH295" s="33" t="n">
        <v>0.16</v>
      </c>
      <c r="FI295" s="33" t="n">
        <v>0.172</v>
      </c>
      <c r="FJ295" s="33" t="n">
        <v>0.383</v>
      </c>
      <c r="FK295" s="33" t="n">
        <v>0.077</v>
      </c>
      <c r="FL295" s="33" t="n">
        <v>0.33</v>
      </c>
      <c r="FM295" s="33" t="n">
        <v>0.475</v>
      </c>
      <c r="FN295" s="33" t="n">
        <v>0.245</v>
      </c>
      <c r="FO295" s="33" t="n">
        <v>0.195</v>
      </c>
      <c r="FP295" s="33" t="n">
        <v>0.13</v>
      </c>
      <c r="FQ295" s="33" t="n">
        <v>0.215</v>
      </c>
      <c r="FR295" s="33" t="n">
        <v>0.12</v>
      </c>
      <c r="FS295" s="33" t="n">
        <v>0.075</v>
      </c>
      <c r="FT295" s="33" t="n">
        <v>0.158</v>
      </c>
      <c r="FU295" s="33" t="n">
        <v>0.138</v>
      </c>
      <c r="FV295" s="33" t="n">
        <v>0.077</v>
      </c>
      <c r="FW295" s="33" t="n">
        <v>0.215</v>
      </c>
      <c r="FX295" s="33" t="n">
        <v>0.218</v>
      </c>
      <c r="FY295" s="33" t="n">
        <v>0.242</v>
      </c>
      <c r="FZ295" s="33" t="n">
        <v>0.168</v>
      </c>
      <c r="GA295" s="33" t="n">
        <v>0.02</v>
      </c>
      <c r="GB295" s="33" t="n">
        <v>0.07</v>
      </c>
      <c r="GC295" s="33" t="n">
        <v>0.035</v>
      </c>
      <c r="GD295" s="33" t="n">
        <v>0.065</v>
      </c>
      <c r="GE295" s="33" t="n">
        <v>0.158</v>
      </c>
      <c r="GF295" s="33" t="n">
        <v>0.052</v>
      </c>
      <c r="GG295" s="33" t="n">
        <v>0.323</v>
      </c>
      <c r="GH295" s="33" t="n">
        <v>0.297</v>
      </c>
      <c r="GI295" s="33" t="n">
        <v>0.335</v>
      </c>
      <c r="GJ295" s="33" t="n">
        <v>0.365</v>
      </c>
      <c r="GK295" s="33" t="n">
        <v>0.352</v>
      </c>
      <c r="GL295" s="33" t="n">
        <v>0.383</v>
      </c>
      <c r="GM295" s="33" t="n">
        <v>0.525</v>
      </c>
      <c r="GN295" s="33" t="n">
        <v>0.26</v>
      </c>
      <c r="GO295" s="33" t="n">
        <v>0.335</v>
      </c>
      <c r="GP295" s="33" t="n">
        <v>0.362</v>
      </c>
      <c r="GQ295" s="33" t="n">
        <v>0.287</v>
      </c>
      <c r="GR295" s="33" t="n">
        <v>0.415</v>
      </c>
      <c r="GS295" s="33" t="n">
        <v>0.04</v>
      </c>
      <c r="GT295" s="33" t="n">
        <v>0.218</v>
      </c>
      <c r="GU295" s="33" t="n">
        <v>0.16</v>
      </c>
      <c r="GV295" s="33" t="n">
        <v>0.072</v>
      </c>
      <c r="GW295" s="33" t="n">
        <v>0.075</v>
      </c>
      <c r="GX295" s="33" t="n">
        <v>0.055</v>
      </c>
      <c r="GY295" s="33" t="n">
        <v>0.02</v>
      </c>
      <c r="GZ295" s="33" t="n">
        <v>0.07</v>
      </c>
      <c r="HA295" s="33" t="n">
        <v>0.055</v>
      </c>
      <c r="HB295" s="33" t="n">
        <v>0.065</v>
      </c>
      <c r="HC295" s="33" t="n">
        <v>0.05</v>
      </c>
      <c r="HD295" s="33" t="n">
        <v>0.025</v>
      </c>
      <c r="HE295" s="33" t="n">
        <v>0.072</v>
      </c>
      <c r="HF295" s="33" t="n">
        <v>0.085</v>
      </c>
      <c r="HG295" s="33" t="n">
        <v>0.08</v>
      </c>
      <c r="HH295" s="33" t="n">
        <v>0.07</v>
      </c>
      <c r="HI295" s="33" t="n">
        <v>0.077</v>
      </c>
      <c r="HJ295" s="33" t="n">
        <v>0.07</v>
      </c>
    </row>
    <row r="296" customFormat="false" ht="15" hidden="false" customHeight="false" outlineLevel="0" collapsed="false">
      <c r="A296" s="33" t="n">
        <v>609937</v>
      </c>
      <c r="B296" s="242" t="s">
        <v>1785</v>
      </c>
      <c r="C296" s="243" t="s">
        <v>1786</v>
      </c>
      <c r="D296" s="33" t="n">
        <v>3510</v>
      </c>
      <c r="E296" s="33" t="n">
        <v>23301</v>
      </c>
      <c r="F296" s="33" t="s">
        <v>601</v>
      </c>
      <c r="G296" s="33" t="s">
        <v>602</v>
      </c>
      <c r="H296" s="243" t="s">
        <v>46</v>
      </c>
      <c r="I296" s="33" t="s">
        <v>1855</v>
      </c>
      <c r="J296" s="33" t="s">
        <v>2438</v>
      </c>
      <c r="L296" s="33" t="s">
        <v>75</v>
      </c>
      <c r="N296" s="33" t="s">
        <v>1790</v>
      </c>
      <c r="O296" s="33" t="n">
        <v>51013</v>
      </c>
      <c r="P296" s="33" t="s">
        <v>1791</v>
      </c>
      <c r="Q296" s="33" t="s">
        <v>3765</v>
      </c>
      <c r="R296" s="33" t="s">
        <v>3766</v>
      </c>
      <c r="S296" s="33" t="n">
        <v>60656</v>
      </c>
      <c r="T296" s="33" t="n">
        <v>30</v>
      </c>
      <c r="U296" s="33" t="s">
        <v>3767</v>
      </c>
      <c r="V296" s="33" t="s">
        <v>3768</v>
      </c>
      <c r="W296" s="33" t="s">
        <v>3769</v>
      </c>
      <c r="X296" s="33" t="s">
        <v>3770</v>
      </c>
      <c r="Y296" s="33" t="s">
        <v>1040</v>
      </c>
      <c r="Z296" s="33" t="s">
        <v>2700</v>
      </c>
      <c r="AA296" s="33" t="n">
        <v>2012</v>
      </c>
      <c r="AB296" s="33" t="n">
        <v>609937</v>
      </c>
      <c r="AD296" s="33" t="n">
        <v>3510</v>
      </c>
      <c r="AG296" s="33" t="s">
        <v>3771</v>
      </c>
      <c r="AH296" s="33" t="n">
        <v>1</v>
      </c>
      <c r="AI296" s="33" t="s">
        <v>1823</v>
      </c>
      <c r="AJ296" s="33" t="s">
        <v>1801</v>
      </c>
      <c r="AK296" s="33" t="s">
        <v>1802</v>
      </c>
      <c r="AL296" s="33" t="s">
        <v>75</v>
      </c>
      <c r="AM296" s="33" t="s">
        <v>65</v>
      </c>
      <c r="AN296" s="33" t="s">
        <v>75</v>
      </c>
      <c r="AO296" s="33" t="s">
        <v>75</v>
      </c>
      <c r="AP296" s="33" t="s">
        <v>65</v>
      </c>
      <c r="AQ296" s="33" t="s">
        <v>2426</v>
      </c>
      <c r="AR296" s="244" t="s">
        <v>189</v>
      </c>
      <c r="AS296" s="33" t="s">
        <v>77</v>
      </c>
      <c r="AT296" s="33" t="s">
        <v>47</v>
      </c>
      <c r="AU296" s="33" t="s">
        <v>77</v>
      </c>
      <c r="AV296" s="33" t="n">
        <v>68</v>
      </c>
      <c r="AW296" s="33" t="n">
        <v>49</v>
      </c>
      <c r="AX296" s="33" t="n">
        <v>69</v>
      </c>
      <c r="AY296" s="33" t="n">
        <v>253</v>
      </c>
      <c r="AZ296" s="33" t="n">
        <v>157</v>
      </c>
      <c r="BA296" s="33" t="n">
        <v>23</v>
      </c>
      <c r="BB296" s="33" t="n">
        <v>1</v>
      </c>
      <c r="BC296" s="33" t="n">
        <v>49</v>
      </c>
      <c r="BD296" s="245" t="n">
        <v>0</v>
      </c>
      <c r="BE296" s="33" t="n">
        <v>2</v>
      </c>
      <c r="BF296" s="33" t="n">
        <v>13</v>
      </c>
      <c r="BG296" s="33" t="n">
        <v>8</v>
      </c>
      <c r="BH296" s="33" t="n">
        <v>253</v>
      </c>
      <c r="BI296" s="33" t="n">
        <v>0</v>
      </c>
      <c r="BJ296" s="33" t="n">
        <v>0</v>
      </c>
      <c r="BK296" s="33" t="n">
        <v>0</v>
      </c>
      <c r="BL296" s="33" t="n">
        <v>0.004</v>
      </c>
      <c r="BM296" s="33" t="n">
        <v>0.016</v>
      </c>
      <c r="BN296" s="33" t="n">
        <v>0.051</v>
      </c>
      <c r="BO296" s="33" t="n">
        <v>0.024</v>
      </c>
      <c r="BP296" s="33" t="n">
        <v>0.024</v>
      </c>
      <c r="BQ296" s="33" t="n">
        <v>0.016</v>
      </c>
      <c r="BR296" s="33" t="n">
        <v>0.024</v>
      </c>
      <c r="BS296" s="33" t="n">
        <v>0.099</v>
      </c>
      <c r="BT296" s="33" t="n">
        <v>0.126</v>
      </c>
      <c r="BU296" s="33" t="n">
        <v>0.229</v>
      </c>
      <c r="BV296" s="33" t="n">
        <v>0.202</v>
      </c>
      <c r="BW296" s="33" t="n">
        <v>0.225</v>
      </c>
      <c r="BX296" s="33" t="n">
        <v>0.17</v>
      </c>
      <c r="BY296" s="33" t="n">
        <v>0.304</v>
      </c>
      <c r="BZ296" s="33" t="n">
        <v>0.296</v>
      </c>
      <c r="CA296" s="33" t="n">
        <v>0.016</v>
      </c>
      <c r="CB296" s="33" t="n">
        <v>0.012</v>
      </c>
      <c r="CC296" s="33" t="n">
        <v>0.012</v>
      </c>
      <c r="CD296" s="33" t="n">
        <v>0.02</v>
      </c>
      <c r="CE296" s="33" t="n">
        <v>0.008</v>
      </c>
      <c r="CF296" s="33" t="n">
        <v>0.024</v>
      </c>
      <c r="CG296" s="33" t="n">
        <v>0.731</v>
      </c>
      <c r="CH296" s="33" t="n">
        <v>0.763</v>
      </c>
      <c r="CI296" s="33" t="n">
        <v>0.747</v>
      </c>
      <c r="CJ296" s="33" t="n">
        <v>0.783</v>
      </c>
      <c r="CK296" s="33" t="n">
        <v>0.573</v>
      </c>
      <c r="CL296" s="33" t="n">
        <v>0.502</v>
      </c>
      <c r="CM296" s="33" t="n">
        <v>0</v>
      </c>
      <c r="CN296" s="33" t="n">
        <v>0.008</v>
      </c>
      <c r="CO296" s="33" t="n">
        <v>0.004</v>
      </c>
      <c r="CP296" s="33" t="n">
        <v>0.008</v>
      </c>
      <c r="CQ296" s="33" t="n">
        <v>0</v>
      </c>
      <c r="CR296" s="33" t="n">
        <v>0.016</v>
      </c>
      <c r="CS296" s="33" t="n">
        <v>0.012</v>
      </c>
      <c r="CT296" s="33" t="n">
        <v>0.071</v>
      </c>
      <c r="CU296" s="33" t="n">
        <v>0.028</v>
      </c>
      <c r="CV296" s="33" t="n">
        <v>0.016</v>
      </c>
      <c r="CW296" s="33" t="n">
        <v>0.016</v>
      </c>
      <c r="CX296" s="33" t="n">
        <v>0.036</v>
      </c>
      <c r="CY296" s="33" t="n">
        <v>0.04</v>
      </c>
      <c r="CZ296" s="33" t="n">
        <v>0.024</v>
      </c>
      <c r="DA296" s="33" t="n">
        <v>0.043</v>
      </c>
      <c r="DB296" s="33" t="n">
        <v>0.103</v>
      </c>
      <c r="DC296" s="33" t="n">
        <v>0.115</v>
      </c>
      <c r="DD296" s="33" t="n">
        <v>0.091</v>
      </c>
      <c r="DE296" s="33" t="n">
        <v>0.138</v>
      </c>
      <c r="DF296" s="33" t="n">
        <v>0.186</v>
      </c>
      <c r="DG296" s="33" t="n">
        <v>0.19</v>
      </c>
      <c r="DH296" s="33" t="n">
        <v>0.162</v>
      </c>
      <c r="DI296" s="33" t="n">
        <v>0.178</v>
      </c>
      <c r="DJ296" s="33" t="n">
        <v>0.249</v>
      </c>
      <c r="DK296" s="33" t="n">
        <v>0.233</v>
      </c>
      <c r="DL296" s="33" t="n">
        <v>0.249</v>
      </c>
      <c r="DM296" s="33" t="n">
        <v>0.241</v>
      </c>
      <c r="DN296" s="33" t="n">
        <v>0.004</v>
      </c>
      <c r="DO296" s="33" t="n">
        <v>0.008</v>
      </c>
      <c r="DP296" s="33" t="n">
        <v>0.008</v>
      </c>
      <c r="DQ296" s="33" t="n">
        <v>0.016</v>
      </c>
      <c r="DR296" s="33" t="n">
        <v>0.012</v>
      </c>
      <c r="DS296" s="33" t="n">
        <v>0.016</v>
      </c>
      <c r="DT296" s="33" t="n">
        <v>0.012</v>
      </c>
      <c r="DU296" s="33" t="n">
        <v>0.016</v>
      </c>
      <c r="DV296" s="33" t="n">
        <v>0.012</v>
      </c>
      <c r="DW296" s="33" t="n">
        <v>0.842</v>
      </c>
      <c r="DX296" s="33" t="n">
        <v>0.783</v>
      </c>
      <c r="DY296" s="33" t="n">
        <v>0.763</v>
      </c>
      <c r="DZ296" s="33" t="n">
        <v>0.775</v>
      </c>
      <c r="EA296" s="33" t="n">
        <v>0.787</v>
      </c>
      <c r="EB296" s="33" t="n">
        <v>0.676</v>
      </c>
      <c r="EC296" s="33" t="n">
        <v>0.64</v>
      </c>
      <c r="ED296" s="33" t="n">
        <v>0.549</v>
      </c>
      <c r="EE296" s="33" t="n">
        <v>0.628</v>
      </c>
      <c r="EF296" s="33" t="n">
        <v>0.435</v>
      </c>
      <c r="EG296" s="33" t="n">
        <v>0.012</v>
      </c>
      <c r="EH296" s="33" t="n">
        <v>0</v>
      </c>
      <c r="EI296" s="33" t="n">
        <v>0.063</v>
      </c>
      <c r="EJ296" s="33" t="n">
        <v>0.383</v>
      </c>
      <c r="EK296" s="33" t="n">
        <v>0.012</v>
      </c>
      <c r="EL296" s="33" t="n">
        <v>0.02</v>
      </c>
      <c r="EM296" s="33" t="n">
        <v>0.119</v>
      </c>
      <c r="EN296" s="33" t="n">
        <v>0.063</v>
      </c>
      <c r="EO296" s="33" t="n">
        <v>0.265</v>
      </c>
      <c r="EP296" s="33" t="n">
        <v>0.194</v>
      </c>
      <c r="EQ296" s="33" t="n">
        <v>0.336</v>
      </c>
      <c r="ER296" s="33" t="n">
        <v>0.032</v>
      </c>
      <c r="ES296" s="33" t="n">
        <v>0.036</v>
      </c>
      <c r="ET296" s="33" t="n">
        <v>0.083</v>
      </c>
      <c r="EU296" s="33" t="n">
        <v>0.095</v>
      </c>
      <c r="EV296" s="33" t="n">
        <v>0.087</v>
      </c>
      <c r="EW296" s="33" t="n">
        <v>0.676</v>
      </c>
      <c r="EX296" s="33" t="n">
        <v>0.704</v>
      </c>
      <c r="EY296" s="33" t="n">
        <v>0.387</v>
      </c>
      <c r="EZ296" s="33" t="n">
        <v>9.04</v>
      </c>
      <c r="FA296" s="33" t="n">
        <v>0</v>
      </c>
      <c r="FB296" s="33" t="n">
        <v>0.012</v>
      </c>
      <c r="FC296" s="33" t="n">
        <v>0.008</v>
      </c>
      <c r="FD296" s="33" t="n">
        <v>0.012</v>
      </c>
      <c r="FE296" s="33" t="n">
        <v>0.008</v>
      </c>
      <c r="FF296" s="33" t="n">
        <v>0.032</v>
      </c>
      <c r="FG296" s="33" t="n">
        <v>0.047</v>
      </c>
      <c r="FH296" s="33" t="n">
        <v>0.103</v>
      </c>
      <c r="FI296" s="33" t="n">
        <v>0.202</v>
      </c>
      <c r="FJ296" s="33" t="n">
        <v>0.553</v>
      </c>
      <c r="FK296" s="33" t="n">
        <v>0.024</v>
      </c>
      <c r="FL296" s="33" t="n">
        <v>0.423</v>
      </c>
      <c r="FM296" s="33" t="n">
        <v>0.664</v>
      </c>
      <c r="FN296" s="33" t="n">
        <v>0.178</v>
      </c>
      <c r="FO296" s="33" t="n">
        <v>0.225</v>
      </c>
      <c r="FP296" s="33" t="n">
        <v>0.087</v>
      </c>
      <c r="FQ296" s="33" t="n">
        <v>0.281</v>
      </c>
      <c r="FR296" s="33" t="n">
        <v>0.146</v>
      </c>
      <c r="FS296" s="33" t="n">
        <v>0.055</v>
      </c>
      <c r="FT296" s="33" t="n">
        <v>0.257</v>
      </c>
      <c r="FU296" s="33" t="n">
        <v>0.099</v>
      </c>
      <c r="FV296" s="33" t="n">
        <v>0.047</v>
      </c>
      <c r="FW296" s="33" t="n">
        <v>0.221</v>
      </c>
      <c r="FX296" s="33" t="n">
        <v>0.107</v>
      </c>
      <c r="FY296" s="33" t="n">
        <v>0.146</v>
      </c>
      <c r="FZ296" s="33" t="n">
        <v>0.063</v>
      </c>
      <c r="GA296" s="33" t="n">
        <v>0</v>
      </c>
      <c r="GB296" s="33" t="n">
        <v>0.004</v>
      </c>
      <c r="GC296" s="33" t="n">
        <v>0.02</v>
      </c>
      <c r="GD296" s="33" t="n">
        <v>0.036</v>
      </c>
      <c r="GE296" s="33" t="n">
        <v>0.079</v>
      </c>
      <c r="GF296" s="33" t="n">
        <v>0.004</v>
      </c>
      <c r="GG296" s="33" t="n">
        <v>0.182</v>
      </c>
      <c r="GH296" s="33" t="n">
        <v>0.233</v>
      </c>
      <c r="GI296" s="33" t="n">
        <v>0.273</v>
      </c>
      <c r="GJ296" s="33" t="n">
        <v>0.336</v>
      </c>
      <c r="GK296" s="33" t="n">
        <v>0.403</v>
      </c>
      <c r="GL296" s="33" t="n">
        <v>0.174</v>
      </c>
      <c r="GM296" s="33" t="n">
        <v>0.763</v>
      </c>
      <c r="GN296" s="33" t="n">
        <v>0.605</v>
      </c>
      <c r="GO296" s="33" t="n">
        <v>0.589</v>
      </c>
      <c r="GP296" s="33" t="n">
        <v>0.557</v>
      </c>
      <c r="GQ296" s="33" t="n">
        <v>0.3</v>
      </c>
      <c r="GR296" s="33" t="n">
        <v>0.779</v>
      </c>
      <c r="GS296" s="33" t="n">
        <v>0.016</v>
      </c>
      <c r="GT296" s="33" t="n">
        <v>0.111</v>
      </c>
      <c r="GU296" s="33" t="n">
        <v>0.075</v>
      </c>
      <c r="GV296" s="33" t="n">
        <v>0.028</v>
      </c>
      <c r="GW296" s="33" t="n">
        <v>0.123</v>
      </c>
      <c r="GX296" s="33" t="n">
        <v>0.004</v>
      </c>
      <c r="GY296" s="33" t="n">
        <v>0.004</v>
      </c>
      <c r="GZ296" s="33" t="n">
        <v>0</v>
      </c>
      <c r="HA296" s="33" t="n">
        <v>0</v>
      </c>
      <c r="HB296" s="33" t="n">
        <v>0</v>
      </c>
      <c r="HC296" s="33" t="n">
        <v>0.051</v>
      </c>
      <c r="HD296" s="33" t="n">
        <v>0.004</v>
      </c>
      <c r="HE296" s="33" t="n">
        <v>0.036</v>
      </c>
      <c r="HF296" s="33" t="n">
        <v>0.047</v>
      </c>
      <c r="HG296" s="33" t="n">
        <v>0.043</v>
      </c>
      <c r="HH296" s="33" t="n">
        <v>0.043</v>
      </c>
      <c r="HI296" s="33" t="n">
        <v>0.043</v>
      </c>
      <c r="HJ296" s="33" t="n">
        <v>0.036</v>
      </c>
    </row>
    <row r="297" customFormat="false" ht="15" hidden="false" customHeight="false" outlineLevel="0" collapsed="false">
      <c r="A297" s="33" t="n">
        <v>609938</v>
      </c>
      <c r="B297" s="242" t="s">
        <v>1785</v>
      </c>
      <c r="C297" s="243" t="s">
        <v>1786</v>
      </c>
      <c r="D297" s="33" t="n">
        <v>3520</v>
      </c>
      <c r="E297" s="33" t="n">
        <v>23311</v>
      </c>
      <c r="F297" s="33" t="s">
        <v>603</v>
      </c>
      <c r="G297" s="33" t="s">
        <v>604</v>
      </c>
      <c r="H297" s="243" t="s">
        <v>46</v>
      </c>
      <c r="I297" s="33" t="s">
        <v>1855</v>
      </c>
      <c r="J297" s="33" t="s">
        <v>1788</v>
      </c>
      <c r="L297" s="33" t="s">
        <v>279</v>
      </c>
      <c r="N297" s="33" t="s">
        <v>1790</v>
      </c>
      <c r="O297" s="33" t="n">
        <v>51270</v>
      </c>
      <c r="P297" s="33" t="s">
        <v>1791</v>
      </c>
      <c r="Q297" s="33" t="s">
        <v>3772</v>
      </c>
      <c r="R297" s="33" t="s">
        <v>3773</v>
      </c>
      <c r="S297" s="33" t="n">
        <v>60623</v>
      </c>
      <c r="T297" s="33" t="n">
        <v>37</v>
      </c>
      <c r="U297" s="33" t="s">
        <v>3774</v>
      </c>
      <c r="V297" s="33" t="s">
        <v>3775</v>
      </c>
      <c r="W297" s="33" t="s">
        <v>3776</v>
      </c>
      <c r="X297" s="33" t="s">
        <v>3777</v>
      </c>
      <c r="Y297" s="33" t="s">
        <v>2268</v>
      </c>
      <c r="Z297" s="33" t="s">
        <v>2531</v>
      </c>
      <c r="AA297" s="33" t="n">
        <v>2012</v>
      </c>
      <c r="AB297" s="33" t="n">
        <v>609938</v>
      </c>
      <c r="AD297" s="33" t="n">
        <v>3520</v>
      </c>
      <c r="AG297" s="33" t="s">
        <v>3778</v>
      </c>
      <c r="AH297" s="33" t="n">
        <v>4</v>
      </c>
      <c r="AI297" s="33" t="s">
        <v>1823</v>
      </c>
      <c r="AJ297" s="33" t="s">
        <v>1801</v>
      </c>
      <c r="AK297" s="33" t="s">
        <v>1802</v>
      </c>
      <c r="AL297" s="33" t="s">
        <v>279</v>
      </c>
      <c r="AM297" s="33" t="s">
        <v>108</v>
      </c>
      <c r="AN297" s="33" t="s">
        <v>279</v>
      </c>
      <c r="AO297" s="33" t="s">
        <v>279</v>
      </c>
      <c r="AP297" s="33" t="s">
        <v>108</v>
      </c>
      <c r="AQ297" s="33" t="s">
        <v>2426</v>
      </c>
      <c r="AR297" s="244" t="s">
        <v>54</v>
      </c>
    </row>
    <row r="298" customFormat="false" ht="15" hidden="false" customHeight="false" outlineLevel="0" collapsed="false">
      <c r="A298" s="33" t="n">
        <v>609939</v>
      </c>
      <c r="B298" s="242" t="s">
        <v>1785</v>
      </c>
      <c r="C298" s="243" t="s">
        <v>1786</v>
      </c>
      <c r="D298" s="33" t="n">
        <v>3530</v>
      </c>
      <c r="E298" s="33" t="n">
        <v>23321</v>
      </c>
      <c r="F298" s="33" t="s">
        <v>607</v>
      </c>
      <c r="G298" s="33" t="s">
        <v>608</v>
      </c>
      <c r="H298" s="243" t="s">
        <v>46</v>
      </c>
      <c r="I298" s="33" t="s">
        <v>1855</v>
      </c>
      <c r="J298" s="33" t="s">
        <v>1788</v>
      </c>
      <c r="L298" s="33" t="s">
        <v>155</v>
      </c>
      <c r="N298" s="33" t="s">
        <v>1790</v>
      </c>
      <c r="O298" s="33" t="n">
        <v>51466</v>
      </c>
      <c r="P298" s="33" t="s">
        <v>1791</v>
      </c>
      <c r="Q298" s="33" t="s">
        <v>3779</v>
      </c>
      <c r="R298" s="33" t="s">
        <v>3780</v>
      </c>
      <c r="S298" s="33" t="n">
        <v>60619</v>
      </c>
      <c r="T298" s="33" t="n">
        <v>48</v>
      </c>
      <c r="U298" s="33" t="s">
        <v>3781</v>
      </c>
      <c r="V298" s="33" t="s">
        <v>3782</v>
      </c>
      <c r="W298" s="33" t="s">
        <v>3783</v>
      </c>
      <c r="X298" s="33" t="s">
        <v>3784</v>
      </c>
      <c r="Y298" s="33" t="s">
        <v>2537</v>
      </c>
      <c r="Z298" s="33" t="s">
        <v>1831</v>
      </c>
      <c r="AA298" s="33" t="n">
        <v>2012</v>
      </c>
      <c r="AB298" s="33" t="n">
        <v>609939</v>
      </c>
      <c r="AD298" s="33" t="n">
        <v>3530</v>
      </c>
      <c r="AG298" s="33" t="s">
        <v>3785</v>
      </c>
      <c r="AH298" s="33" t="n">
        <v>6</v>
      </c>
      <c r="AI298" s="33" t="s">
        <v>1823</v>
      </c>
      <c r="AJ298" s="33" t="s">
        <v>1801</v>
      </c>
      <c r="AK298" s="33" t="s">
        <v>1802</v>
      </c>
      <c r="AL298" s="33" t="s">
        <v>155</v>
      </c>
      <c r="AM298" s="33" t="s">
        <v>60</v>
      </c>
      <c r="AN298" s="33" t="s">
        <v>155</v>
      </c>
      <c r="AO298" s="33" t="s">
        <v>155</v>
      </c>
      <c r="AP298" s="33" t="s">
        <v>60</v>
      </c>
      <c r="AQ298" s="33" t="s">
        <v>2426</v>
      </c>
      <c r="AR298" s="244" t="s">
        <v>54</v>
      </c>
    </row>
    <row r="299" customFormat="false" ht="15" hidden="false" customHeight="false" outlineLevel="0" collapsed="false">
      <c r="A299" s="33" t="n">
        <v>609941</v>
      </c>
      <c r="B299" s="242" t="s">
        <v>1785</v>
      </c>
      <c r="C299" s="243" t="s">
        <v>1786</v>
      </c>
      <c r="D299" s="33" t="n">
        <v>3550</v>
      </c>
      <c r="E299" s="33" t="n">
        <v>29111</v>
      </c>
      <c r="F299" s="33" t="s">
        <v>1173</v>
      </c>
      <c r="G299" s="33" t="s">
        <v>1174</v>
      </c>
      <c r="H299" s="243" t="s">
        <v>46</v>
      </c>
      <c r="I299" s="33" t="s">
        <v>1855</v>
      </c>
      <c r="J299" s="33" t="s">
        <v>1788</v>
      </c>
      <c r="L299" s="33" t="s">
        <v>89</v>
      </c>
      <c r="N299" s="33" t="s">
        <v>1790</v>
      </c>
      <c r="O299" s="33" t="n">
        <v>51322</v>
      </c>
      <c r="P299" s="33" t="s">
        <v>1791</v>
      </c>
      <c r="Q299" s="33" t="s">
        <v>3786</v>
      </c>
      <c r="R299" s="33" t="s">
        <v>3787</v>
      </c>
      <c r="S299" s="33" t="n">
        <v>60636</v>
      </c>
      <c r="T299" s="33" t="n">
        <v>43</v>
      </c>
      <c r="U299" s="33" t="s">
        <v>3788</v>
      </c>
      <c r="V299" s="33" t="s">
        <v>3789</v>
      </c>
      <c r="W299" s="33" t="s">
        <v>3790</v>
      </c>
      <c r="X299" s="33" t="s">
        <v>3791</v>
      </c>
      <c r="Y299" s="33" t="s">
        <v>2196</v>
      </c>
      <c r="Z299" s="33" t="s">
        <v>2215</v>
      </c>
      <c r="AA299" s="33" t="n">
        <v>2012</v>
      </c>
      <c r="AB299" s="33" t="n">
        <v>609941</v>
      </c>
      <c r="AD299" s="33" t="n">
        <v>3550</v>
      </c>
      <c r="AG299" s="33" t="s">
        <v>3792</v>
      </c>
      <c r="AH299" s="33" t="n">
        <v>4</v>
      </c>
      <c r="AI299" s="33" t="s">
        <v>1823</v>
      </c>
      <c r="AJ299" s="33" t="s">
        <v>1801</v>
      </c>
      <c r="AK299" s="33" t="s">
        <v>1802</v>
      </c>
      <c r="AL299" s="33" t="s">
        <v>89</v>
      </c>
      <c r="AM299" s="33" t="s">
        <v>71</v>
      </c>
      <c r="AN299" s="33" t="s">
        <v>89</v>
      </c>
      <c r="AO299" s="33" t="s">
        <v>89</v>
      </c>
      <c r="AP299" s="33" t="s">
        <v>71</v>
      </c>
      <c r="AQ299" s="33" t="s">
        <v>2467</v>
      </c>
      <c r="AR299" s="244" t="s">
        <v>347</v>
      </c>
      <c r="AS299" s="33" t="s">
        <v>47</v>
      </c>
      <c r="AT299" s="33" t="s">
        <v>47</v>
      </c>
      <c r="AU299" s="33" t="s">
        <v>47</v>
      </c>
      <c r="AV299" s="33" t="n">
        <v>52</v>
      </c>
      <c r="AW299" s="33" t="n">
        <v>48</v>
      </c>
      <c r="AX299" s="33" t="n">
        <v>48</v>
      </c>
      <c r="AY299" s="33" t="n">
        <v>148</v>
      </c>
      <c r="AZ299" s="33" t="n">
        <v>2</v>
      </c>
      <c r="BA299" s="33" t="n">
        <v>0</v>
      </c>
      <c r="BB299" s="33" t="n">
        <v>138</v>
      </c>
      <c r="BC299" s="33" t="n">
        <v>4</v>
      </c>
      <c r="BD299" s="245" t="n">
        <v>0</v>
      </c>
      <c r="BE299" s="33" t="n">
        <v>0</v>
      </c>
      <c r="BF299" s="33" t="n">
        <v>3</v>
      </c>
      <c r="BG299" s="33" t="n">
        <v>1</v>
      </c>
      <c r="BH299" s="33" t="n">
        <v>148</v>
      </c>
      <c r="BI299" s="33" t="n">
        <v>0.007</v>
      </c>
      <c r="BJ299" s="33" t="n">
        <v>0.02</v>
      </c>
      <c r="BK299" s="33" t="n">
        <v>0.014</v>
      </c>
      <c r="BL299" s="33" t="n">
        <v>0.014</v>
      </c>
      <c r="BM299" s="33" t="n">
        <v>0.007</v>
      </c>
      <c r="BN299" s="33" t="n">
        <v>0.047</v>
      </c>
      <c r="BO299" s="33" t="n">
        <v>0.074</v>
      </c>
      <c r="BP299" s="33" t="n">
        <v>0.027</v>
      </c>
      <c r="BQ299" s="33" t="n">
        <v>0.041</v>
      </c>
      <c r="BR299" s="33" t="n">
        <v>0.034</v>
      </c>
      <c r="BS299" s="33" t="n">
        <v>0.081</v>
      </c>
      <c r="BT299" s="33" t="n">
        <v>0.128</v>
      </c>
      <c r="BU299" s="33" t="n">
        <v>0.358</v>
      </c>
      <c r="BV299" s="33" t="n">
        <v>0.257</v>
      </c>
      <c r="BW299" s="33" t="n">
        <v>0.385</v>
      </c>
      <c r="BX299" s="33" t="n">
        <v>0.257</v>
      </c>
      <c r="BY299" s="33" t="n">
        <v>0.311</v>
      </c>
      <c r="BZ299" s="33" t="n">
        <v>0.297</v>
      </c>
      <c r="CA299" s="33" t="n">
        <v>0</v>
      </c>
      <c r="CB299" s="33" t="n">
        <v>0.02</v>
      </c>
      <c r="CC299" s="33" t="n">
        <v>0.007</v>
      </c>
      <c r="CD299" s="33" t="n">
        <v>0.02</v>
      </c>
      <c r="CE299" s="33" t="n">
        <v>0.014</v>
      </c>
      <c r="CF299" s="33" t="n">
        <v>0.054</v>
      </c>
      <c r="CG299" s="33" t="n">
        <v>0.561</v>
      </c>
      <c r="CH299" s="33" t="n">
        <v>0.676</v>
      </c>
      <c r="CI299" s="33" t="n">
        <v>0.554</v>
      </c>
      <c r="CJ299" s="33" t="n">
        <v>0.676</v>
      </c>
      <c r="CK299" s="33" t="n">
        <v>0.588</v>
      </c>
      <c r="CL299" s="33" t="n">
        <v>0.473</v>
      </c>
      <c r="CM299" s="33" t="n">
        <v>0</v>
      </c>
      <c r="CN299" s="33" t="n">
        <v>0</v>
      </c>
      <c r="CO299" s="33" t="n">
        <v>0</v>
      </c>
      <c r="CP299" s="33" t="n">
        <v>0.007</v>
      </c>
      <c r="CQ299" s="33" t="n">
        <v>0</v>
      </c>
      <c r="CR299" s="33" t="n">
        <v>0.02</v>
      </c>
      <c r="CS299" s="33" t="n">
        <v>0.014</v>
      </c>
      <c r="CT299" s="33" t="n">
        <v>0.047</v>
      </c>
      <c r="CU299" s="33" t="n">
        <v>0.02</v>
      </c>
      <c r="CV299" s="33" t="n">
        <v>0.007</v>
      </c>
      <c r="CW299" s="33" t="n">
        <v>0.007</v>
      </c>
      <c r="CX299" s="33" t="n">
        <v>0.02</v>
      </c>
      <c r="CY299" s="33" t="n">
        <v>0.027</v>
      </c>
      <c r="CZ299" s="33" t="n">
        <v>0.027</v>
      </c>
      <c r="DA299" s="33" t="n">
        <v>0.061</v>
      </c>
      <c r="DB299" s="33" t="n">
        <v>0.081</v>
      </c>
      <c r="DC299" s="33" t="n">
        <v>0.074</v>
      </c>
      <c r="DD299" s="33" t="n">
        <v>0.081</v>
      </c>
      <c r="DE299" s="33" t="n">
        <v>0.182</v>
      </c>
      <c r="DF299" s="33" t="n">
        <v>0.23</v>
      </c>
      <c r="DG299" s="33" t="n">
        <v>0.223</v>
      </c>
      <c r="DH299" s="33" t="n">
        <v>0.23</v>
      </c>
      <c r="DI299" s="33" t="n">
        <v>0.243</v>
      </c>
      <c r="DJ299" s="33" t="n">
        <v>0.324</v>
      </c>
      <c r="DK299" s="33" t="n">
        <v>0.216</v>
      </c>
      <c r="DL299" s="33" t="n">
        <v>0.243</v>
      </c>
      <c r="DM299" s="33" t="n">
        <v>0.223</v>
      </c>
      <c r="DN299" s="33" t="n">
        <v>0</v>
      </c>
      <c r="DO299" s="33" t="n">
        <v>0</v>
      </c>
      <c r="DP299" s="33" t="n">
        <v>0.007</v>
      </c>
      <c r="DQ299" s="33" t="n">
        <v>0.007</v>
      </c>
      <c r="DR299" s="33" t="n">
        <v>0</v>
      </c>
      <c r="DS299" s="33" t="n">
        <v>0.007</v>
      </c>
      <c r="DT299" s="33" t="n">
        <v>0</v>
      </c>
      <c r="DU299" s="33" t="n">
        <v>0.007</v>
      </c>
      <c r="DV299" s="33" t="n">
        <v>0.014</v>
      </c>
      <c r="DW299" s="33" t="n">
        <v>0.811</v>
      </c>
      <c r="DX299" s="33" t="n">
        <v>0.764</v>
      </c>
      <c r="DY299" s="33" t="n">
        <v>0.75</v>
      </c>
      <c r="DZ299" s="33" t="n">
        <v>0.73</v>
      </c>
      <c r="EA299" s="33" t="n">
        <v>0.73</v>
      </c>
      <c r="EB299" s="33" t="n">
        <v>0.588</v>
      </c>
      <c r="EC299" s="33" t="n">
        <v>0.689</v>
      </c>
      <c r="ED299" s="33" t="n">
        <v>0.628</v>
      </c>
      <c r="EE299" s="33" t="n">
        <v>0.662</v>
      </c>
      <c r="EF299" s="33" t="n">
        <v>0.297</v>
      </c>
      <c r="EG299" s="33" t="n">
        <v>0.054</v>
      </c>
      <c r="EH299" s="33" t="n">
        <v>0.014</v>
      </c>
      <c r="EI299" s="33" t="n">
        <v>0.047</v>
      </c>
      <c r="EJ299" s="33" t="n">
        <v>0.372</v>
      </c>
      <c r="EK299" s="33" t="n">
        <v>0.101</v>
      </c>
      <c r="EL299" s="33" t="n">
        <v>0.054</v>
      </c>
      <c r="EM299" s="33" t="n">
        <v>0.108</v>
      </c>
      <c r="EN299" s="33" t="n">
        <v>0.135</v>
      </c>
      <c r="EO299" s="33" t="n">
        <v>0.351</v>
      </c>
      <c r="EP299" s="33" t="n">
        <v>0.372</v>
      </c>
      <c r="EQ299" s="33" t="n">
        <v>0.385</v>
      </c>
      <c r="ER299" s="33" t="n">
        <v>0.007</v>
      </c>
      <c r="ES299" s="33" t="n">
        <v>0.014</v>
      </c>
      <c r="ET299" s="33" t="n">
        <v>0.054</v>
      </c>
      <c r="EU299" s="33" t="n">
        <v>0.054</v>
      </c>
      <c r="EV299" s="33" t="n">
        <v>0.189</v>
      </c>
      <c r="EW299" s="33" t="n">
        <v>0.48</v>
      </c>
      <c r="EX299" s="33" t="n">
        <v>0.507</v>
      </c>
      <c r="EY299" s="33" t="n">
        <v>0.405</v>
      </c>
      <c r="EZ299" s="33" t="n">
        <v>7.56</v>
      </c>
      <c r="FA299" s="33" t="n">
        <v>0.02</v>
      </c>
      <c r="FB299" s="33" t="n">
        <v>0.014</v>
      </c>
      <c r="FC299" s="33" t="n">
        <v>0.041</v>
      </c>
      <c r="FD299" s="33" t="n">
        <v>0.027</v>
      </c>
      <c r="FE299" s="33" t="n">
        <v>0.115</v>
      </c>
      <c r="FF299" s="33" t="n">
        <v>0.088</v>
      </c>
      <c r="FG299" s="33" t="n">
        <v>0.088</v>
      </c>
      <c r="FH299" s="33" t="n">
        <v>0.169</v>
      </c>
      <c r="FI299" s="33" t="n">
        <v>0.176</v>
      </c>
      <c r="FJ299" s="33" t="n">
        <v>0.264</v>
      </c>
      <c r="FK299" s="33" t="n">
        <v>0</v>
      </c>
      <c r="FL299" s="33" t="n">
        <v>0.527</v>
      </c>
      <c r="FM299" s="33" t="n">
        <v>0.595</v>
      </c>
      <c r="FN299" s="33" t="n">
        <v>0.284</v>
      </c>
      <c r="FO299" s="33" t="n">
        <v>0.169</v>
      </c>
      <c r="FP299" s="33" t="n">
        <v>0.101</v>
      </c>
      <c r="FQ299" s="33" t="n">
        <v>0.223</v>
      </c>
      <c r="FR299" s="33" t="n">
        <v>0.135</v>
      </c>
      <c r="FS299" s="33" t="n">
        <v>0.101</v>
      </c>
      <c r="FT299" s="33" t="n">
        <v>0.236</v>
      </c>
      <c r="FU299" s="33" t="n">
        <v>0.081</v>
      </c>
      <c r="FV299" s="33" t="n">
        <v>0.095</v>
      </c>
      <c r="FW299" s="33" t="n">
        <v>0.203</v>
      </c>
      <c r="FX299" s="33" t="n">
        <v>0.088</v>
      </c>
      <c r="FY299" s="33" t="n">
        <v>0.108</v>
      </c>
      <c r="FZ299" s="33" t="n">
        <v>0.054</v>
      </c>
      <c r="GA299" s="33" t="n">
        <v>0.014</v>
      </c>
      <c r="GB299" s="33" t="n">
        <v>0.02</v>
      </c>
      <c r="GC299" s="33" t="n">
        <v>0.007</v>
      </c>
      <c r="GD299" s="33" t="n">
        <v>0.034</v>
      </c>
      <c r="GE299" s="33" t="n">
        <v>0.122</v>
      </c>
      <c r="GF299" s="33" t="n">
        <v>0.02</v>
      </c>
      <c r="GG299" s="33" t="n">
        <v>0.27</v>
      </c>
      <c r="GH299" s="33" t="n">
        <v>0.331</v>
      </c>
      <c r="GI299" s="33" t="n">
        <v>0.365</v>
      </c>
      <c r="GJ299" s="33" t="n">
        <v>0.385</v>
      </c>
      <c r="GK299" s="33" t="n">
        <v>0.385</v>
      </c>
      <c r="GL299" s="33" t="n">
        <v>0.378</v>
      </c>
      <c r="GM299" s="33" t="n">
        <v>0.628</v>
      </c>
      <c r="GN299" s="33" t="n">
        <v>0.392</v>
      </c>
      <c r="GO299" s="33" t="n">
        <v>0.473</v>
      </c>
      <c r="GP299" s="33" t="n">
        <v>0.459</v>
      </c>
      <c r="GQ299" s="33" t="n">
        <v>0.358</v>
      </c>
      <c r="GR299" s="33" t="n">
        <v>0.534</v>
      </c>
      <c r="GS299" s="33" t="n">
        <v>0.068</v>
      </c>
      <c r="GT299" s="33" t="n">
        <v>0.196</v>
      </c>
      <c r="GU299" s="33" t="n">
        <v>0.108</v>
      </c>
      <c r="GV299" s="33" t="n">
        <v>0.068</v>
      </c>
      <c r="GW299" s="33" t="n">
        <v>0.088</v>
      </c>
      <c r="GX299" s="33" t="n">
        <v>0.034</v>
      </c>
      <c r="GY299" s="33" t="n">
        <v>0.02</v>
      </c>
      <c r="GZ299" s="33" t="n">
        <v>0.027</v>
      </c>
      <c r="HA299" s="33" t="n">
        <v>0.014</v>
      </c>
      <c r="HB299" s="33" t="n">
        <v>0.014</v>
      </c>
      <c r="HC299" s="33" t="n">
        <v>0.014</v>
      </c>
      <c r="HD299" s="33" t="n">
        <v>0.014</v>
      </c>
      <c r="HE299" s="33" t="n">
        <v>0</v>
      </c>
      <c r="HF299" s="33" t="n">
        <v>0.034</v>
      </c>
      <c r="HG299" s="33" t="n">
        <v>0.034</v>
      </c>
      <c r="HH299" s="33" t="n">
        <v>0.041</v>
      </c>
      <c r="HI299" s="33" t="n">
        <v>0.034</v>
      </c>
      <c r="HJ299" s="33" t="n">
        <v>0.02</v>
      </c>
    </row>
    <row r="300" customFormat="false" ht="15" hidden="false" customHeight="false" outlineLevel="0" collapsed="false">
      <c r="A300" s="33" t="n">
        <v>609942</v>
      </c>
      <c r="B300" s="242" t="s">
        <v>1785</v>
      </c>
      <c r="C300" s="243" t="s">
        <v>1786</v>
      </c>
      <c r="D300" s="33" t="n">
        <v>3560</v>
      </c>
      <c r="E300" s="33" t="n">
        <v>23341</v>
      </c>
      <c r="F300" s="33" t="s">
        <v>611</v>
      </c>
      <c r="G300" s="33" t="s">
        <v>612</v>
      </c>
      <c r="H300" s="243" t="s">
        <v>46</v>
      </c>
      <c r="I300" s="33" t="s">
        <v>1855</v>
      </c>
      <c r="J300" s="33" t="s">
        <v>2438</v>
      </c>
      <c r="L300" s="33" t="s">
        <v>80</v>
      </c>
      <c r="N300" s="33" t="s">
        <v>1790</v>
      </c>
      <c r="O300" s="33" t="n">
        <v>51115</v>
      </c>
      <c r="P300" s="33" t="s">
        <v>1791</v>
      </c>
      <c r="Q300" s="33" t="s">
        <v>3793</v>
      </c>
      <c r="R300" s="33" t="s">
        <v>3794</v>
      </c>
      <c r="S300" s="33" t="n">
        <v>60647</v>
      </c>
      <c r="T300" s="33" t="n">
        <v>35</v>
      </c>
      <c r="U300" s="33" t="s">
        <v>3795</v>
      </c>
      <c r="V300" s="33" t="s">
        <v>3796</v>
      </c>
      <c r="W300" s="33" t="s">
        <v>3797</v>
      </c>
      <c r="X300" s="33" t="s">
        <v>3798</v>
      </c>
      <c r="Y300" s="33" t="s">
        <v>1914</v>
      </c>
      <c r="Z300" s="33" t="s">
        <v>1847</v>
      </c>
      <c r="AA300" s="33" t="n">
        <v>2012</v>
      </c>
      <c r="AB300" s="33" t="n">
        <v>609942</v>
      </c>
      <c r="AD300" s="33" t="n">
        <v>3560</v>
      </c>
      <c r="AG300" s="33" t="s">
        <v>3799</v>
      </c>
      <c r="AH300" s="33" t="n">
        <v>0</v>
      </c>
      <c r="AI300" s="33" t="s">
        <v>1823</v>
      </c>
      <c r="AJ300" s="33" t="s">
        <v>1801</v>
      </c>
      <c r="AK300" s="33" t="s">
        <v>1802</v>
      </c>
      <c r="AL300" s="33" t="s">
        <v>80</v>
      </c>
      <c r="AM300" s="33" t="s">
        <v>65</v>
      </c>
      <c r="AN300" s="33" t="s">
        <v>80</v>
      </c>
      <c r="AO300" s="33" t="s">
        <v>80</v>
      </c>
      <c r="AP300" s="33" t="s">
        <v>65</v>
      </c>
      <c r="AQ300" s="33" t="s">
        <v>2426</v>
      </c>
      <c r="AR300" s="244" t="s">
        <v>109</v>
      </c>
      <c r="AS300" s="33" t="s">
        <v>77</v>
      </c>
      <c r="AT300" s="33" t="s">
        <v>77</v>
      </c>
      <c r="AU300" s="33" t="s">
        <v>47</v>
      </c>
      <c r="AV300" s="33" t="n">
        <v>64</v>
      </c>
      <c r="AW300" s="33" t="n">
        <v>71</v>
      </c>
      <c r="AX300" s="33" t="n">
        <v>52</v>
      </c>
      <c r="AY300" s="33" t="n">
        <v>453</v>
      </c>
      <c r="AZ300" s="33" t="n">
        <v>61</v>
      </c>
      <c r="BA300" s="33" t="n">
        <v>1</v>
      </c>
      <c r="BB300" s="33" t="n">
        <v>12</v>
      </c>
      <c r="BC300" s="33" t="n">
        <v>344</v>
      </c>
      <c r="BD300" s="245" t="n">
        <v>1</v>
      </c>
      <c r="BE300" s="33" t="n">
        <v>0</v>
      </c>
      <c r="BF300" s="33" t="n">
        <v>24</v>
      </c>
      <c r="BG300" s="33" t="n">
        <v>10</v>
      </c>
      <c r="BH300" s="33" t="n">
        <v>453</v>
      </c>
      <c r="BI300" s="33" t="n">
        <v>0.011</v>
      </c>
      <c r="BJ300" s="33" t="n">
        <v>0</v>
      </c>
      <c r="BK300" s="33" t="n">
        <v>0.013</v>
      </c>
      <c r="BL300" s="33" t="n">
        <v>0.009</v>
      </c>
      <c r="BM300" s="33" t="n">
        <v>0.015</v>
      </c>
      <c r="BN300" s="33" t="n">
        <v>0.026</v>
      </c>
      <c r="BO300" s="33" t="n">
        <v>0.026</v>
      </c>
      <c r="BP300" s="33" t="n">
        <v>0.02</v>
      </c>
      <c r="BQ300" s="33" t="n">
        <v>0.02</v>
      </c>
      <c r="BR300" s="33" t="n">
        <v>0.013</v>
      </c>
      <c r="BS300" s="33" t="n">
        <v>0.053</v>
      </c>
      <c r="BT300" s="33" t="n">
        <v>0.128</v>
      </c>
      <c r="BU300" s="33" t="n">
        <v>0.336</v>
      </c>
      <c r="BV300" s="33" t="n">
        <v>0.214</v>
      </c>
      <c r="BW300" s="33" t="n">
        <v>0.283</v>
      </c>
      <c r="BX300" s="33" t="n">
        <v>0.205</v>
      </c>
      <c r="BY300" s="33" t="n">
        <v>0.325</v>
      </c>
      <c r="BZ300" s="33" t="n">
        <v>0.302</v>
      </c>
      <c r="CA300" s="33" t="n">
        <v>0.022</v>
      </c>
      <c r="CB300" s="33" t="n">
        <v>0.026</v>
      </c>
      <c r="CC300" s="33" t="n">
        <v>0.024</v>
      </c>
      <c r="CD300" s="33" t="n">
        <v>0.02</v>
      </c>
      <c r="CE300" s="33" t="n">
        <v>0.029</v>
      </c>
      <c r="CF300" s="33" t="n">
        <v>0.029</v>
      </c>
      <c r="CG300" s="33" t="n">
        <v>0.605</v>
      </c>
      <c r="CH300" s="33" t="n">
        <v>0.74</v>
      </c>
      <c r="CI300" s="33" t="n">
        <v>0.66</v>
      </c>
      <c r="CJ300" s="33" t="n">
        <v>0.753</v>
      </c>
      <c r="CK300" s="33" t="n">
        <v>0.578</v>
      </c>
      <c r="CL300" s="33" t="n">
        <v>0.514</v>
      </c>
      <c r="CM300" s="33" t="n">
        <v>0.007</v>
      </c>
      <c r="CN300" s="33" t="n">
        <v>0.004</v>
      </c>
      <c r="CO300" s="33" t="n">
        <v>0.002</v>
      </c>
      <c r="CP300" s="33" t="n">
        <v>0.011</v>
      </c>
      <c r="CQ300" s="33" t="n">
        <v>0.007</v>
      </c>
      <c r="CR300" s="33" t="n">
        <v>0.013</v>
      </c>
      <c r="CS300" s="33" t="n">
        <v>0.013</v>
      </c>
      <c r="CT300" s="33" t="n">
        <v>0.046</v>
      </c>
      <c r="CU300" s="33" t="n">
        <v>0.015</v>
      </c>
      <c r="CV300" s="33" t="n">
        <v>0.004</v>
      </c>
      <c r="CW300" s="33" t="n">
        <v>0.009</v>
      </c>
      <c r="CX300" s="33" t="n">
        <v>0.007</v>
      </c>
      <c r="CY300" s="33" t="n">
        <v>0.018</v>
      </c>
      <c r="CZ300" s="33" t="n">
        <v>0.013</v>
      </c>
      <c r="DA300" s="33" t="n">
        <v>0.011</v>
      </c>
      <c r="DB300" s="33" t="n">
        <v>0.035</v>
      </c>
      <c r="DC300" s="33" t="n">
        <v>0.04</v>
      </c>
      <c r="DD300" s="33" t="n">
        <v>0.044</v>
      </c>
      <c r="DE300" s="33" t="n">
        <v>0.086</v>
      </c>
      <c r="DF300" s="33" t="n">
        <v>0.117</v>
      </c>
      <c r="DG300" s="33" t="n">
        <v>0.148</v>
      </c>
      <c r="DH300" s="33" t="n">
        <v>0.15</v>
      </c>
      <c r="DI300" s="33" t="n">
        <v>0.146</v>
      </c>
      <c r="DJ300" s="33" t="n">
        <v>0.196</v>
      </c>
      <c r="DK300" s="33" t="n">
        <v>0.185</v>
      </c>
      <c r="DL300" s="33" t="n">
        <v>0.203</v>
      </c>
      <c r="DM300" s="33" t="n">
        <v>0.185</v>
      </c>
      <c r="DN300" s="33" t="n">
        <v>0.011</v>
      </c>
      <c r="DO300" s="33" t="n">
        <v>0.015</v>
      </c>
      <c r="DP300" s="33" t="n">
        <v>0.015</v>
      </c>
      <c r="DQ300" s="33" t="n">
        <v>0.02</v>
      </c>
      <c r="DR300" s="33" t="n">
        <v>0.018</v>
      </c>
      <c r="DS300" s="33" t="n">
        <v>0.018</v>
      </c>
      <c r="DT300" s="33" t="n">
        <v>0.033</v>
      </c>
      <c r="DU300" s="33" t="n">
        <v>0.02</v>
      </c>
      <c r="DV300" s="33" t="n">
        <v>0.018</v>
      </c>
      <c r="DW300" s="33" t="n">
        <v>0.892</v>
      </c>
      <c r="DX300" s="33" t="n">
        <v>0.854</v>
      </c>
      <c r="DY300" s="33" t="n">
        <v>0.828</v>
      </c>
      <c r="DZ300" s="33" t="n">
        <v>0.801</v>
      </c>
      <c r="EA300" s="33" t="n">
        <v>0.817</v>
      </c>
      <c r="EB300" s="33" t="n">
        <v>0.762</v>
      </c>
      <c r="EC300" s="33" t="n">
        <v>0.733</v>
      </c>
      <c r="ED300" s="33" t="n">
        <v>0.691</v>
      </c>
      <c r="EE300" s="33" t="n">
        <v>0.737</v>
      </c>
      <c r="EF300" s="33" t="n">
        <v>0.47</v>
      </c>
      <c r="EG300" s="33" t="n">
        <v>0.029</v>
      </c>
      <c r="EH300" s="33" t="n">
        <v>0.02</v>
      </c>
      <c r="EI300" s="33" t="n">
        <v>0.051</v>
      </c>
      <c r="EJ300" s="33" t="n">
        <v>0.243</v>
      </c>
      <c r="EK300" s="33" t="n">
        <v>0.024</v>
      </c>
      <c r="EL300" s="33" t="n">
        <v>0.009</v>
      </c>
      <c r="EM300" s="33" t="n">
        <v>0.113</v>
      </c>
      <c r="EN300" s="33" t="n">
        <v>0.115</v>
      </c>
      <c r="EO300" s="33" t="n">
        <v>0.272</v>
      </c>
      <c r="EP300" s="33" t="n">
        <v>0.203</v>
      </c>
      <c r="EQ300" s="33" t="n">
        <v>0.252</v>
      </c>
      <c r="ER300" s="33" t="n">
        <v>0.097</v>
      </c>
      <c r="ES300" s="33" t="n">
        <v>0.049</v>
      </c>
      <c r="ET300" s="33" t="n">
        <v>0.077</v>
      </c>
      <c r="EU300" s="33" t="n">
        <v>0.117</v>
      </c>
      <c r="EV300" s="33" t="n">
        <v>0.075</v>
      </c>
      <c r="EW300" s="33" t="n">
        <v>0.627</v>
      </c>
      <c r="EX300" s="33" t="n">
        <v>0.691</v>
      </c>
      <c r="EY300" s="33" t="n">
        <v>0.468</v>
      </c>
      <c r="EZ300" s="33" t="n">
        <v>9.25</v>
      </c>
      <c r="FA300" s="33" t="n">
        <v>0</v>
      </c>
      <c r="FB300" s="33" t="n">
        <v>0.002</v>
      </c>
      <c r="FC300" s="33" t="n">
        <v>0.002</v>
      </c>
      <c r="FD300" s="33" t="n">
        <v>0.004</v>
      </c>
      <c r="FE300" s="33" t="n">
        <v>0.018</v>
      </c>
      <c r="FF300" s="33" t="n">
        <v>0.011</v>
      </c>
      <c r="FG300" s="33" t="n">
        <v>0.038</v>
      </c>
      <c r="FH300" s="33" t="n">
        <v>0.121</v>
      </c>
      <c r="FI300" s="33" t="n">
        <v>0.163</v>
      </c>
      <c r="FJ300" s="33" t="n">
        <v>0.587</v>
      </c>
      <c r="FK300" s="33" t="n">
        <v>0.053</v>
      </c>
      <c r="FL300" s="33" t="n">
        <v>0.307</v>
      </c>
      <c r="FM300" s="33" t="n">
        <v>0.528</v>
      </c>
      <c r="FN300" s="33" t="n">
        <v>0.183</v>
      </c>
      <c r="FO300" s="33" t="n">
        <v>0.227</v>
      </c>
      <c r="FP300" s="33" t="n">
        <v>0.117</v>
      </c>
      <c r="FQ300" s="33" t="n">
        <v>0.208</v>
      </c>
      <c r="FR300" s="33" t="n">
        <v>0.141</v>
      </c>
      <c r="FS300" s="33" t="n">
        <v>0.053</v>
      </c>
      <c r="FT300" s="33" t="n">
        <v>0.219</v>
      </c>
      <c r="FU300" s="33" t="n">
        <v>0.119</v>
      </c>
      <c r="FV300" s="33" t="n">
        <v>0.066</v>
      </c>
      <c r="FW300" s="33" t="n">
        <v>0.241</v>
      </c>
      <c r="FX300" s="33" t="n">
        <v>0.205</v>
      </c>
      <c r="FY300" s="33" t="n">
        <v>0.236</v>
      </c>
      <c r="FZ300" s="33" t="n">
        <v>0.15</v>
      </c>
      <c r="GA300" s="33" t="n">
        <v>0.004</v>
      </c>
      <c r="GB300" s="33" t="n">
        <v>0.022</v>
      </c>
      <c r="GC300" s="33" t="n">
        <v>0.026</v>
      </c>
      <c r="GD300" s="33" t="n">
        <v>0.029</v>
      </c>
      <c r="GE300" s="33" t="n">
        <v>0.139</v>
      </c>
      <c r="GF300" s="33" t="n">
        <v>0.002</v>
      </c>
      <c r="GG300" s="33" t="n">
        <v>0.305</v>
      </c>
      <c r="GH300" s="33" t="n">
        <v>0.305</v>
      </c>
      <c r="GI300" s="33" t="n">
        <v>0.311</v>
      </c>
      <c r="GJ300" s="33" t="n">
        <v>0.333</v>
      </c>
      <c r="GK300" s="33" t="n">
        <v>0.322</v>
      </c>
      <c r="GL300" s="33" t="n">
        <v>0.305</v>
      </c>
      <c r="GM300" s="33" t="n">
        <v>0.618</v>
      </c>
      <c r="GN300" s="33" t="n">
        <v>0.453</v>
      </c>
      <c r="GO300" s="33" t="n">
        <v>0.486</v>
      </c>
      <c r="GP300" s="33" t="n">
        <v>0.481</v>
      </c>
      <c r="GQ300" s="33" t="n">
        <v>0.364</v>
      </c>
      <c r="GR300" s="33" t="n">
        <v>0.603</v>
      </c>
      <c r="GS300" s="33" t="n">
        <v>0.011</v>
      </c>
      <c r="GT300" s="33" t="n">
        <v>0.137</v>
      </c>
      <c r="GU300" s="33" t="n">
        <v>0.099</v>
      </c>
      <c r="GV300" s="33" t="n">
        <v>0.06</v>
      </c>
      <c r="GW300" s="33" t="n">
        <v>0.091</v>
      </c>
      <c r="GX300" s="33" t="n">
        <v>0.022</v>
      </c>
      <c r="GY300" s="33" t="n">
        <v>0.015</v>
      </c>
      <c r="GZ300" s="33" t="n">
        <v>0.024</v>
      </c>
      <c r="HA300" s="33" t="n">
        <v>0.02</v>
      </c>
      <c r="HB300" s="33" t="n">
        <v>0.022</v>
      </c>
      <c r="HC300" s="33" t="n">
        <v>0.02</v>
      </c>
      <c r="HD300" s="33" t="n">
        <v>0.009</v>
      </c>
      <c r="HE300" s="33" t="n">
        <v>0.046</v>
      </c>
      <c r="HF300" s="33" t="n">
        <v>0.06</v>
      </c>
      <c r="HG300" s="33" t="n">
        <v>0.057</v>
      </c>
      <c r="HH300" s="33" t="n">
        <v>0.075</v>
      </c>
      <c r="HI300" s="33" t="n">
        <v>0.064</v>
      </c>
      <c r="HJ300" s="33" t="n">
        <v>0.06</v>
      </c>
    </row>
    <row r="301" customFormat="false" ht="15" hidden="false" customHeight="false" outlineLevel="0" collapsed="false">
      <c r="A301" s="33" t="n">
        <v>609943</v>
      </c>
      <c r="B301" s="242" t="s">
        <v>1785</v>
      </c>
      <c r="C301" s="243" t="s">
        <v>1786</v>
      </c>
      <c r="D301" s="33" t="n">
        <v>3570</v>
      </c>
      <c r="E301" s="33" t="n">
        <v>23351</v>
      </c>
      <c r="F301" s="33" t="s">
        <v>615</v>
      </c>
      <c r="G301" s="33" t="s">
        <v>616</v>
      </c>
      <c r="H301" s="243" t="s">
        <v>46</v>
      </c>
      <c r="I301" s="33" t="s">
        <v>1855</v>
      </c>
      <c r="J301" s="33" t="s">
        <v>1788</v>
      </c>
      <c r="L301" s="33" t="s">
        <v>59</v>
      </c>
      <c r="N301" s="33" t="s">
        <v>1790</v>
      </c>
      <c r="O301" s="33" t="n">
        <v>51506</v>
      </c>
      <c r="P301" s="33" t="s">
        <v>1791</v>
      </c>
      <c r="Q301" s="33" t="s">
        <v>3800</v>
      </c>
      <c r="R301" s="33" t="s">
        <v>3801</v>
      </c>
      <c r="S301" s="33" t="n">
        <v>60628</v>
      </c>
      <c r="T301" s="33" t="n">
        <v>48</v>
      </c>
      <c r="U301" s="33" t="s">
        <v>3802</v>
      </c>
      <c r="V301" s="33" t="s">
        <v>3803</v>
      </c>
      <c r="W301" s="33" t="s">
        <v>3804</v>
      </c>
      <c r="X301" s="33" t="s">
        <v>3805</v>
      </c>
      <c r="Y301" s="33" t="s">
        <v>1455</v>
      </c>
      <c r="Z301" s="33" t="s">
        <v>1934</v>
      </c>
      <c r="AA301" s="33" t="n">
        <v>2012</v>
      </c>
      <c r="AB301" s="33" t="n">
        <v>609943</v>
      </c>
      <c r="AD301" s="33" t="n">
        <v>3570</v>
      </c>
      <c r="AG301" s="33" t="s">
        <v>3806</v>
      </c>
      <c r="AH301" s="33" t="n">
        <v>6</v>
      </c>
      <c r="AI301" s="33" t="s">
        <v>1823</v>
      </c>
      <c r="AJ301" s="33" t="s">
        <v>1801</v>
      </c>
      <c r="AK301" s="33" t="s">
        <v>1802</v>
      </c>
      <c r="AL301" s="33" t="s">
        <v>59</v>
      </c>
      <c r="AM301" s="33" t="s">
        <v>60</v>
      </c>
      <c r="AN301" s="33" t="s">
        <v>59</v>
      </c>
      <c r="AO301" s="33" t="s">
        <v>59</v>
      </c>
      <c r="AP301" s="33" t="s">
        <v>60</v>
      </c>
      <c r="AQ301" s="33" t="s">
        <v>2426</v>
      </c>
      <c r="AR301" s="244" t="s">
        <v>54</v>
      </c>
    </row>
    <row r="302" customFormat="false" ht="15" hidden="false" customHeight="false" outlineLevel="0" collapsed="false">
      <c r="A302" s="33" t="n">
        <v>609944</v>
      </c>
      <c r="B302" s="242" t="s">
        <v>1785</v>
      </c>
      <c r="C302" s="243" t="s">
        <v>1786</v>
      </c>
      <c r="D302" s="33" t="n">
        <v>3580</v>
      </c>
      <c r="E302" s="33" t="n">
        <v>23361</v>
      </c>
      <c r="F302" s="33" t="s">
        <v>642</v>
      </c>
      <c r="G302" s="33" t="s">
        <v>643</v>
      </c>
      <c r="H302" s="243" t="s">
        <v>46</v>
      </c>
      <c r="I302" s="33" t="s">
        <v>1855</v>
      </c>
      <c r="J302" s="33" t="s">
        <v>2438</v>
      </c>
      <c r="L302" s="33" t="s">
        <v>59</v>
      </c>
      <c r="N302" s="33" t="s">
        <v>1790</v>
      </c>
      <c r="O302" s="33" t="n">
        <v>51507</v>
      </c>
      <c r="P302" s="33" t="s">
        <v>1791</v>
      </c>
      <c r="Q302" s="33" t="s">
        <v>3807</v>
      </c>
      <c r="R302" s="33" t="s">
        <v>3808</v>
      </c>
      <c r="S302" s="33" t="n">
        <v>60633</v>
      </c>
      <c r="T302" s="33" t="n">
        <v>47</v>
      </c>
      <c r="U302" s="33" t="s">
        <v>3809</v>
      </c>
      <c r="V302" s="33" t="s">
        <v>3810</v>
      </c>
      <c r="W302" s="33" t="s">
        <v>3811</v>
      </c>
      <c r="X302" s="33" t="s">
        <v>3812</v>
      </c>
      <c r="Y302" s="33" t="s">
        <v>3339</v>
      </c>
      <c r="Z302" s="33" t="s">
        <v>2388</v>
      </c>
      <c r="AA302" s="33" t="n">
        <v>2012</v>
      </c>
      <c r="AB302" s="33" t="n">
        <v>609944</v>
      </c>
      <c r="AD302" s="33" t="n">
        <v>3580</v>
      </c>
      <c r="AG302" s="33" t="s">
        <v>3813</v>
      </c>
      <c r="AH302" s="33" t="n">
        <v>0</v>
      </c>
      <c r="AI302" s="33" t="s">
        <v>1823</v>
      </c>
      <c r="AJ302" s="33" t="s">
        <v>1801</v>
      </c>
      <c r="AK302" s="33" t="s">
        <v>1802</v>
      </c>
      <c r="AL302" s="33" t="s">
        <v>59</v>
      </c>
      <c r="AM302" s="33" t="s">
        <v>60</v>
      </c>
      <c r="AN302" s="33" t="s">
        <v>59</v>
      </c>
      <c r="AO302" s="33" t="s">
        <v>59</v>
      </c>
      <c r="AP302" s="33" t="s">
        <v>60</v>
      </c>
      <c r="AQ302" s="33" t="s">
        <v>2426</v>
      </c>
      <c r="AR302" s="244" t="s">
        <v>72</v>
      </c>
      <c r="AS302" s="33" t="s">
        <v>77</v>
      </c>
      <c r="AT302" s="33" t="s">
        <v>47</v>
      </c>
      <c r="AU302" s="33" t="s">
        <v>67</v>
      </c>
      <c r="AV302" s="33" t="n">
        <v>65</v>
      </c>
      <c r="AW302" s="33" t="n">
        <v>56</v>
      </c>
      <c r="AX302" s="33" t="n">
        <v>34</v>
      </c>
      <c r="AY302" s="33" t="n">
        <v>69</v>
      </c>
      <c r="AZ302" s="33" t="n">
        <v>22</v>
      </c>
      <c r="BA302" s="33" t="n">
        <v>0</v>
      </c>
      <c r="BB302" s="33" t="n">
        <v>3</v>
      </c>
      <c r="BC302" s="33" t="n">
        <v>40</v>
      </c>
      <c r="BD302" s="245" t="n">
        <v>1</v>
      </c>
      <c r="BE302" s="33" t="n">
        <v>0</v>
      </c>
      <c r="BF302" s="33" t="n">
        <v>1</v>
      </c>
      <c r="BG302" s="33" t="n">
        <v>2</v>
      </c>
      <c r="BH302" s="33" t="n">
        <v>69</v>
      </c>
      <c r="BI302" s="33" t="n">
        <v>0</v>
      </c>
      <c r="BJ302" s="33" t="n">
        <v>0</v>
      </c>
      <c r="BK302" s="33" t="n">
        <v>0</v>
      </c>
      <c r="BL302" s="33" t="n">
        <v>0</v>
      </c>
      <c r="BM302" s="33" t="n">
        <v>0.014</v>
      </c>
      <c r="BN302" s="33" t="n">
        <v>0.087</v>
      </c>
      <c r="BO302" s="33" t="n">
        <v>0.014</v>
      </c>
      <c r="BP302" s="33" t="n">
        <v>0.014</v>
      </c>
      <c r="BQ302" s="33" t="n">
        <v>0.014</v>
      </c>
      <c r="BR302" s="33" t="n">
        <v>0.058</v>
      </c>
      <c r="BS302" s="33" t="n">
        <v>0.116</v>
      </c>
      <c r="BT302" s="33" t="n">
        <v>0.13</v>
      </c>
      <c r="BU302" s="33" t="n">
        <v>0.217</v>
      </c>
      <c r="BV302" s="33" t="n">
        <v>0.188</v>
      </c>
      <c r="BW302" s="33" t="n">
        <v>0.174</v>
      </c>
      <c r="BX302" s="33" t="n">
        <v>0.159</v>
      </c>
      <c r="BY302" s="33" t="n">
        <v>0.319</v>
      </c>
      <c r="BZ302" s="33" t="n">
        <v>0.275</v>
      </c>
      <c r="CA302" s="33" t="n">
        <v>0.014</v>
      </c>
      <c r="CB302" s="33" t="n">
        <v>0.014</v>
      </c>
      <c r="CC302" s="33" t="n">
        <v>0.014</v>
      </c>
      <c r="CD302" s="33" t="n">
        <v>0</v>
      </c>
      <c r="CE302" s="33" t="n">
        <v>0.029</v>
      </c>
      <c r="CF302" s="33" t="n">
        <v>0.029</v>
      </c>
      <c r="CG302" s="33" t="n">
        <v>0.754</v>
      </c>
      <c r="CH302" s="33" t="n">
        <v>0.783</v>
      </c>
      <c r="CI302" s="33" t="n">
        <v>0.797</v>
      </c>
      <c r="CJ302" s="33" t="n">
        <v>0.783</v>
      </c>
      <c r="CK302" s="33" t="n">
        <v>0.522</v>
      </c>
      <c r="CL302" s="33" t="n">
        <v>0.478</v>
      </c>
      <c r="CM302" s="33" t="n">
        <v>0</v>
      </c>
      <c r="CN302" s="33" t="n">
        <v>0</v>
      </c>
      <c r="CO302" s="33" t="n">
        <v>0</v>
      </c>
      <c r="CP302" s="33" t="n">
        <v>0</v>
      </c>
      <c r="CQ302" s="33" t="n">
        <v>0</v>
      </c>
      <c r="CR302" s="33" t="n">
        <v>0</v>
      </c>
      <c r="CS302" s="33" t="n">
        <v>0.058</v>
      </c>
      <c r="CT302" s="33" t="n">
        <v>0.043</v>
      </c>
      <c r="CU302" s="33" t="n">
        <v>0.029</v>
      </c>
      <c r="CV302" s="33" t="n">
        <v>0</v>
      </c>
      <c r="CW302" s="33" t="n">
        <v>0.014</v>
      </c>
      <c r="CX302" s="33" t="n">
        <v>0.029</v>
      </c>
      <c r="CY302" s="33" t="n">
        <v>0.029</v>
      </c>
      <c r="CZ302" s="33" t="n">
        <v>0.014</v>
      </c>
      <c r="DA302" s="33" t="n">
        <v>0.029</v>
      </c>
      <c r="DB302" s="33" t="n">
        <v>0.029</v>
      </c>
      <c r="DC302" s="33" t="n">
        <v>0.072</v>
      </c>
      <c r="DD302" s="33" t="n">
        <v>0.043</v>
      </c>
      <c r="DE302" s="33" t="n">
        <v>0.174</v>
      </c>
      <c r="DF302" s="33" t="n">
        <v>0.159</v>
      </c>
      <c r="DG302" s="33" t="n">
        <v>0.188</v>
      </c>
      <c r="DH302" s="33" t="n">
        <v>0.145</v>
      </c>
      <c r="DI302" s="33" t="n">
        <v>0.116</v>
      </c>
      <c r="DJ302" s="33" t="n">
        <v>0.261</v>
      </c>
      <c r="DK302" s="33" t="n">
        <v>0.261</v>
      </c>
      <c r="DL302" s="33" t="n">
        <v>0.232</v>
      </c>
      <c r="DM302" s="33" t="n">
        <v>0.29</v>
      </c>
      <c r="DN302" s="33" t="n">
        <v>0</v>
      </c>
      <c r="DO302" s="33" t="n">
        <v>0.014</v>
      </c>
      <c r="DP302" s="33" t="n">
        <v>0.014</v>
      </c>
      <c r="DQ302" s="33" t="n">
        <v>0.014</v>
      </c>
      <c r="DR302" s="33" t="n">
        <v>0.014</v>
      </c>
      <c r="DS302" s="33" t="n">
        <v>0</v>
      </c>
      <c r="DT302" s="33" t="n">
        <v>0.014</v>
      </c>
      <c r="DU302" s="33" t="n">
        <v>0.029</v>
      </c>
      <c r="DV302" s="33" t="n">
        <v>0</v>
      </c>
      <c r="DW302" s="33" t="n">
        <v>0.826</v>
      </c>
      <c r="DX302" s="33" t="n">
        <v>0.812</v>
      </c>
      <c r="DY302" s="33" t="n">
        <v>0.768</v>
      </c>
      <c r="DZ302" s="33" t="n">
        <v>0.812</v>
      </c>
      <c r="EA302" s="33" t="n">
        <v>0.855</v>
      </c>
      <c r="EB302" s="33" t="n">
        <v>0.71</v>
      </c>
      <c r="EC302" s="33" t="n">
        <v>0.638</v>
      </c>
      <c r="ED302" s="33" t="n">
        <v>0.623</v>
      </c>
      <c r="EE302" s="33" t="n">
        <v>0.638</v>
      </c>
      <c r="EF302" s="33" t="n">
        <v>0.42</v>
      </c>
      <c r="EG302" s="33" t="n">
        <v>0.029</v>
      </c>
      <c r="EH302" s="33" t="n">
        <v>0.029</v>
      </c>
      <c r="EI302" s="33" t="n">
        <v>0.13</v>
      </c>
      <c r="EJ302" s="33" t="n">
        <v>0.435</v>
      </c>
      <c r="EK302" s="33" t="n">
        <v>0</v>
      </c>
      <c r="EL302" s="33" t="n">
        <v>0.014</v>
      </c>
      <c r="EM302" s="33" t="n">
        <v>0.159</v>
      </c>
      <c r="EN302" s="33" t="n">
        <v>0.058</v>
      </c>
      <c r="EO302" s="33" t="n">
        <v>0.304</v>
      </c>
      <c r="EP302" s="33" t="n">
        <v>0.159</v>
      </c>
      <c r="EQ302" s="33" t="n">
        <v>0.275</v>
      </c>
      <c r="ER302" s="33" t="n">
        <v>0.014</v>
      </c>
      <c r="ES302" s="33" t="n">
        <v>0.014</v>
      </c>
      <c r="ET302" s="33" t="n">
        <v>0.043</v>
      </c>
      <c r="EU302" s="33" t="n">
        <v>0.072</v>
      </c>
      <c r="EV302" s="33" t="n">
        <v>0.072</v>
      </c>
      <c r="EW302" s="33" t="n">
        <v>0.652</v>
      </c>
      <c r="EX302" s="33" t="n">
        <v>0.754</v>
      </c>
      <c r="EY302" s="33" t="n">
        <v>0.362</v>
      </c>
      <c r="EZ302" s="33" t="n">
        <v>9.16</v>
      </c>
      <c r="FA302" s="33" t="n">
        <v>0</v>
      </c>
      <c r="FB302" s="33" t="n">
        <v>0</v>
      </c>
      <c r="FC302" s="33" t="n">
        <v>0</v>
      </c>
      <c r="FD302" s="33" t="n">
        <v>0.014</v>
      </c>
      <c r="FE302" s="33" t="n">
        <v>0</v>
      </c>
      <c r="FF302" s="33" t="n">
        <v>0.029</v>
      </c>
      <c r="FG302" s="33" t="n">
        <v>0.043</v>
      </c>
      <c r="FH302" s="33" t="n">
        <v>0.13</v>
      </c>
      <c r="FI302" s="33" t="n">
        <v>0.232</v>
      </c>
      <c r="FJ302" s="33" t="n">
        <v>0.536</v>
      </c>
      <c r="FK302" s="33" t="n">
        <v>0.014</v>
      </c>
      <c r="FL302" s="33" t="n">
        <v>0.565</v>
      </c>
      <c r="FM302" s="33" t="n">
        <v>0.768</v>
      </c>
      <c r="FN302" s="33" t="n">
        <v>0.333</v>
      </c>
      <c r="FO302" s="33" t="n">
        <v>0.145</v>
      </c>
      <c r="FP302" s="33" t="n">
        <v>0.014</v>
      </c>
      <c r="FQ302" s="33" t="n">
        <v>0.261</v>
      </c>
      <c r="FR302" s="33" t="n">
        <v>0.116</v>
      </c>
      <c r="FS302" s="33" t="n">
        <v>0.029</v>
      </c>
      <c r="FT302" s="33" t="n">
        <v>0.145</v>
      </c>
      <c r="FU302" s="33" t="n">
        <v>0.072</v>
      </c>
      <c r="FV302" s="33" t="n">
        <v>0.072</v>
      </c>
      <c r="FW302" s="33" t="n">
        <v>0.203</v>
      </c>
      <c r="FX302" s="33" t="n">
        <v>0.101</v>
      </c>
      <c r="FY302" s="33" t="n">
        <v>0.116</v>
      </c>
      <c r="FZ302" s="33" t="n">
        <v>0.058</v>
      </c>
      <c r="GA302" s="33" t="n">
        <v>0</v>
      </c>
      <c r="GB302" s="33" t="n">
        <v>0.13</v>
      </c>
      <c r="GC302" s="33" t="n">
        <v>0.13</v>
      </c>
      <c r="GD302" s="33" t="n">
        <v>0.159</v>
      </c>
      <c r="GE302" s="33" t="n">
        <v>0.203</v>
      </c>
      <c r="GF302" s="33" t="n">
        <v>0</v>
      </c>
      <c r="GG302" s="33" t="n">
        <v>0.348</v>
      </c>
      <c r="GH302" s="33" t="n">
        <v>0.391</v>
      </c>
      <c r="GI302" s="33" t="n">
        <v>0.391</v>
      </c>
      <c r="GJ302" s="33" t="n">
        <v>0.406</v>
      </c>
      <c r="GK302" s="33" t="n">
        <v>0.333</v>
      </c>
      <c r="GL302" s="33" t="n">
        <v>0.174</v>
      </c>
      <c r="GM302" s="33" t="n">
        <v>0.594</v>
      </c>
      <c r="GN302" s="33" t="n">
        <v>0.159</v>
      </c>
      <c r="GO302" s="33" t="n">
        <v>0.232</v>
      </c>
      <c r="GP302" s="33" t="n">
        <v>0.377</v>
      </c>
      <c r="GQ302" s="33" t="n">
        <v>0.304</v>
      </c>
      <c r="GR302" s="33" t="n">
        <v>0.754</v>
      </c>
      <c r="GS302" s="33" t="n">
        <v>0.014</v>
      </c>
      <c r="GT302" s="33" t="n">
        <v>0.159</v>
      </c>
      <c r="GU302" s="33" t="n">
        <v>0.13</v>
      </c>
      <c r="GV302" s="33" t="n">
        <v>0.014</v>
      </c>
      <c r="GW302" s="33" t="n">
        <v>0.072</v>
      </c>
      <c r="GX302" s="33" t="n">
        <v>0.029</v>
      </c>
      <c r="GY302" s="33" t="n">
        <v>0.029</v>
      </c>
      <c r="GZ302" s="33" t="n">
        <v>0.101</v>
      </c>
      <c r="HA302" s="33" t="n">
        <v>0.087</v>
      </c>
      <c r="HB302" s="33" t="n">
        <v>0.014</v>
      </c>
      <c r="HC302" s="33" t="n">
        <v>0.029</v>
      </c>
      <c r="HD302" s="33" t="n">
        <v>0.014</v>
      </c>
      <c r="HE302" s="33" t="n">
        <v>0.014</v>
      </c>
      <c r="HF302" s="33" t="n">
        <v>0.058</v>
      </c>
      <c r="HG302" s="33" t="n">
        <v>0.029</v>
      </c>
      <c r="HH302" s="33" t="n">
        <v>0.029</v>
      </c>
      <c r="HI302" s="33" t="n">
        <v>0.058</v>
      </c>
      <c r="HJ302" s="33" t="n">
        <v>0.029</v>
      </c>
    </row>
    <row r="303" customFormat="false" ht="15" hidden="false" customHeight="false" outlineLevel="0" collapsed="false">
      <c r="A303" s="33" t="n">
        <v>609945</v>
      </c>
      <c r="B303" s="242" t="s">
        <v>1785</v>
      </c>
      <c r="C303" s="243" t="s">
        <v>1786</v>
      </c>
      <c r="D303" s="33" t="n">
        <v>3590</v>
      </c>
      <c r="E303" s="33" t="n">
        <v>23371</v>
      </c>
      <c r="F303" s="33" t="s">
        <v>619</v>
      </c>
      <c r="G303" s="33" t="s">
        <v>620</v>
      </c>
      <c r="H303" s="243" t="s">
        <v>46</v>
      </c>
      <c r="I303" s="33" t="s">
        <v>1855</v>
      </c>
      <c r="J303" s="33" t="s">
        <v>1788</v>
      </c>
      <c r="L303" s="33" t="s">
        <v>64</v>
      </c>
      <c r="N303" s="33" t="s">
        <v>1790</v>
      </c>
      <c r="O303" s="33" t="n">
        <v>51059</v>
      </c>
      <c r="P303" s="33" t="s">
        <v>1791</v>
      </c>
      <c r="Q303" s="33" t="s">
        <v>3814</v>
      </c>
      <c r="R303" s="33" t="s">
        <v>3815</v>
      </c>
      <c r="S303" s="33" t="n">
        <v>60640</v>
      </c>
      <c r="T303" s="33" t="n">
        <v>32</v>
      </c>
      <c r="U303" s="33" t="s">
        <v>3816</v>
      </c>
      <c r="V303" s="33" t="s">
        <v>3817</v>
      </c>
      <c r="W303" s="33" t="s">
        <v>3818</v>
      </c>
      <c r="X303" s="33" t="s">
        <v>3819</v>
      </c>
      <c r="Y303" s="33" t="s">
        <v>3820</v>
      </c>
      <c r="Z303" s="33" t="s">
        <v>2679</v>
      </c>
      <c r="AA303" s="33" t="n">
        <v>2012</v>
      </c>
      <c r="AB303" s="33" t="n">
        <v>609945</v>
      </c>
      <c r="AD303" s="33" t="n">
        <v>3590</v>
      </c>
      <c r="AG303" s="33" t="s">
        <v>3821</v>
      </c>
      <c r="AH303" s="33" t="n">
        <v>1</v>
      </c>
      <c r="AI303" s="33" t="s">
        <v>1823</v>
      </c>
      <c r="AJ303" s="33" t="s">
        <v>1801</v>
      </c>
      <c r="AK303" s="33" t="s">
        <v>1802</v>
      </c>
      <c r="AL303" s="33" t="s">
        <v>64</v>
      </c>
      <c r="AM303" s="33" t="s">
        <v>65</v>
      </c>
      <c r="AN303" s="33" t="s">
        <v>64</v>
      </c>
      <c r="AO303" s="33" t="s">
        <v>64</v>
      </c>
      <c r="AP303" s="33" t="s">
        <v>65</v>
      </c>
      <c r="AQ303" s="33" t="s">
        <v>2426</v>
      </c>
      <c r="AR303" s="244" t="s">
        <v>54</v>
      </c>
    </row>
    <row r="304" customFormat="false" ht="15" hidden="false" customHeight="false" outlineLevel="0" collapsed="false">
      <c r="A304" s="33" t="n">
        <v>609947</v>
      </c>
      <c r="B304" s="242" t="s">
        <v>1785</v>
      </c>
      <c r="C304" s="243" t="s">
        <v>1786</v>
      </c>
      <c r="D304" s="33" t="n">
        <v>3600</v>
      </c>
      <c r="E304" s="33" t="n">
        <v>23391</v>
      </c>
      <c r="F304" s="33" t="s">
        <v>621</v>
      </c>
      <c r="G304" s="33" t="s">
        <v>622</v>
      </c>
      <c r="H304" s="243" t="s">
        <v>46</v>
      </c>
      <c r="I304" s="33" t="s">
        <v>1855</v>
      </c>
      <c r="J304" s="33" t="s">
        <v>1788</v>
      </c>
      <c r="L304" s="33" t="s">
        <v>102</v>
      </c>
      <c r="N304" s="33" t="s">
        <v>1790</v>
      </c>
      <c r="O304" s="33" t="n">
        <v>51352</v>
      </c>
      <c r="P304" s="33" t="s">
        <v>1791</v>
      </c>
      <c r="Q304" s="33" t="s">
        <v>3822</v>
      </c>
      <c r="R304" s="33" t="s">
        <v>3823</v>
      </c>
      <c r="S304" s="33" t="n">
        <v>60609</v>
      </c>
      <c r="T304" s="33" t="n">
        <v>42</v>
      </c>
      <c r="U304" s="33" t="s">
        <v>3824</v>
      </c>
      <c r="V304" s="33" t="s">
        <v>3825</v>
      </c>
      <c r="W304" s="33" t="s">
        <v>3826</v>
      </c>
      <c r="X304" s="33" t="s">
        <v>3827</v>
      </c>
      <c r="Y304" s="33" t="s">
        <v>1908</v>
      </c>
      <c r="Z304" s="33" t="s">
        <v>2083</v>
      </c>
      <c r="AA304" s="33" t="n">
        <v>2012</v>
      </c>
      <c r="AB304" s="33" t="n">
        <v>609947</v>
      </c>
      <c r="AD304" s="33" t="n">
        <v>3600</v>
      </c>
      <c r="AG304" s="33" t="s">
        <v>3828</v>
      </c>
      <c r="AH304" s="33" t="n">
        <v>4</v>
      </c>
      <c r="AI304" s="33" t="s">
        <v>1823</v>
      </c>
      <c r="AJ304" s="33" t="s">
        <v>1801</v>
      </c>
      <c r="AK304" s="33" t="s">
        <v>1802</v>
      </c>
      <c r="AL304" s="33" t="s">
        <v>102</v>
      </c>
      <c r="AM304" s="33" t="s">
        <v>71</v>
      </c>
      <c r="AN304" s="33" t="s">
        <v>102</v>
      </c>
      <c r="AO304" s="33" t="s">
        <v>102</v>
      </c>
      <c r="AP304" s="33" t="s">
        <v>71</v>
      </c>
      <c r="AQ304" s="33" t="s">
        <v>2426</v>
      </c>
      <c r="AR304" s="244" t="s">
        <v>460</v>
      </c>
      <c r="AS304" s="33" t="s">
        <v>67</v>
      </c>
      <c r="AT304" s="33" t="s">
        <v>67</v>
      </c>
      <c r="AU304" s="33" t="s">
        <v>47</v>
      </c>
      <c r="AV304" s="33" t="n">
        <v>28</v>
      </c>
      <c r="AW304" s="33" t="n">
        <v>21</v>
      </c>
      <c r="AX304" s="33" t="n">
        <v>41</v>
      </c>
      <c r="AY304" s="33" t="n">
        <v>139</v>
      </c>
      <c r="AZ304" s="33" t="n">
        <v>46</v>
      </c>
      <c r="BA304" s="33" t="n">
        <v>3</v>
      </c>
      <c r="BB304" s="33" t="n">
        <v>27</v>
      </c>
      <c r="BC304" s="33" t="n">
        <v>43</v>
      </c>
      <c r="BD304" s="245" t="n">
        <v>0</v>
      </c>
      <c r="BE304" s="33" t="n">
        <v>0</v>
      </c>
      <c r="BF304" s="33" t="n">
        <v>12</v>
      </c>
      <c r="BG304" s="33" t="n">
        <v>8</v>
      </c>
      <c r="BH304" s="33" t="n">
        <v>139</v>
      </c>
      <c r="BI304" s="33" t="n">
        <v>0.029</v>
      </c>
      <c r="BJ304" s="33" t="n">
        <v>0.014</v>
      </c>
      <c r="BK304" s="33" t="n">
        <v>0.007</v>
      </c>
      <c r="BL304" s="33" t="n">
        <v>0</v>
      </c>
      <c r="BM304" s="33" t="n">
        <v>0.072</v>
      </c>
      <c r="BN304" s="33" t="n">
        <v>0.129</v>
      </c>
      <c r="BO304" s="33" t="n">
        <v>0.137</v>
      </c>
      <c r="BP304" s="33" t="n">
        <v>0.144</v>
      </c>
      <c r="BQ304" s="33" t="n">
        <v>0.086</v>
      </c>
      <c r="BR304" s="33" t="n">
        <v>0.065</v>
      </c>
      <c r="BS304" s="33" t="n">
        <v>0.165</v>
      </c>
      <c r="BT304" s="33" t="n">
        <v>0.18</v>
      </c>
      <c r="BU304" s="33" t="n">
        <v>0.288</v>
      </c>
      <c r="BV304" s="33" t="n">
        <v>0.288</v>
      </c>
      <c r="BW304" s="33" t="n">
        <v>0.424</v>
      </c>
      <c r="BX304" s="33" t="n">
        <v>0.273</v>
      </c>
      <c r="BY304" s="33" t="n">
        <v>0.338</v>
      </c>
      <c r="BZ304" s="33" t="n">
        <v>0.324</v>
      </c>
      <c r="CA304" s="33" t="n">
        <v>0.007</v>
      </c>
      <c r="CB304" s="33" t="n">
        <v>0.014</v>
      </c>
      <c r="CC304" s="33" t="n">
        <v>0</v>
      </c>
      <c r="CD304" s="33" t="n">
        <v>0.014</v>
      </c>
      <c r="CE304" s="33" t="n">
        <v>0</v>
      </c>
      <c r="CF304" s="33" t="n">
        <v>0.036</v>
      </c>
      <c r="CG304" s="33" t="n">
        <v>0.54</v>
      </c>
      <c r="CH304" s="33" t="n">
        <v>0.54</v>
      </c>
      <c r="CI304" s="33" t="n">
        <v>0.482</v>
      </c>
      <c r="CJ304" s="33" t="n">
        <v>0.647</v>
      </c>
      <c r="CK304" s="33" t="n">
        <v>0.424</v>
      </c>
      <c r="CL304" s="33" t="n">
        <v>0.331</v>
      </c>
      <c r="CM304" s="33" t="n">
        <v>0.007</v>
      </c>
      <c r="CN304" s="33" t="n">
        <v>0</v>
      </c>
      <c r="CO304" s="33" t="n">
        <v>0.014</v>
      </c>
      <c r="CP304" s="33" t="n">
        <v>0.014</v>
      </c>
      <c r="CQ304" s="33" t="n">
        <v>0</v>
      </c>
      <c r="CR304" s="33" t="n">
        <v>0.014</v>
      </c>
      <c r="CS304" s="33" t="n">
        <v>0.043</v>
      </c>
      <c r="CT304" s="33" t="n">
        <v>0.18</v>
      </c>
      <c r="CU304" s="33" t="n">
        <v>0.094</v>
      </c>
      <c r="CV304" s="33" t="n">
        <v>0.058</v>
      </c>
      <c r="CW304" s="33" t="n">
        <v>0.036</v>
      </c>
      <c r="CX304" s="33" t="n">
        <v>0.029</v>
      </c>
      <c r="CY304" s="33" t="n">
        <v>0.05</v>
      </c>
      <c r="CZ304" s="33" t="n">
        <v>0.029</v>
      </c>
      <c r="DA304" s="33" t="n">
        <v>0.129</v>
      </c>
      <c r="DB304" s="33" t="n">
        <v>0.151</v>
      </c>
      <c r="DC304" s="33" t="n">
        <v>0.151</v>
      </c>
      <c r="DD304" s="33" t="n">
        <v>0.173</v>
      </c>
      <c r="DE304" s="33" t="n">
        <v>0.223</v>
      </c>
      <c r="DF304" s="33" t="n">
        <v>0.23</v>
      </c>
      <c r="DG304" s="33" t="n">
        <v>0.317</v>
      </c>
      <c r="DH304" s="33" t="n">
        <v>0.201</v>
      </c>
      <c r="DI304" s="33" t="n">
        <v>0.266</v>
      </c>
      <c r="DJ304" s="33" t="n">
        <v>0.295</v>
      </c>
      <c r="DK304" s="33" t="n">
        <v>0.302</v>
      </c>
      <c r="DL304" s="33" t="n">
        <v>0.137</v>
      </c>
      <c r="DM304" s="33" t="n">
        <v>0.259</v>
      </c>
      <c r="DN304" s="33" t="n">
        <v>0</v>
      </c>
      <c r="DO304" s="33" t="n">
        <v>0.007</v>
      </c>
      <c r="DP304" s="33" t="n">
        <v>0</v>
      </c>
      <c r="DQ304" s="33" t="n">
        <v>0.014</v>
      </c>
      <c r="DR304" s="33" t="n">
        <v>0.022</v>
      </c>
      <c r="DS304" s="33" t="n">
        <v>0.029</v>
      </c>
      <c r="DT304" s="33" t="n">
        <v>0.014</v>
      </c>
      <c r="DU304" s="33" t="n">
        <v>0.014</v>
      </c>
      <c r="DV304" s="33" t="n">
        <v>0.036</v>
      </c>
      <c r="DW304" s="33" t="n">
        <v>0.712</v>
      </c>
      <c r="DX304" s="33" t="n">
        <v>0.727</v>
      </c>
      <c r="DY304" s="33" t="n">
        <v>0.64</v>
      </c>
      <c r="DZ304" s="33" t="n">
        <v>0.719</v>
      </c>
      <c r="EA304" s="33" t="n">
        <v>0.683</v>
      </c>
      <c r="EB304" s="33" t="n">
        <v>0.532</v>
      </c>
      <c r="EC304" s="33" t="n">
        <v>0.489</v>
      </c>
      <c r="ED304" s="33" t="n">
        <v>0.518</v>
      </c>
      <c r="EE304" s="33" t="n">
        <v>0.439</v>
      </c>
      <c r="EF304" s="33" t="n">
        <v>0.302</v>
      </c>
      <c r="EG304" s="33" t="n">
        <v>0.022</v>
      </c>
      <c r="EH304" s="33" t="n">
        <v>0.007</v>
      </c>
      <c r="EI304" s="33" t="n">
        <v>0.129</v>
      </c>
      <c r="EJ304" s="33" t="n">
        <v>0.374</v>
      </c>
      <c r="EK304" s="33" t="n">
        <v>0.079</v>
      </c>
      <c r="EL304" s="33" t="n">
        <v>0.108</v>
      </c>
      <c r="EM304" s="33" t="n">
        <v>0.18</v>
      </c>
      <c r="EN304" s="33" t="n">
        <v>0.115</v>
      </c>
      <c r="EO304" s="33" t="n">
        <v>0.324</v>
      </c>
      <c r="EP304" s="33" t="n">
        <v>0.424</v>
      </c>
      <c r="EQ304" s="33" t="n">
        <v>0.281</v>
      </c>
      <c r="ER304" s="33" t="n">
        <v>0.014</v>
      </c>
      <c r="ES304" s="33" t="n">
        <v>0.029</v>
      </c>
      <c r="ET304" s="33" t="n">
        <v>0.05</v>
      </c>
      <c r="EU304" s="33" t="n">
        <v>0.05</v>
      </c>
      <c r="EV304" s="33" t="n">
        <v>0.194</v>
      </c>
      <c r="EW304" s="33" t="n">
        <v>0.547</v>
      </c>
      <c r="EX304" s="33" t="n">
        <v>0.41</v>
      </c>
      <c r="EY304" s="33" t="n">
        <v>0.36</v>
      </c>
      <c r="EZ304" s="33" t="n">
        <v>6.96</v>
      </c>
      <c r="FA304" s="33" t="n">
        <v>0.036</v>
      </c>
      <c r="FB304" s="33" t="n">
        <v>0.022</v>
      </c>
      <c r="FC304" s="33" t="n">
        <v>0.05</v>
      </c>
      <c r="FD304" s="33" t="n">
        <v>0.058</v>
      </c>
      <c r="FE304" s="33" t="n">
        <v>0.115</v>
      </c>
      <c r="FF304" s="33" t="n">
        <v>0.144</v>
      </c>
      <c r="FG304" s="33" t="n">
        <v>0.101</v>
      </c>
      <c r="FH304" s="33" t="n">
        <v>0.108</v>
      </c>
      <c r="FI304" s="33" t="n">
        <v>0.086</v>
      </c>
      <c r="FJ304" s="33" t="n">
        <v>0.252</v>
      </c>
      <c r="FK304" s="33" t="n">
        <v>0.029</v>
      </c>
      <c r="FL304" s="33" t="n">
        <v>0.525</v>
      </c>
      <c r="FM304" s="33" t="n">
        <v>0.597</v>
      </c>
      <c r="FN304" s="33" t="n">
        <v>0.281</v>
      </c>
      <c r="FO304" s="33" t="n">
        <v>0.165</v>
      </c>
      <c r="FP304" s="33" t="n">
        <v>0.151</v>
      </c>
      <c r="FQ304" s="33" t="n">
        <v>0.158</v>
      </c>
      <c r="FR304" s="33" t="n">
        <v>0.101</v>
      </c>
      <c r="FS304" s="33" t="n">
        <v>0.036</v>
      </c>
      <c r="FT304" s="33" t="n">
        <v>0.237</v>
      </c>
      <c r="FU304" s="33" t="n">
        <v>0.094</v>
      </c>
      <c r="FV304" s="33" t="n">
        <v>0.086</v>
      </c>
      <c r="FW304" s="33" t="n">
        <v>0.259</v>
      </c>
      <c r="FX304" s="33" t="n">
        <v>0.115</v>
      </c>
      <c r="FY304" s="33" t="n">
        <v>0.129</v>
      </c>
      <c r="FZ304" s="33" t="n">
        <v>0.065</v>
      </c>
      <c r="GA304" s="33" t="n">
        <v>0.007</v>
      </c>
      <c r="GB304" s="33" t="n">
        <v>0.014</v>
      </c>
      <c r="GC304" s="33" t="n">
        <v>0.014</v>
      </c>
      <c r="GD304" s="33" t="n">
        <v>0.029</v>
      </c>
      <c r="GE304" s="33" t="n">
        <v>0.216</v>
      </c>
      <c r="GF304" s="33" t="n">
        <v>0.029</v>
      </c>
      <c r="GG304" s="33" t="n">
        <v>0.417</v>
      </c>
      <c r="GH304" s="33" t="n">
        <v>0.288</v>
      </c>
      <c r="GI304" s="33" t="n">
        <v>0.295</v>
      </c>
      <c r="GJ304" s="33" t="n">
        <v>0.338</v>
      </c>
      <c r="GK304" s="33" t="n">
        <v>0.381</v>
      </c>
      <c r="GL304" s="33" t="n">
        <v>0.388</v>
      </c>
      <c r="GM304" s="33" t="n">
        <v>0.489</v>
      </c>
      <c r="GN304" s="33" t="n">
        <v>0.432</v>
      </c>
      <c r="GO304" s="33" t="n">
        <v>0.468</v>
      </c>
      <c r="GP304" s="33" t="n">
        <v>0.46</v>
      </c>
      <c r="GQ304" s="33" t="n">
        <v>0.288</v>
      </c>
      <c r="GR304" s="33" t="n">
        <v>0.489</v>
      </c>
      <c r="GS304" s="33" t="n">
        <v>0.043</v>
      </c>
      <c r="GT304" s="33" t="n">
        <v>0.201</v>
      </c>
      <c r="GU304" s="33" t="n">
        <v>0.173</v>
      </c>
      <c r="GV304" s="33" t="n">
        <v>0.122</v>
      </c>
      <c r="GW304" s="33" t="n">
        <v>0.094</v>
      </c>
      <c r="GX304" s="33" t="n">
        <v>0.05</v>
      </c>
      <c r="GY304" s="33" t="n">
        <v>0.014</v>
      </c>
      <c r="GZ304" s="33" t="n">
        <v>0.05</v>
      </c>
      <c r="HA304" s="33" t="n">
        <v>0.036</v>
      </c>
      <c r="HB304" s="33" t="n">
        <v>0.022</v>
      </c>
      <c r="HC304" s="33" t="n">
        <v>0.007</v>
      </c>
      <c r="HD304" s="33" t="n">
        <v>0.014</v>
      </c>
      <c r="HE304" s="33" t="n">
        <v>0.029</v>
      </c>
      <c r="HF304" s="33" t="n">
        <v>0.014</v>
      </c>
      <c r="HG304" s="33" t="n">
        <v>0.014</v>
      </c>
      <c r="HH304" s="33" t="n">
        <v>0.029</v>
      </c>
      <c r="HI304" s="33" t="n">
        <v>0.014</v>
      </c>
      <c r="HJ304" s="33" t="n">
        <v>0.029</v>
      </c>
    </row>
    <row r="305" customFormat="false" ht="15" hidden="false" customHeight="false" outlineLevel="0" collapsed="false">
      <c r="A305" s="33" t="n">
        <v>609949</v>
      </c>
      <c r="B305" s="242" t="s">
        <v>1785</v>
      </c>
      <c r="C305" s="243" t="s">
        <v>1786</v>
      </c>
      <c r="D305" s="33" t="n">
        <v>3620</v>
      </c>
      <c r="E305" s="33" t="n">
        <v>23401</v>
      </c>
      <c r="F305" s="33" t="s">
        <v>625</v>
      </c>
      <c r="G305" s="33" t="s">
        <v>626</v>
      </c>
      <c r="H305" s="243" t="s">
        <v>46</v>
      </c>
      <c r="I305" s="33" t="s">
        <v>1855</v>
      </c>
      <c r="J305" s="33" t="s">
        <v>2438</v>
      </c>
      <c r="L305" s="33" t="s">
        <v>75</v>
      </c>
      <c r="N305" s="33" t="s">
        <v>1790</v>
      </c>
      <c r="O305" s="33" t="n">
        <v>51014</v>
      </c>
      <c r="P305" s="33" t="s">
        <v>1791</v>
      </c>
      <c r="Q305" s="33" t="s">
        <v>3829</v>
      </c>
      <c r="R305" s="33" t="s">
        <v>3830</v>
      </c>
      <c r="S305" s="33" t="n">
        <v>60641</v>
      </c>
      <c r="T305" s="33" t="n">
        <v>29</v>
      </c>
      <c r="U305" s="33" t="s">
        <v>3831</v>
      </c>
      <c r="V305" s="33" t="s">
        <v>3832</v>
      </c>
      <c r="W305" s="33" t="s">
        <v>3833</v>
      </c>
      <c r="X305" s="33" t="s">
        <v>3834</v>
      </c>
      <c r="Y305" s="33" t="s">
        <v>1146</v>
      </c>
      <c r="Z305" s="33" t="s">
        <v>2671</v>
      </c>
      <c r="AA305" s="33" t="n">
        <v>2012</v>
      </c>
      <c r="AB305" s="33" t="n">
        <v>609949</v>
      </c>
      <c r="AD305" s="33" t="n">
        <v>3620</v>
      </c>
      <c r="AG305" s="33" t="s">
        <v>3835</v>
      </c>
      <c r="AH305" s="33" t="n">
        <v>0</v>
      </c>
      <c r="AI305" s="33" t="s">
        <v>1823</v>
      </c>
      <c r="AJ305" s="33" t="s">
        <v>1801</v>
      </c>
      <c r="AK305" s="33" t="s">
        <v>1802</v>
      </c>
      <c r="AL305" s="33" t="s">
        <v>75</v>
      </c>
      <c r="AM305" s="33" t="s">
        <v>65</v>
      </c>
      <c r="AN305" s="33" t="s">
        <v>75</v>
      </c>
      <c r="AO305" s="33" t="s">
        <v>75</v>
      </c>
      <c r="AP305" s="33" t="s">
        <v>65</v>
      </c>
      <c r="AQ305" s="33" t="s">
        <v>2426</v>
      </c>
      <c r="AR305" s="244" t="s">
        <v>198</v>
      </c>
      <c r="AS305" s="33" t="s">
        <v>67</v>
      </c>
      <c r="AT305" s="33" t="s">
        <v>77</v>
      </c>
      <c r="AU305" s="33" t="s">
        <v>47</v>
      </c>
      <c r="AV305" s="33" t="n">
        <v>28</v>
      </c>
      <c r="AW305" s="33" t="n">
        <v>60</v>
      </c>
      <c r="AX305" s="33" t="n">
        <v>56</v>
      </c>
      <c r="AY305" s="33" t="n">
        <v>458</v>
      </c>
      <c r="AZ305" s="33" t="n">
        <v>52</v>
      </c>
      <c r="BA305" s="33" t="n">
        <v>13</v>
      </c>
      <c r="BB305" s="33" t="n">
        <v>6</v>
      </c>
      <c r="BC305" s="33" t="n">
        <v>350</v>
      </c>
      <c r="BD305" s="245" t="n">
        <v>1</v>
      </c>
      <c r="BE305" s="33" t="n">
        <v>1</v>
      </c>
      <c r="BF305" s="33" t="n">
        <v>18</v>
      </c>
      <c r="BG305" s="33" t="n">
        <v>17</v>
      </c>
      <c r="BH305" s="33" t="n">
        <v>458</v>
      </c>
      <c r="BI305" s="33" t="n">
        <v>0.046</v>
      </c>
      <c r="BJ305" s="33" t="n">
        <v>0.033</v>
      </c>
      <c r="BK305" s="33" t="n">
        <v>0.015</v>
      </c>
      <c r="BL305" s="33" t="n">
        <v>0.017</v>
      </c>
      <c r="BM305" s="33" t="n">
        <v>0.024</v>
      </c>
      <c r="BN305" s="33" t="n">
        <v>0.074</v>
      </c>
      <c r="BO305" s="33" t="n">
        <v>0.144</v>
      </c>
      <c r="BP305" s="33" t="n">
        <v>0.12</v>
      </c>
      <c r="BQ305" s="33" t="n">
        <v>0.081</v>
      </c>
      <c r="BR305" s="33" t="n">
        <v>0.035</v>
      </c>
      <c r="BS305" s="33" t="n">
        <v>0.096</v>
      </c>
      <c r="BT305" s="33" t="n">
        <v>0.192</v>
      </c>
      <c r="BU305" s="33" t="n">
        <v>0.441</v>
      </c>
      <c r="BV305" s="33" t="n">
        <v>0.362</v>
      </c>
      <c r="BW305" s="33" t="n">
        <v>0.454</v>
      </c>
      <c r="BX305" s="33" t="n">
        <v>0.284</v>
      </c>
      <c r="BY305" s="33" t="n">
        <v>0.439</v>
      </c>
      <c r="BZ305" s="33" t="n">
        <v>0.376</v>
      </c>
      <c r="CA305" s="33" t="n">
        <v>0.022</v>
      </c>
      <c r="CB305" s="33" t="n">
        <v>0.02</v>
      </c>
      <c r="CC305" s="33" t="n">
        <v>0.035</v>
      </c>
      <c r="CD305" s="33" t="n">
        <v>0.026</v>
      </c>
      <c r="CE305" s="33" t="n">
        <v>0.028</v>
      </c>
      <c r="CF305" s="33" t="n">
        <v>0.035</v>
      </c>
      <c r="CG305" s="33" t="n">
        <v>0.347</v>
      </c>
      <c r="CH305" s="33" t="n">
        <v>0.465</v>
      </c>
      <c r="CI305" s="33" t="n">
        <v>0.415</v>
      </c>
      <c r="CJ305" s="33" t="n">
        <v>0.638</v>
      </c>
      <c r="CK305" s="33" t="n">
        <v>0.413</v>
      </c>
      <c r="CL305" s="33" t="n">
        <v>0.323</v>
      </c>
      <c r="CM305" s="33" t="n">
        <v>0.007</v>
      </c>
      <c r="CN305" s="33" t="n">
        <v>0.002</v>
      </c>
      <c r="CO305" s="33" t="n">
        <v>0.004</v>
      </c>
      <c r="CP305" s="33" t="n">
        <v>0.009</v>
      </c>
      <c r="CQ305" s="33" t="n">
        <v>0.004</v>
      </c>
      <c r="CR305" s="33" t="n">
        <v>0.009</v>
      </c>
      <c r="CS305" s="33" t="n">
        <v>0.011</v>
      </c>
      <c r="CT305" s="33" t="n">
        <v>0.066</v>
      </c>
      <c r="CU305" s="33" t="n">
        <v>0.015</v>
      </c>
      <c r="CV305" s="33" t="n">
        <v>0.011</v>
      </c>
      <c r="CW305" s="33" t="n">
        <v>0.011</v>
      </c>
      <c r="CX305" s="33" t="n">
        <v>0.015</v>
      </c>
      <c r="CY305" s="33" t="n">
        <v>0.028</v>
      </c>
      <c r="CZ305" s="33" t="n">
        <v>0.02</v>
      </c>
      <c r="DA305" s="33" t="n">
        <v>0.037</v>
      </c>
      <c r="DB305" s="33" t="n">
        <v>0.055</v>
      </c>
      <c r="DC305" s="33" t="n">
        <v>0.098</v>
      </c>
      <c r="DD305" s="33" t="n">
        <v>0.059</v>
      </c>
      <c r="DE305" s="33" t="n">
        <v>0.103</v>
      </c>
      <c r="DF305" s="33" t="n">
        <v>0.133</v>
      </c>
      <c r="DG305" s="33" t="n">
        <v>0.17</v>
      </c>
      <c r="DH305" s="33" t="n">
        <v>0.172</v>
      </c>
      <c r="DI305" s="33" t="n">
        <v>0.14</v>
      </c>
      <c r="DJ305" s="33" t="n">
        <v>0.236</v>
      </c>
      <c r="DK305" s="33" t="n">
        <v>0.251</v>
      </c>
      <c r="DL305" s="33" t="n">
        <v>0.221</v>
      </c>
      <c r="DM305" s="33" t="n">
        <v>0.229</v>
      </c>
      <c r="DN305" s="33" t="n">
        <v>0.015</v>
      </c>
      <c r="DO305" s="33" t="n">
        <v>0.011</v>
      </c>
      <c r="DP305" s="33" t="n">
        <v>0.017</v>
      </c>
      <c r="DQ305" s="33" t="n">
        <v>0.013</v>
      </c>
      <c r="DR305" s="33" t="n">
        <v>0.011</v>
      </c>
      <c r="DS305" s="33" t="n">
        <v>0.017</v>
      </c>
      <c r="DT305" s="33" t="n">
        <v>0.017</v>
      </c>
      <c r="DU305" s="33" t="n">
        <v>0.024</v>
      </c>
      <c r="DV305" s="33" t="n">
        <v>0.033</v>
      </c>
      <c r="DW305" s="33" t="n">
        <v>0.865</v>
      </c>
      <c r="DX305" s="33" t="n">
        <v>0.843</v>
      </c>
      <c r="DY305" s="33" t="n">
        <v>0.793</v>
      </c>
      <c r="DZ305" s="33" t="n">
        <v>0.777</v>
      </c>
      <c r="EA305" s="33" t="n">
        <v>0.825</v>
      </c>
      <c r="EB305" s="33" t="n">
        <v>0.701</v>
      </c>
      <c r="EC305" s="33" t="n">
        <v>0.666</v>
      </c>
      <c r="ED305" s="33" t="n">
        <v>0.592</v>
      </c>
      <c r="EE305" s="33" t="n">
        <v>0.664</v>
      </c>
      <c r="EF305" s="33" t="n">
        <v>0.36</v>
      </c>
      <c r="EG305" s="33" t="n">
        <v>0.015</v>
      </c>
      <c r="EH305" s="33" t="n">
        <v>0.017</v>
      </c>
      <c r="EI305" s="33" t="n">
        <v>0.035</v>
      </c>
      <c r="EJ305" s="33" t="n">
        <v>0.319</v>
      </c>
      <c r="EK305" s="33" t="n">
        <v>0.074</v>
      </c>
      <c r="EL305" s="33" t="n">
        <v>0.033</v>
      </c>
      <c r="EM305" s="33" t="n">
        <v>0.114</v>
      </c>
      <c r="EN305" s="33" t="n">
        <v>0.14</v>
      </c>
      <c r="EO305" s="33" t="n">
        <v>0.347</v>
      </c>
      <c r="EP305" s="33" t="n">
        <v>0.332</v>
      </c>
      <c r="EQ305" s="33" t="n">
        <v>0.386</v>
      </c>
      <c r="ER305" s="33" t="n">
        <v>0.061</v>
      </c>
      <c r="ES305" s="33" t="n">
        <v>0.037</v>
      </c>
      <c r="ET305" s="33" t="n">
        <v>0.07</v>
      </c>
      <c r="EU305" s="33" t="n">
        <v>0.092</v>
      </c>
      <c r="EV305" s="33" t="n">
        <v>0.12</v>
      </c>
      <c r="EW305" s="33" t="n">
        <v>0.526</v>
      </c>
      <c r="EX305" s="33" t="n">
        <v>0.548</v>
      </c>
      <c r="EY305" s="33" t="n">
        <v>0.373</v>
      </c>
      <c r="EZ305" s="33" t="n">
        <v>8.41</v>
      </c>
      <c r="FA305" s="33" t="n">
        <v>0.007</v>
      </c>
      <c r="FB305" s="33" t="n">
        <v>0.002</v>
      </c>
      <c r="FC305" s="33" t="n">
        <v>0.007</v>
      </c>
      <c r="FD305" s="33" t="n">
        <v>0.013</v>
      </c>
      <c r="FE305" s="33" t="n">
        <v>0.072</v>
      </c>
      <c r="FF305" s="33" t="n">
        <v>0.048</v>
      </c>
      <c r="FG305" s="33" t="n">
        <v>0.081</v>
      </c>
      <c r="FH305" s="33" t="n">
        <v>0.179</v>
      </c>
      <c r="FI305" s="33" t="n">
        <v>0.181</v>
      </c>
      <c r="FJ305" s="33" t="n">
        <v>0.376</v>
      </c>
      <c r="FK305" s="33" t="n">
        <v>0.035</v>
      </c>
      <c r="FL305" s="33" t="n">
        <v>0.347</v>
      </c>
      <c r="FM305" s="33" t="n">
        <v>0.526</v>
      </c>
      <c r="FN305" s="33" t="n">
        <v>0.225</v>
      </c>
      <c r="FO305" s="33" t="n">
        <v>0.236</v>
      </c>
      <c r="FP305" s="33" t="n">
        <v>0.135</v>
      </c>
      <c r="FQ305" s="33" t="n">
        <v>0.229</v>
      </c>
      <c r="FR305" s="33" t="n">
        <v>0.144</v>
      </c>
      <c r="FS305" s="33" t="n">
        <v>0.079</v>
      </c>
      <c r="FT305" s="33" t="n">
        <v>0.214</v>
      </c>
      <c r="FU305" s="33" t="n">
        <v>0.142</v>
      </c>
      <c r="FV305" s="33" t="n">
        <v>0.068</v>
      </c>
      <c r="FW305" s="33" t="n">
        <v>0.205</v>
      </c>
      <c r="FX305" s="33" t="n">
        <v>0.131</v>
      </c>
      <c r="FY305" s="33" t="n">
        <v>0.192</v>
      </c>
      <c r="FZ305" s="33" t="n">
        <v>0.127</v>
      </c>
      <c r="GA305" s="33" t="n">
        <v>0.004</v>
      </c>
      <c r="GB305" s="33" t="n">
        <v>0.002</v>
      </c>
      <c r="GC305" s="33" t="n">
        <v>0.013</v>
      </c>
      <c r="GD305" s="33" t="n">
        <v>0.022</v>
      </c>
      <c r="GE305" s="33" t="n">
        <v>0.122</v>
      </c>
      <c r="GF305" s="33" t="n">
        <v>0.015</v>
      </c>
      <c r="GG305" s="33" t="n">
        <v>0.277</v>
      </c>
      <c r="GH305" s="33" t="n">
        <v>0.271</v>
      </c>
      <c r="GI305" s="33" t="n">
        <v>0.312</v>
      </c>
      <c r="GJ305" s="33" t="n">
        <v>0.279</v>
      </c>
      <c r="GK305" s="33" t="n">
        <v>0.424</v>
      </c>
      <c r="GL305" s="33" t="n">
        <v>0.367</v>
      </c>
      <c r="GM305" s="33" t="n">
        <v>0.629</v>
      </c>
      <c r="GN305" s="33" t="n">
        <v>0.502</v>
      </c>
      <c r="GO305" s="33" t="n">
        <v>0.524</v>
      </c>
      <c r="GP305" s="33" t="n">
        <v>0.541</v>
      </c>
      <c r="GQ305" s="33" t="n">
        <v>0.301</v>
      </c>
      <c r="GR305" s="33" t="n">
        <v>0.513</v>
      </c>
      <c r="GS305" s="33" t="n">
        <v>0.031</v>
      </c>
      <c r="GT305" s="33" t="n">
        <v>0.155</v>
      </c>
      <c r="GU305" s="33" t="n">
        <v>0.081</v>
      </c>
      <c r="GV305" s="33" t="n">
        <v>0.079</v>
      </c>
      <c r="GW305" s="33" t="n">
        <v>0.074</v>
      </c>
      <c r="GX305" s="33" t="n">
        <v>0.035</v>
      </c>
      <c r="GY305" s="33" t="n">
        <v>0.015</v>
      </c>
      <c r="GZ305" s="33" t="n">
        <v>0.02</v>
      </c>
      <c r="HA305" s="33" t="n">
        <v>0.022</v>
      </c>
      <c r="HB305" s="33" t="n">
        <v>0.028</v>
      </c>
      <c r="HC305" s="33" t="n">
        <v>0.024</v>
      </c>
      <c r="HD305" s="33" t="n">
        <v>0.015</v>
      </c>
      <c r="HE305" s="33" t="n">
        <v>0.044</v>
      </c>
      <c r="HF305" s="33" t="n">
        <v>0.05</v>
      </c>
      <c r="HG305" s="33" t="n">
        <v>0.048</v>
      </c>
      <c r="HH305" s="33" t="n">
        <v>0.05</v>
      </c>
      <c r="HI305" s="33" t="n">
        <v>0.055</v>
      </c>
      <c r="HJ305" s="33" t="n">
        <v>0.055</v>
      </c>
    </row>
    <row r="306" customFormat="false" ht="15" hidden="false" customHeight="false" outlineLevel="0" collapsed="false">
      <c r="A306" s="33" t="n">
        <v>609950</v>
      </c>
      <c r="B306" s="242" t="s">
        <v>1785</v>
      </c>
      <c r="C306" s="243" t="s">
        <v>1786</v>
      </c>
      <c r="D306" s="33" t="n">
        <v>3630</v>
      </c>
      <c r="E306" s="33" t="n">
        <v>23411</v>
      </c>
      <c r="F306" s="33" t="s">
        <v>1061</v>
      </c>
      <c r="G306" s="33" t="s">
        <v>1062</v>
      </c>
      <c r="H306" s="243" t="s">
        <v>46</v>
      </c>
      <c r="I306" s="33" t="s">
        <v>1855</v>
      </c>
      <c r="J306" s="33" t="s">
        <v>1788</v>
      </c>
      <c r="L306" s="33" t="s">
        <v>279</v>
      </c>
      <c r="N306" s="33" t="s">
        <v>1790</v>
      </c>
      <c r="O306" s="33" t="n">
        <v>51271</v>
      </c>
      <c r="P306" s="33" t="s">
        <v>1791</v>
      </c>
      <c r="Q306" s="33" t="s">
        <v>3836</v>
      </c>
      <c r="R306" s="33" t="s">
        <v>3837</v>
      </c>
      <c r="S306" s="33" t="n">
        <v>60623</v>
      </c>
      <c r="T306" s="33" t="n">
        <v>37</v>
      </c>
      <c r="U306" s="33" t="s">
        <v>3838</v>
      </c>
      <c r="V306" s="33" t="s">
        <v>3839</v>
      </c>
      <c r="W306" s="33" t="s">
        <v>3840</v>
      </c>
      <c r="X306" s="33" t="s">
        <v>3841</v>
      </c>
      <c r="Y306" s="33" t="s">
        <v>2268</v>
      </c>
      <c r="Z306" s="33" t="s">
        <v>2531</v>
      </c>
      <c r="AA306" s="33" t="n">
        <v>2012</v>
      </c>
      <c r="AB306" s="33" t="n">
        <v>609950</v>
      </c>
      <c r="AD306" s="33" t="n">
        <v>3630</v>
      </c>
      <c r="AG306" s="33" t="s">
        <v>3842</v>
      </c>
      <c r="AH306" s="33" t="n">
        <v>4</v>
      </c>
      <c r="AI306" s="33" t="s">
        <v>1823</v>
      </c>
      <c r="AJ306" s="33" t="s">
        <v>1801</v>
      </c>
      <c r="AK306" s="33" t="s">
        <v>1802</v>
      </c>
      <c r="AL306" s="33" t="s">
        <v>279</v>
      </c>
      <c r="AM306" s="33" t="s">
        <v>108</v>
      </c>
      <c r="AN306" s="33" t="s">
        <v>279</v>
      </c>
      <c r="AO306" s="33" t="s">
        <v>279</v>
      </c>
      <c r="AP306" s="33" t="s">
        <v>108</v>
      </c>
      <c r="AQ306" s="33" t="s">
        <v>2426</v>
      </c>
      <c r="AR306" s="244" t="s">
        <v>109</v>
      </c>
      <c r="AS306" s="33" t="s">
        <v>47</v>
      </c>
      <c r="AT306" s="33" t="s">
        <v>131</v>
      </c>
      <c r="AU306" s="33" t="s">
        <v>77</v>
      </c>
      <c r="AV306" s="33" t="n">
        <v>48</v>
      </c>
      <c r="AW306" s="33" t="n">
        <v>81</v>
      </c>
      <c r="AX306" s="33" t="n">
        <v>68</v>
      </c>
      <c r="AY306" s="33" t="n">
        <v>494</v>
      </c>
      <c r="AZ306" s="33" t="n">
        <v>6</v>
      </c>
      <c r="BA306" s="33" t="n">
        <v>1</v>
      </c>
      <c r="BB306" s="33" t="n">
        <v>2</v>
      </c>
      <c r="BC306" s="33" t="n">
        <v>464</v>
      </c>
      <c r="BD306" s="245" t="n">
        <v>1</v>
      </c>
      <c r="BE306" s="33" t="n">
        <v>0</v>
      </c>
      <c r="BF306" s="33" t="n">
        <v>3</v>
      </c>
      <c r="BG306" s="33" t="n">
        <v>17</v>
      </c>
      <c r="BH306" s="33" t="n">
        <v>494</v>
      </c>
      <c r="BI306" s="33" t="n">
        <v>0.02</v>
      </c>
      <c r="BJ306" s="33" t="n">
        <v>0.012</v>
      </c>
      <c r="BK306" s="33" t="n">
        <v>0.02</v>
      </c>
      <c r="BL306" s="33" t="n">
        <v>0.01</v>
      </c>
      <c r="BM306" s="33" t="n">
        <v>0.014</v>
      </c>
      <c r="BN306" s="33" t="n">
        <v>0.036</v>
      </c>
      <c r="BO306" s="33" t="n">
        <v>0.045</v>
      </c>
      <c r="BP306" s="33" t="n">
        <v>0.038</v>
      </c>
      <c r="BQ306" s="33" t="n">
        <v>0.043</v>
      </c>
      <c r="BR306" s="33" t="n">
        <v>0.01</v>
      </c>
      <c r="BS306" s="33" t="n">
        <v>0.063</v>
      </c>
      <c r="BT306" s="33" t="n">
        <v>0.144</v>
      </c>
      <c r="BU306" s="33" t="n">
        <v>0.423</v>
      </c>
      <c r="BV306" s="33" t="n">
        <v>0.358</v>
      </c>
      <c r="BW306" s="33" t="n">
        <v>0.409</v>
      </c>
      <c r="BX306" s="33" t="n">
        <v>0.245</v>
      </c>
      <c r="BY306" s="33" t="n">
        <v>0.401</v>
      </c>
      <c r="BZ306" s="33" t="n">
        <v>0.344</v>
      </c>
      <c r="CA306" s="33" t="n">
        <v>0.028</v>
      </c>
      <c r="CB306" s="33" t="n">
        <v>0.012</v>
      </c>
      <c r="CC306" s="33" t="n">
        <v>0.049</v>
      </c>
      <c r="CD306" s="33" t="n">
        <v>0.018</v>
      </c>
      <c r="CE306" s="33" t="n">
        <v>0.028</v>
      </c>
      <c r="CF306" s="33" t="n">
        <v>0.032</v>
      </c>
      <c r="CG306" s="33" t="n">
        <v>0.484</v>
      </c>
      <c r="CH306" s="33" t="n">
        <v>0.579</v>
      </c>
      <c r="CI306" s="33" t="n">
        <v>0.48</v>
      </c>
      <c r="CJ306" s="33" t="n">
        <v>0.717</v>
      </c>
      <c r="CK306" s="33" t="n">
        <v>0.494</v>
      </c>
      <c r="CL306" s="33" t="n">
        <v>0.443</v>
      </c>
      <c r="CM306" s="33" t="n">
        <v>0.004</v>
      </c>
      <c r="CN306" s="33" t="n">
        <v>0.004</v>
      </c>
      <c r="CO306" s="33" t="n">
        <v>0.002</v>
      </c>
      <c r="CP306" s="33" t="n">
        <v>0.004</v>
      </c>
      <c r="CQ306" s="33" t="n">
        <v>0.002</v>
      </c>
      <c r="CR306" s="33" t="n">
        <v>0.008</v>
      </c>
      <c r="CS306" s="33" t="n">
        <v>0.004</v>
      </c>
      <c r="CT306" s="33" t="n">
        <v>0.016</v>
      </c>
      <c r="CU306" s="33" t="n">
        <v>0.004</v>
      </c>
      <c r="CV306" s="33" t="n">
        <v>0.008</v>
      </c>
      <c r="CW306" s="33" t="n">
        <v>0.002</v>
      </c>
      <c r="CX306" s="33" t="n">
        <v>0.002</v>
      </c>
      <c r="CY306" s="33" t="n">
        <v>0.012</v>
      </c>
      <c r="CZ306" s="33" t="n">
        <v>0.008</v>
      </c>
      <c r="DA306" s="33" t="n">
        <v>0.008</v>
      </c>
      <c r="DB306" s="33" t="n">
        <v>0.014</v>
      </c>
      <c r="DC306" s="33" t="n">
        <v>0.022</v>
      </c>
      <c r="DD306" s="33" t="n">
        <v>0.022</v>
      </c>
      <c r="DE306" s="33" t="n">
        <v>0.095</v>
      </c>
      <c r="DF306" s="33" t="n">
        <v>0.109</v>
      </c>
      <c r="DG306" s="33" t="n">
        <v>0.14</v>
      </c>
      <c r="DH306" s="33" t="n">
        <v>0.164</v>
      </c>
      <c r="DI306" s="33" t="n">
        <v>0.115</v>
      </c>
      <c r="DJ306" s="33" t="n">
        <v>0.182</v>
      </c>
      <c r="DK306" s="33" t="n">
        <v>0.184</v>
      </c>
      <c r="DL306" s="33" t="n">
        <v>0.221</v>
      </c>
      <c r="DM306" s="33" t="n">
        <v>0.186</v>
      </c>
      <c r="DN306" s="33" t="n">
        <v>0.006</v>
      </c>
      <c r="DO306" s="33" t="n">
        <v>0.012</v>
      </c>
      <c r="DP306" s="33" t="n">
        <v>0.014</v>
      </c>
      <c r="DQ306" s="33" t="n">
        <v>0.012</v>
      </c>
      <c r="DR306" s="33" t="n">
        <v>0.018</v>
      </c>
      <c r="DS306" s="33" t="n">
        <v>0.008</v>
      </c>
      <c r="DT306" s="33" t="n">
        <v>0.012</v>
      </c>
      <c r="DU306" s="33" t="n">
        <v>0.014</v>
      </c>
      <c r="DV306" s="33" t="n">
        <v>0.032</v>
      </c>
      <c r="DW306" s="33" t="n">
        <v>0.887</v>
      </c>
      <c r="DX306" s="33" t="n">
        <v>0.872</v>
      </c>
      <c r="DY306" s="33" t="n">
        <v>0.842</v>
      </c>
      <c r="DZ306" s="33" t="n">
        <v>0.808</v>
      </c>
      <c r="EA306" s="33" t="n">
        <v>0.856</v>
      </c>
      <c r="EB306" s="33" t="n">
        <v>0.794</v>
      </c>
      <c r="EC306" s="33" t="n">
        <v>0.785</v>
      </c>
      <c r="ED306" s="33" t="n">
        <v>0.727</v>
      </c>
      <c r="EE306" s="33" t="n">
        <v>0.755</v>
      </c>
      <c r="EF306" s="33" t="n">
        <v>0.431</v>
      </c>
      <c r="EG306" s="33" t="n">
        <v>0.034</v>
      </c>
      <c r="EH306" s="33" t="n">
        <v>0.01</v>
      </c>
      <c r="EI306" s="33" t="n">
        <v>0.026</v>
      </c>
      <c r="EJ306" s="33" t="n">
        <v>0.186</v>
      </c>
      <c r="EK306" s="33" t="n">
        <v>0.059</v>
      </c>
      <c r="EL306" s="33" t="n">
        <v>0.014</v>
      </c>
      <c r="EM306" s="33" t="n">
        <v>0.049</v>
      </c>
      <c r="EN306" s="33" t="n">
        <v>0.162</v>
      </c>
      <c r="EO306" s="33" t="n">
        <v>0.304</v>
      </c>
      <c r="EP306" s="33" t="n">
        <v>0.239</v>
      </c>
      <c r="EQ306" s="33" t="n">
        <v>0.316</v>
      </c>
      <c r="ER306" s="33" t="n">
        <v>0.109</v>
      </c>
      <c r="ES306" s="33" t="n">
        <v>0.051</v>
      </c>
      <c r="ET306" s="33" t="n">
        <v>0.089</v>
      </c>
      <c r="EU306" s="33" t="n">
        <v>0.063</v>
      </c>
      <c r="EV306" s="33" t="n">
        <v>0.111</v>
      </c>
      <c r="EW306" s="33" t="n">
        <v>0.553</v>
      </c>
      <c r="EX306" s="33" t="n">
        <v>0.648</v>
      </c>
      <c r="EY306" s="33" t="n">
        <v>0.547</v>
      </c>
      <c r="EZ306" s="33" t="n">
        <v>9.03</v>
      </c>
      <c r="FA306" s="33" t="n">
        <v>0.006</v>
      </c>
      <c r="FB306" s="33" t="n">
        <v>0.006</v>
      </c>
      <c r="FC306" s="33" t="n">
        <v>0.002</v>
      </c>
      <c r="FD306" s="33" t="n">
        <v>0.01</v>
      </c>
      <c r="FE306" s="33" t="n">
        <v>0.018</v>
      </c>
      <c r="FF306" s="33" t="n">
        <v>0.022</v>
      </c>
      <c r="FG306" s="33" t="n">
        <v>0.03</v>
      </c>
      <c r="FH306" s="33" t="n">
        <v>0.126</v>
      </c>
      <c r="FI306" s="33" t="n">
        <v>0.196</v>
      </c>
      <c r="FJ306" s="33" t="n">
        <v>0.506</v>
      </c>
      <c r="FK306" s="33" t="n">
        <v>0.077</v>
      </c>
      <c r="FL306" s="33" t="n">
        <v>0.259</v>
      </c>
      <c r="FM306" s="33" t="n">
        <v>0.435</v>
      </c>
      <c r="FN306" s="33" t="n">
        <v>0.245</v>
      </c>
      <c r="FO306" s="33" t="n">
        <v>0.204</v>
      </c>
      <c r="FP306" s="33" t="n">
        <v>0.121</v>
      </c>
      <c r="FQ306" s="33" t="n">
        <v>0.158</v>
      </c>
      <c r="FR306" s="33" t="n">
        <v>0.154</v>
      </c>
      <c r="FS306" s="33" t="n">
        <v>0.081</v>
      </c>
      <c r="FT306" s="33" t="n">
        <v>0.192</v>
      </c>
      <c r="FU306" s="33" t="n">
        <v>0.186</v>
      </c>
      <c r="FV306" s="33" t="n">
        <v>0.065</v>
      </c>
      <c r="FW306" s="33" t="n">
        <v>0.206</v>
      </c>
      <c r="FX306" s="33" t="n">
        <v>0.196</v>
      </c>
      <c r="FY306" s="33" t="n">
        <v>0.298</v>
      </c>
      <c r="FZ306" s="33" t="n">
        <v>0.198</v>
      </c>
      <c r="GA306" s="33" t="n">
        <v>0.006</v>
      </c>
      <c r="GB306" s="33" t="n">
        <v>0.006</v>
      </c>
      <c r="GC306" s="33" t="n">
        <v>0.008</v>
      </c>
      <c r="GD306" s="33" t="n">
        <v>0.002</v>
      </c>
      <c r="GE306" s="33" t="n">
        <v>0.026</v>
      </c>
      <c r="GF306" s="33" t="n">
        <v>0.002</v>
      </c>
      <c r="GG306" s="33" t="n">
        <v>0.245</v>
      </c>
      <c r="GH306" s="33" t="n">
        <v>0.235</v>
      </c>
      <c r="GI306" s="33" t="n">
        <v>0.277</v>
      </c>
      <c r="GJ306" s="33" t="n">
        <v>0.277</v>
      </c>
      <c r="GK306" s="33" t="n">
        <v>0.332</v>
      </c>
      <c r="GL306" s="33" t="n">
        <v>0.275</v>
      </c>
      <c r="GM306" s="33" t="n">
        <v>0.676</v>
      </c>
      <c r="GN306" s="33" t="n">
        <v>0.433</v>
      </c>
      <c r="GO306" s="33" t="n">
        <v>0.526</v>
      </c>
      <c r="GP306" s="33" t="n">
        <v>0.577</v>
      </c>
      <c r="GQ306" s="33" t="n">
        <v>0.457</v>
      </c>
      <c r="GR306" s="33" t="n">
        <v>0.619</v>
      </c>
      <c r="GS306" s="33" t="n">
        <v>0.014</v>
      </c>
      <c r="GT306" s="33" t="n">
        <v>0.217</v>
      </c>
      <c r="GU306" s="33" t="n">
        <v>0.109</v>
      </c>
      <c r="GV306" s="33" t="n">
        <v>0.061</v>
      </c>
      <c r="GW306" s="33" t="n">
        <v>0.099</v>
      </c>
      <c r="GX306" s="33" t="n">
        <v>0.034</v>
      </c>
      <c r="GY306" s="33" t="n">
        <v>0.01</v>
      </c>
      <c r="GZ306" s="33" t="n">
        <v>0.018</v>
      </c>
      <c r="HA306" s="33" t="n">
        <v>0.018</v>
      </c>
      <c r="HB306" s="33" t="n">
        <v>0.018</v>
      </c>
      <c r="HC306" s="33" t="n">
        <v>0.018</v>
      </c>
      <c r="HD306" s="33" t="n">
        <v>0.01</v>
      </c>
      <c r="HE306" s="33" t="n">
        <v>0.049</v>
      </c>
      <c r="HF306" s="33" t="n">
        <v>0.091</v>
      </c>
      <c r="HG306" s="33" t="n">
        <v>0.061</v>
      </c>
      <c r="HH306" s="33" t="n">
        <v>0.065</v>
      </c>
      <c r="HI306" s="33" t="n">
        <v>0.067</v>
      </c>
      <c r="HJ306" s="33" t="n">
        <v>0.059</v>
      </c>
    </row>
    <row r="307" customFormat="false" ht="15" hidden="false" customHeight="false" outlineLevel="0" collapsed="false">
      <c r="A307" s="33" t="n">
        <v>609951</v>
      </c>
      <c r="B307" s="242" t="s">
        <v>1785</v>
      </c>
      <c r="C307" s="243" t="s">
        <v>1786</v>
      </c>
      <c r="D307" s="33" t="n">
        <v>3640</v>
      </c>
      <c r="E307" s="33" t="n">
        <v>23421</v>
      </c>
      <c r="F307" s="33" t="s">
        <v>97</v>
      </c>
      <c r="G307" s="33" t="s">
        <v>98</v>
      </c>
      <c r="H307" s="243" t="s">
        <v>46</v>
      </c>
      <c r="I307" s="33" t="s">
        <v>1855</v>
      </c>
      <c r="J307" s="33" t="s">
        <v>2438</v>
      </c>
      <c r="L307" s="33" t="s">
        <v>99</v>
      </c>
      <c r="N307" s="33" t="s">
        <v>1790</v>
      </c>
      <c r="O307" s="33" t="n">
        <v>51401</v>
      </c>
      <c r="P307" s="33" t="s">
        <v>1791</v>
      </c>
      <c r="Q307" s="33" t="s">
        <v>97</v>
      </c>
      <c r="R307" s="33" t="s">
        <v>2226</v>
      </c>
      <c r="S307" s="33" t="n">
        <v>60653</v>
      </c>
      <c r="T307" s="33" t="n">
        <v>42</v>
      </c>
      <c r="U307" s="33" t="s">
        <v>3843</v>
      </c>
      <c r="V307" s="33" t="s">
        <v>3844</v>
      </c>
      <c r="W307" s="33" t="s">
        <v>3845</v>
      </c>
      <c r="X307" s="33" t="s">
        <v>3846</v>
      </c>
      <c r="Y307" s="33" t="s">
        <v>2229</v>
      </c>
      <c r="Z307" s="33" t="s">
        <v>1894</v>
      </c>
      <c r="AA307" s="33" t="n">
        <v>2012</v>
      </c>
      <c r="AB307" s="33" t="n">
        <v>609951</v>
      </c>
      <c r="AD307" s="33" t="n">
        <v>3640</v>
      </c>
      <c r="AG307" s="33" t="s">
        <v>3847</v>
      </c>
      <c r="AH307" s="33" t="n">
        <v>0</v>
      </c>
      <c r="AI307" s="33" t="s">
        <v>1823</v>
      </c>
      <c r="AJ307" s="33" t="s">
        <v>1801</v>
      </c>
      <c r="AK307" s="33" t="s">
        <v>1802</v>
      </c>
      <c r="AL307" s="33" t="s">
        <v>99</v>
      </c>
      <c r="AM307" s="33" t="s">
        <v>53</v>
      </c>
      <c r="AN307" s="33" t="s">
        <v>99</v>
      </c>
      <c r="AO307" s="33" t="s">
        <v>99</v>
      </c>
      <c r="AP307" s="33" t="s">
        <v>53</v>
      </c>
      <c r="AQ307" s="33" t="s">
        <v>2426</v>
      </c>
      <c r="AR307" s="244" t="s">
        <v>54</v>
      </c>
    </row>
    <row r="308" customFormat="false" ht="15" hidden="false" customHeight="false" outlineLevel="0" collapsed="false">
      <c r="A308" s="33" t="n">
        <v>609952</v>
      </c>
      <c r="B308" s="242" t="s">
        <v>1785</v>
      </c>
      <c r="C308" s="243" t="s">
        <v>1786</v>
      </c>
      <c r="D308" s="33" t="n">
        <v>3650</v>
      </c>
      <c r="E308" s="33" t="n">
        <v>23431</v>
      </c>
      <c r="F308" s="33" t="s">
        <v>633</v>
      </c>
      <c r="G308" s="33" t="s">
        <v>634</v>
      </c>
      <c r="H308" s="243" t="s">
        <v>46</v>
      </c>
      <c r="I308" s="33" t="s">
        <v>1855</v>
      </c>
      <c r="J308" s="33" t="s">
        <v>2438</v>
      </c>
      <c r="L308" s="33" t="s">
        <v>102</v>
      </c>
      <c r="N308" s="33" t="s">
        <v>1790</v>
      </c>
      <c r="O308" s="33" t="n">
        <v>51323</v>
      </c>
      <c r="P308" s="33" t="s">
        <v>1791</v>
      </c>
      <c r="Q308" s="33" t="s">
        <v>3848</v>
      </c>
      <c r="R308" s="33" t="s">
        <v>3849</v>
      </c>
      <c r="S308" s="33" t="n">
        <v>60609</v>
      </c>
      <c r="T308" s="33" t="n">
        <v>39</v>
      </c>
      <c r="U308" s="33" t="s">
        <v>3850</v>
      </c>
      <c r="V308" s="33" t="s">
        <v>3851</v>
      </c>
      <c r="W308" s="33" t="s">
        <v>3852</v>
      </c>
      <c r="X308" s="33" t="s">
        <v>3853</v>
      </c>
      <c r="Y308" s="33" t="s">
        <v>2082</v>
      </c>
      <c r="Z308" s="33" t="s">
        <v>2083</v>
      </c>
      <c r="AA308" s="33" t="n">
        <v>2012</v>
      </c>
      <c r="AB308" s="33" t="n">
        <v>609952</v>
      </c>
      <c r="AD308" s="33" t="n">
        <v>3650</v>
      </c>
      <c r="AG308" s="33" t="s">
        <v>3854</v>
      </c>
      <c r="AH308" s="33" t="n">
        <v>0</v>
      </c>
      <c r="AI308" s="33" t="s">
        <v>1823</v>
      </c>
      <c r="AJ308" s="33" t="s">
        <v>1801</v>
      </c>
      <c r="AK308" s="33" t="s">
        <v>1802</v>
      </c>
      <c r="AL308" s="33" t="s">
        <v>102</v>
      </c>
      <c r="AM308" s="33" t="s">
        <v>71</v>
      </c>
      <c r="AN308" s="33" t="s">
        <v>102</v>
      </c>
      <c r="AO308" s="33" t="s">
        <v>102</v>
      </c>
      <c r="AP308" s="33" t="s">
        <v>71</v>
      </c>
      <c r="AQ308" s="33" t="s">
        <v>2467</v>
      </c>
      <c r="AR308" s="244" t="s">
        <v>109</v>
      </c>
      <c r="AS308" s="33" t="s">
        <v>47</v>
      </c>
      <c r="AT308" s="33" t="s">
        <v>77</v>
      </c>
      <c r="AU308" s="33" t="s">
        <v>77</v>
      </c>
      <c r="AV308" s="33" t="n">
        <v>59</v>
      </c>
      <c r="AW308" s="33" t="n">
        <v>69</v>
      </c>
      <c r="AX308" s="33" t="n">
        <v>78</v>
      </c>
      <c r="AY308" s="33" t="n">
        <v>323</v>
      </c>
      <c r="AZ308" s="33" t="n">
        <v>24</v>
      </c>
      <c r="BA308" s="33" t="n">
        <v>6</v>
      </c>
      <c r="BB308" s="33" t="n">
        <v>2</v>
      </c>
      <c r="BC308" s="33" t="n">
        <v>273</v>
      </c>
      <c r="BD308" s="245" t="n">
        <v>0</v>
      </c>
      <c r="BE308" s="33" t="n">
        <v>0</v>
      </c>
      <c r="BF308" s="33" t="n">
        <v>10</v>
      </c>
      <c r="BG308" s="33" t="n">
        <v>8</v>
      </c>
      <c r="BH308" s="33" t="n">
        <v>323</v>
      </c>
      <c r="BI308" s="33" t="n">
        <v>0</v>
      </c>
      <c r="BJ308" s="33" t="n">
        <v>0.006</v>
      </c>
      <c r="BK308" s="33" t="n">
        <v>0.003</v>
      </c>
      <c r="BL308" s="33" t="n">
        <v>0.012</v>
      </c>
      <c r="BM308" s="33" t="n">
        <v>0.012</v>
      </c>
      <c r="BN308" s="33" t="n">
        <v>0.065</v>
      </c>
      <c r="BO308" s="33" t="n">
        <v>0.059</v>
      </c>
      <c r="BP308" s="33" t="n">
        <v>0.022</v>
      </c>
      <c r="BQ308" s="33" t="n">
        <v>0.04</v>
      </c>
      <c r="BR308" s="33" t="n">
        <v>0.025</v>
      </c>
      <c r="BS308" s="33" t="n">
        <v>0.09</v>
      </c>
      <c r="BT308" s="33" t="n">
        <v>0.121</v>
      </c>
      <c r="BU308" s="33" t="n">
        <v>0.331</v>
      </c>
      <c r="BV308" s="33" t="n">
        <v>0.303</v>
      </c>
      <c r="BW308" s="33" t="n">
        <v>0.322</v>
      </c>
      <c r="BX308" s="33" t="n">
        <v>0.167</v>
      </c>
      <c r="BY308" s="33" t="n">
        <v>0.245</v>
      </c>
      <c r="BZ308" s="33" t="n">
        <v>0.263</v>
      </c>
      <c r="CA308" s="33" t="n">
        <v>0.028</v>
      </c>
      <c r="CB308" s="33" t="n">
        <v>0.019</v>
      </c>
      <c r="CC308" s="33" t="n">
        <v>0.025</v>
      </c>
      <c r="CD308" s="33" t="n">
        <v>0.034</v>
      </c>
      <c r="CE308" s="33" t="n">
        <v>0.031</v>
      </c>
      <c r="CF308" s="33" t="n">
        <v>0.04</v>
      </c>
      <c r="CG308" s="33" t="n">
        <v>0.582</v>
      </c>
      <c r="CH308" s="33" t="n">
        <v>0.65</v>
      </c>
      <c r="CI308" s="33" t="n">
        <v>0.61</v>
      </c>
      <c r="CJ308" s="33" t="n">
        <v>0.762</v>
      </c>
      <c r="CK308" s="33" t="n">
        <v>0.622</v>
      </c>
      <c r="CL308" s="33" t="n">
        <v>0.511</v>
      </c>
      <c r="CM308" s="33" t="n">
        <v>0</v>
      </c>
      <c r="CN308" s="33" t="n">
        <v>0</v>
      </c>
      <c r="CO308" s="33" t="n">
        <v>0.003</v>
      </c>
      <c r="CP308" s="33" t="n">
        <v>0</v>
      </c>
      <c r="CQ308" s="33" t="n">
        <v>0</v>
      </c>
      <c r="CR308" s="33" t="n">
        <v>0</v>
      </c>
      <c r="CS308" s="33" t="n">
        <v>0.022</v>
      </c>
      <c r="CT308" s="33" t="n">
        <v>0.062</v>
      </c>
      <c r="CU308" s="33" t="n">
        <v>0.012</v>
      </c>
      <c r="CV308" s="33" t="n">
        <v>0.009</v>
      </c>
      <c r="CW308" s="33" t="n">
        <v>0.015</v>
      </c>
      <c r="CX308" s="33" t="n">
        <v>0.015</v>
      </c>
      <c r="CY308" s="33" t="n">
        <v>0.015</v>
      </c>
      <c r="CZ308" s="33" t="n">
        <v>0.012</v>
      </c>
      <c r="DA308" s="33" t="n">
        <v>0.028</v>
      </c>
      <c r="DB308" s="33" t="n">
        <v>0.043</v>
      </c>
      <c r="DC308" s="33" t="n">
        <v>0.071</v>
      </c>
      <c r="DD308" s="33" t="n">
        <v>0.062</v>
      </c>
      <c r="DE308" s="33" t="n">
        <v>0.08</v>
      </c>
      <c r="DF308" s="33" t="n">
        <v>0.096</v>
      </c>
      <c r="DG308" s="33" t="n">
        <v>0.142</v>
      </c>
      <c r="DH308" s="33" t="n">
        <v>0.127</v>
      </c>
      <c r="DI308" s="33" t="n">
        <v>0.105</v>
      </c>
      <c r="DJ308" s="33" t="n">
        <v>0.198</v>
      </c>
      <c r="DK308" s="33" t="n">
        <v>0.198</v>
      </c>
      <c r="DL308" s="33" t="n">
        <v>0.195</v>
      </c>
      <c r="DM308" s="33" t="n">
        <v>0.195</v>
      </c>
      <c r="DN308" s="33" t="n">
        <v>0.015</v>
      </c>
      <c r="DO308" s="33" t="n">
        <v>0.025</v>
      </c>
      <c r="DP308" s="33" t="n">
        <v>0.034</v>
      </c>
      <c r="DQ308" s="33" t="n">
        <v>0.019</v>
      </c>
      <c r="DR308" s="33" t="n">
        <v>0.031</v>
      </c>
      <c r="DS308" s="33" t="n">
        <v>0.022</v>
      </c>
      <c r="DT308" s="33" t="n">
        <v>0.031</v>
      </c>
      <c r="DU308" s="33" t="n">
        <v>0.031</v>
      </c>
      <c r="DV308" s="33" t="n">
        <v>0.037</v>
      </c>
      <c r="DW308" s="33" t="n">
        <v>0.895</v>
      </c>
      <c r="DX308" s="33" t="n">
        <v>0.864</v>
      </c>
      <c r="DY308" s="33" t="n">
        <v>0.805</v>
      </c>
      <c r="DZ308" s="33" t="n">
        <v>0.839</v>
      </c>
      <c r="EA308" s="33" t="n">
        <v>0.851</v>
      </c>
      <c r="EB308" s="33" t="n">
        <v>0.752</v>
      </c>
      <c r="EC308" s="33" t="n">
        <v>0.706</v>
      </c>
      <c r="ED308" s="33" t="n">
        <v>0.641</v>
      </c>
      <c r="EE308" s="33" t="n">
        <v>0.693</v>
      </c>
      <c r="EF308" s="33" t="n">
        <v>0.523</v>
      </c>
      <c r="EG308" s="33" t="n">
        <v>0</v>
      </c>
      <c r="EH308" s="33" t="n">
        <v>0</v>
      </c>
      <c r="EI308" s="33" t="n">
        <v>0.015</v>
      </c>
      <c r="EJ308" s="33" t="n">
        <v>0.17</v>
      </c>
      <c r="EK308" s="33" t="n">
        <v>0.05</v>
      </c>
      <c r="EL308" s="33" t="n">
        <v>0.006</v>
      </c>
      <c r="EM308" s="33" t="n">
        <v>0.077</v>
      </c>
      <c r="EN308" s="33" t="n">
        <v>0.077</v>
      </c>
      <c r="EO308" s="33" t="n">
        <v>0.257</v>
      </c>
      <c r="EP308" s="33" t="n">
        <v>0.176</v>
      </c>
      <c r="EQ308" s="33" t="n">
        <v>0.31</v>
      </c>
      <c r="ER308" s="33" t="n">
        <v>0.096</v>
      </c>
      <c r="ES308" s="33" t="n">
        <v>0.056</v>
      </c>
      <c r="ET308" s="33" t="n">
        <v>0.102</v>
      </c>
      <c r="EU308" s="33" t="n">
        <v>0.071</v>
      </c>
      <c r="EV308" s="33" t="n">
        <v>0.133</v>
      </c>
      <c r="EW308" s="33" t="n">
        <v>0.638</v>
      </c>
      <c r="EX308" s="33" t="n">
        <v>0.715</v>
      </c>
      <c r="EY308" s="33" t="n">
        <v>0.526</v>
      </c>
      <c r="EZ308" s="33" t="n">
        <v>8.92</v>
      </c>
      <c r="FA308" s="33" t="n">
        <v>0.003</v>
      </c>
      <c r="FB308" s="33" t="n">
        <v>0.006</v>
      </c>
      <c r="FC308" s="33" t="n">
        <v>0.003</v>
      </c>
      <c r="FD308" s="33" t="n">
        <v>0.006</v>
      </c>
      <c r="FE308" s="33" t="n">
        <v>0.019</v>
      </c>
      <c r="FF308" s="33" t="n">
        <v>0.037</v>
      </c>
      <c r="FG308" s="33" t="n">
        <v>0.056</v>
      </c>
      <c r="FH308" s="33" t="n">
        <v>0.161</v>
      </c>
      <c r="FI308" s="33" t="n">
        <v>0.13</v>
      </c>
      <c r="FJ308" s="33" t="n">
        <v>0.502</v>
      </c>
      <c r="FK308" s="33" t="n">
        <v>0.077</v>
      </c>
      <c r="FL308" s="33" t="n">
        <v>0.291</v>
      </c>
      <c r="FM308" s="33" t="n">
        <v>0.455</v>
      </c>
      <c r="FN308" s="33" t="n">
        <v>0.254</v>
      </c>
      <c r="FO308" s="33" t="n">
        <v>0.217</v>
      </c>
      <c r="FP308" s="33" t="n">
        <v>0.139</v>
      </c>
      <c r="FQ308" s="33" t="n">
        <v>0.204</v>
      </c>
      <c r="FR308" s="33" t="n">
        <v>0.142</v>
      </c>
      <c r="FS308" s="33" t="n">
        <v>0.043</v>
      </c>
      <c r="FT308" s="33" t="n">
        <v>0.149</v>
      </c>
      <c r="FU308" s="33" t="n">
        <v>0.139</v>
      </c>
      <c r="FV308" s="33" t="n">
        <v>0.096</v>
      </c>
      <c r="FW308" s="33" t="n">
        <v>0.204</v>
      </c>
      <c r="FX308" s="33" t="n">
        <v>0.211</v>
      </c>
      <c r="FY308" s="33" t="n">
        <v>0.266</v>
      </c>
      <c r="FZ308" s="33" t="n">
        <v>0.189</v>
      </c>
      <c r="GA308" s="33" t="n">
        <v>0</v>
      </c>
      <c r="GB308" s="33" t="n">
        <v>0.003</v>
      </c>
      <c r="GC308" s="33" t="n">
        <v>0.003</v>
      </c>
      <c r="GD308" s="33" t="n">
        <v>0.006</v>
      </c>
      <c r="GE308" s="33" t="n">
        <v>0.031</v>
      </c>
      <c r="GF308" s="33" t="n">
        <v>0</v>
      </c>
      <c r="GG308" s="33" t="n">
        <v>0.204</v>
      </c>
      <c r="GH308" s="33" t="n">
        <v>0.229</v>
      </c>
      <c r="GI308" s="33" t="n">
        <v>0.173</v>
      </c>
      <c r="GJ308" s="33" t="n">
        <v>0.248</v>
      </c>
      <c r="GK308" s="33" t="n">
        <v>0.316</v>
      </c>
      <c r="GL308" s="33" t="n">
        <v>0.176</v>
      </c>
      <c r="GM308" s="33" t="n">
        <v>0.706</v>
      </c>
      <c r="GN308" s="33" t="n">
        <v>0.536</v>
      </c>
      <c r="GO308" s="33" t="n">
        <v>0.641</v>
      </c>
      <c r="GP308" s="33" t="n">
        <v>0.613</v>
      </c>
      <c r="GQ308" s="33" t="n">
        <v>0.464</v>
      </c>
      <c r="GR308" s="33" t="n">
        <v>0.728</v>
      </c>
      <c r="GS308" s="33" t="n">
        <v>0.019</v>
      </c>
      <c r="GT308" s="33" t="n">
        <v>0.133</v>
      </c>
      <c r="GU308" s="33" t="n">
        <v>0.074</v>
      </c>
      <c r="GV308" s="33" t="n">
        <v>0.031</v>
      </c>
      <c r="GW308" s="33" t="n">
        <v>0.074</v>
      </c>
      <c r="GX308" s="33" t="n">
        <v>0.015</v>
      </c>
      <c r="GY308" s="33" t="n">
        <v>0.012</v>
      </c>
      <c r="GZ308" s="33" t="n">
        <v>0.015</v>
      </c>
      <c r="HA308" s="33" t="n">
        <v>0.025</v>
      </c>
      <c r="HB308" s="33" t="n">
        <v>0.025</v>
      </c>
      <c r="HC308" s="33" t="n">
        <v>0.04</v>
      </c>
      <c r="HD308" s="33" t="n">
        <v>0.019</v>
      </c>
      <c r="HE308" s="33" t="n">
        <v>0.059</v>
      </c>
      <c r="HF308" s="33" t="n">
        <v>0.084</v>
      </c>
      <c r="HG308" s="33" t="n">
        <v>0.084</v>
      </c>
      <c r="HH308" s="33" t="n">
        <v>0.077</v>
      </c>
      <c r="HI308" s="33" t="n">
        <v>0.074</v>
      </c>
      <c r="HJ308" s="33" t="n">
        <v>0.062</v>
      </c>
    </row>
    <row r="309" customFormat="false" ht="15" hidden="false" customHeight="false" outlineLevel="0" collapsed="false">
      <c r="A309" s="33" t="n">
        <v>609954</v>
      </c>
      <c r="B309" s="242" t="s">
        <v>1785</v>
      </c>
      <c r="C309" s="243" t="s">
        <v>1786</v>
      </c>
      <c r="D309" s="33" t="n">
        <v>3660</v>
      </c>
      <c r="E309" s="33" t="n">
        <v>23441</v>
      </c>
      <c r="F309" s="33" t="s">
        <v>635</v>
      </c>
      <c r="G309" s="33" t="s">
        <v>636</v>
      </c>
      <c r="H309" s="243" t="s">
        <v>46</v>
      </c>
      <c r="I309" s="33" t="s">
        <v>1855</v>
      </c>
      <c r="J309" s="33" t="s">
        <v>1788</v>
      </c>
      <c r="L309" s="33" t="s">
        <v>178</v>
      </c>
      <c r="N309" s="33" t="s">
        <v>1790</v>
      </c>
      <c r="O309" s="33" t="n">
        <v>51203</v>
      </c>
      <c r="P309" s="33" t="s">
        <v>1791</v>
      </c>
      <c r="Q309" s="33" t="s">
        <v>3855</v>
      </c>
      <c r="R309" s="33" t="s">
        <v>3856</v>
      </c>
      <c r="S309" s="33" t="n">
        <v>60624</v>
      </c>
      <c r="T309" s="33" t="n">
        <v>37</v>
      </c>
      <c r="U309" s="33" t="s">
        <v>3857</v>
      </c>
      <c r="V309" s="33" t="s">
        <v>3858</v>
      </c>
      <c r="W309" s="33" t="s">
        <v>3859</v>
      </c>
      <c r="X309" s="33" t="s">
        <v>3860</v>
      </c>
      <c r="Y309" s="33" t="s">
        <v>1820</v>
      </c>
      <c r="Z309" s="33" t="s">
        <v>2013</v>
      </c>
      <c r="AA309" s="33" t="n">
        <v>2012</v>
      </c>
      <c r="AB309" s="33" t="n">
        <v>609954</v>
      </c>
      <c r="AD309" s="33" t="n">
        <v>3660</v>
      </c>
      <c r="AG309" s="33" t="s">
        <v>3861</v>
      </c>
      <c r="AH309" s="33" t="n">
        <v>3</v>
      </c>
      <c r="AI309" s="33" t="s">
        <v>1823</v>
      </c>
      <c r="AJ309" s="33" t="s">
        <v>1801</v>
      </c>
      <c r="AK309" s="33" t="s">
        <v>1802</v>
      </c>
      <c r="AL309" s="33" t="s">
        <v>178</v>
      </c>
      <c r="AM309" s="33" t="s">
        <v>108</v>
      </c>
      <c r="AN309" s="33" t="s">
        <v>178</v>
      </c>
      <c r="AO309" s="33" t="s">
        <v>178</v>
      </c>
      <c r="AP309" s="33" t="s">
        <v>108</v>
      </c>
      <c r="AQ309" s="33" t="s">
        <v>2467</v>
      </c>
      <c r="AR309" s="244" t="s">
        <v>637</v>
      </c>
      <c r="AS309" s="33" t="s">
        <v>47</v>
      </c>
      <c r="AT309" s="33" t="s">
        <v>47</v>
      </c>
      <c r="AU309" s="33" t="s">
        <v>77</v>
      </c>
      <c r="AV309" s="33" t="n">
        <v>53</v>
      </c>
      <c r="AW309" s="33" t="n">
        <v>49</v>
      </c>
      <c r="AX309" s="33" t="n">
        <v>67</v>
      </c>
      <c r="AY309" s="33" t="n">
        <v>112</v>
      </c>
      <c r="AZ309" s="33" t="n">
        <v>0</v>
      </c>
      <c r="BA309" s="33" t="n">
        <v>0</v>
      </c>
      <c r="BB309" s="33" t="n">
        <v>108</v>
      </c>
      <c r="BC309" s="33" t="n">
        <v>1</v>
      </c>
      <c r="BD309" s="245" t="n">
        <v>0</v>
      </c>
      <c r="BE309" s="33" t="n">
        <v>0</v>
      </c>
      <c r="BF309" s="33" t="n">
        <v>3</v>
      </c>
      <c r="BG309" s="33" t="n">
        <v>0</v>
      </c>
      <c r="BH309" s="33" t="n">
        <v>112</v>
      </c>
      <c r="BI309" s="33" t="n">
        <v>0.009</v>
      </c>
      <c r="BJ309" s="33" t="n">
        <v>0</v>
      </c>
      <c r="BK309" s="33" t="n">
        <v>0</v>
      </c>
      <c r="BL309" s="33" t="n">
        <v>0.009</v>
      </c>
      <c r="BM309" s="33" t="n">
        <v>0.009</v>
      </c>
      <c r="BN309" s="33" t="n">
        <v>0.071</v>
      </c>
      <c r="BO309" s="33" t="n">
        <v>0.134</v>
      </c>
      <c r="BP309" s="33" t="n">
        <v>0.071</v>
      </c>
      <c r="BQ309" s="33" t="n">
        <v>0.063</v>
      </c>
      <c r="BR309" s="33" t="n">
        <v>0.098</v>
      </c>
      <c r="BS309" s="33" t="n">
        <v>0.071</v>
      </c>
      <c r="BT309" s="33" t="n">
        <v>0.125</v>
      </c>
      <c r="BU309" s="33" t="n">
        <v>0.286</v>
      </c>
      <c r="BV309" s="33" t="n">
        <v>0.241</v>
      </c>
      <c r="BW309" s="33" t="n">
        <v>0.313</v>
      </c>
      <c r="BX309" s="33" t="n">
        <v>0.161</v>
      </c>
      <c r="BY309" s="33" t="n">
        <v>0.268</v>
      </c>
      <c r="BZ309" s="33" t="n">
        <v>0.214</v>
      </c>
      <c r="CA309" s="33" t="n">
        <v>0.009</v>
      </c>
      <c r="CB309" s="33" t="n">
        <v>0.027</v>
      </c>
      <c r="CC309" s="33" t="n">
        <v>0.018</v>
      </c>
      <c r="CD309" s="33" t="n">
        <v>0</v>
      </c>
      <c r="CE309" s="33" t="n">
        <v>0.009</v>
      </c>
      <c r="CF309" s="33" t="n">
        <v>0.045</v>
      </c>
      <c r="CG309" s="33" t="n">
        <v>0.563</v>
      </c>
      <c r="CH309" s="33" t="n">
        <v>0.661</v>
      </c>
      <c r="CI309" s="33" t="n">
        <v>0.607</v>
      </c>
      <c r="CJ309" s="33" t="n">
        <v>0.732</v>
      </c>
      <c r="CK309" s="33" t="n">
        <v>0.643</v>
      </c>
      <c r="CL309" s="33" t="n">
        <v>0.545</v>
      </c>
      <c r="CM309" s="33" t="n">
        <v>0</v>
      </c>
      <c r="CN309" s="33" t="n">
        <v>0.009</v>
      </c>
      <c r="CO309" s="33" t="n">
        <v>0.009</v>
      </c>
      <c r="CP309" s="33" t="n">
        <v>0.009</v>
      </c>
      <c r="CQ309" s="33" t="n">
        <v>0</v>
      </c>
      <c r="CR309" s="33" t="n">
        <v>0.009</v>
      </c>
      <c r="CS309" s="33" t="n">
        <v>0.027</v>
      </c>
      <c r="CT309" s="33" t="n">
        <v>0.071</v>
      </c>
      <c r="CU309" s="33" t="n">
        <v>0.045</v>
      </c>
      <c r="CV309" s="33" t="n">
        <v>0.036</v>
      </c>
      <c r="CW309" s="33" t="n">
        <v>0.045</v>
      </c>
      <c r="CX309" s="33" t="n">
        <v>0.063</v>
      </c>
      <c r="CY309" s="33" t="n">
        <v>0.027</v>
      </c>
      <c r="CZ309" s="33" t="n">
        <v>0.045</v>
      </c>
      <c r="DA309" s="33" t="n">
        <v>0.098</v>
      </c>
      <c r="DB309" s="33" t="n">
        <v>0.08</v>
      </c>
      <c r="DC309" s="33" t="n">
        <v>0.045</v>
      </c>
      <c r="DD309" s="33" t="n">
        <v>0.089</v>
      </c>
      <c r="DE309" s="33" t="n">
        <v>0.214</v>
      </c>
      <c r="DF309" s="33" t="n">
        <v>0.196</v>
      </c>
      <c r="DG309" s="33" t="n">
        <v>0.188</v>
      </c>
      <c r="DH309" s="33" t="n">
        <v>0.17</v>
      </c>
      <c r="DI309" s="33" t="n">
        <v>0.179</v>
      </c>
      <c r="DJ309" s="33" t="n">
        <v>0.277</v>
      </c>
      <c r="DK309" s="33" t="n">
        <v>0.179</v>
      </c>
      <c r="DL309" s="33" t="n">
        <v>0.152</v>
      </c>
      <c r="DM309" s="33" t="n">
        <v>0.134</v>
      </c>
      <c r="DN309" s="33" t="n">
        <v>0</v>
      </c>
      <c r="DO309" s="33" t="n">
        <v>0.009</v>
      </c>
      <c r="DP309" s="33" t="n">
        <v>0.009</v>
      </c>
      <c r="DQ309" s="33" t="n">
        <v>0.009</v>
      </c>
      <c r="DR309" s="33" t="n">
        <v>0</v>
      </c>
      <c r="DS309" s="33" t="n">
        <v>0</v>
      </c>
      <c r="DT309" s="33" t="n">
        <v>0</v>
      </c>
      <c r="DU309" s="33" t="n">
        <v>0.009</v>
      </c>
      <c r="DV309" s="33" t="n">
        <v>0.009</v>
      </c>
      <c r="DW309" s="33" t="n">
        <v>0.75</v>
      </c>
      <c r="DX309" s="33" t="n">
        <v>0.741</v>
      </c>
      <c r="DY309" s="33" t="n">
        <v>0.732</v>
      </c>
      <c r="DZ309" s="33" t="n">
        <v>0.786</v>
      </c>
      <c r="EA309" s="33" t="n">
        <v>0.777</v>
      </c>
      <c r="EB309" s="33" t="n">
        <v>0.616</v>
      </c>
      <c r="EC309" s="33" t="n">
        <v>0.714</v>
      </c>
      <c r="ED309" s="33" t="n">
        <v>0.723</v>
      </c>
      <c r="EE309" s="33" t="n">
        <v>0.723</v>
      </c>
      <c r="EF309" s="33" t="n">
        <v>0.429</v>
      </c>
      <c r="EG309" s="33" t="n">
        <v>0.009</v>
      </c>
      <c r="EH309" s="33" t="n">
        <v>0.009</v>
      </c>
      <c r="EI309" s="33" t="n">
        <v>0.009</v>
      </c>
      <c r="EJ309" s="33" t="n">
        <v>0.313</v>
      </c>
      <c r="EK309" s="33" t="n">
        <v>0.089</v>
      </c>
      <c r="EL309" s="33" t="n">
        <v>0.063</v>
      </c>
      <c r="EM309" s="33" t="n">
        <v>0.08</v>
      </c>
      <c r="EN309" s="33" t="n">
        <v>0.036</v>
      </c>
      <c r="EO309" s="33" t="n">
        <v>0.304</v>
      </c>
      <c r="EP309" s="33" t="n">
        <v>0.232</v>
      </c>
      <c r="EQ309" s="33" t="n">
        <v>0.304</v>
      </c>
      <c r="ER309" s="33" t="n">
        <v>0.027</v>
      </c>
      <c r="ES309" s="33" t="n">
        <v>0.009</v>
      </c>
      <c r="ET309" s="33" t="n">
        <v>0.071</v>
      </c>
      <c r="EU309" s="33" t="n">
        <v>0.054</v>
      </c>
      <c r="EV309" s="33" t="n">
        <v>0.196</v>
      </c>
      <c r="EW309" s="33" t="n">
        <v>0.589</v>
      </c>
      <c r="EX309" s="33" t="n">
        <v>0.625</v>
      </c>
      <c r="EY309" s="33" t="n">
        <v>0.554</v>
      </c>
      <c r="EZ309" s="33" t="n">
        <v>8.08</v>
      </c>
      <c r="FA309" s="33" t="n">
        <v>0.018</v>
      </c>
      <c r="FB309" s="33" t="n">
        <v>0.009</v>
      </c>
      <c r="FC309" s="33" t="n">
        <v>0.018</v>
      </c>
      <c r="FD309" s="33" t="n">
        <v>0.045</v>
      </c>
      <c r="FE309" s="33" t="n">
        <v>0.063</v>
      </c>
      <c r="FF309" s="33" t="n">
        <v>0.071</v>
      </c>
      <c r="FG309" s="33" t="n">
        <v>0.045</v>
      </c>
      <c r="FH309" s="33" t="n">
        <v>0.161</v>
      </c>
      <c r="FI309" s="33" t="n">
        <v>0.152</v>
      </c>
      <c r="FJ309" s="33" t="n">
        <v>0.375</v>
      </c>
      <c r="FK309" s="33" t="n">
        <v>0.045</v>
      </c>
      <c r="FL309" s="33" t="n">
        <v>0.473</v>
      </c>
      <c r="FM309" s="33" t="n">
        <v>0.563</v>
      </c>
      <c r="FN309" s="33" t="n">
        <v>0.277</v>
      </c>
      <c r="FO309" s="33" t="n">
        <v>0.214</v>
      </c>
      <c r="FP309" s="33" t="n">
        <v>0.143</v>
      </c>
      <c r="FQ309" s="33" t="n">
        <v>0.223</v>
      </c>
      <c r="FR309" s="33" t="n">
        <v>0.125</v>
      </c>
      <c r="FS309" s="33" t="n">
        <v>0.08</v>
      </c>
      <c r="FT309" s="33" t="n">
        <v>0.241</v>
      </c>
      <c r="FU309" s="33" t="n">
        <v>0.089</v>
      </c>
      <c r="FV309" s="33" t="n">
        <v>0.107</v>
      </c>
      <c r="FW309" s="33" t="n">
        <v>0.241</v>
      </c>
      <c r="FX309" s="33" t="n">
        <v>0.098</v>
      </c>
      <c r="FY309" s="33" t="n">
        <v>0.107</v>
      </c>
      <c r="FZ309" s="33" t="n">
        <v>0.018</v>
      </c>
      <c r="GA309" s="33" t="n">
        <v>0.009</v>
      </c>
      <c r="GB309" s="33" t="n">
        <v>0.009</v>
      </c>
      <c r="GC309" s="33" t="n">
        <v>0.009</v>
      </c>
      <c r="GD309" s="33" t="n">
        <v>0.009</v>
      </c>
      <c r="GE309" s="33" t="n">
        <v>0.071</v>
      </c>
      <c r="GF309" s="33" t="n">
        <v>0.009</v>
      </c>
      <c r="GG309" s="33" t="n">
        <v>0.295</v>
      </c>
      <c r="GH309" s="33" t="n">
        <v>0.277</v>
      </c>
      <c r="GI309" s="33" t="n">
        <v>0.223</v>
      </c>
      <c r="GJ309" s="33" t="n">
        <v>0.214</v>
      </c>
      <c r="GK309" s="33" t="n">
        <v>0.232</v>
      </c>
      <c r="GL309" s="33" t="n">
        <v>0.259</v>
      </c>
      <c r="GM309" s="33" t="n">
        <v>0.589</v>
      </c>
      <c r="GN309" s="33" t="n">
        <v>0.438</v>
      </c>
      <c r="GO309" s="33" t="n">
        <v>0.518</v>
      </c>
      <c r="GP309" s="33" t="n">
        <v>0.527</v>
      </c>
      <c r="GQ309" s="33" t="n">
        <v>0.518</v>
      </c>
      <c r="GR309" s="33" t="n">
        <v>0.652</v>
      </c>
      <c r="GS309" s="33" t="n">
        <v>0.063</v>
      </c>
      <c r="GT309" s="33" t="n">
        <v>0.214</v>
      </c>
      <c r="GU309" s="33" t="n">
        <v>0.196</v>
      </c>
      <c r="GV309" s="33" t="n">
        <v>0.17</v>
      </c>
      <c r="GW309" s="33" t="n">
        <v>0.134</v>
      </c>
      <c r="GX309" s="33" t="n">
        <v>0.045</v>
      </c>
      <c r="GY309" s="33" t="n">
        <v>0.018</v>
      </c>
      <c r="GZ309" s="33" t="n">
        <v>0.036</v>
      </c>
      <c r="HA309" s="33" t="n">
        <v>0.027</v>
      </c>
      <c r="HB309" s="33" t="n">
        <v>0.027</v>
      </c>
      <c r="HC309" s="33" t="n">
        <v>0.018</v>
      </c>
      <c r="HD309" s="33" t="n">
        <v>0.018</v>
      </c>
      <c r="HE309" s="33" t="n">
        <v>0.027</v>
      </c>
      <c r="HF309" s="33" t="n">
        <v>0.027</v>
      </c>
      <c r="HG309" s="33" t="n">
        <v>0.027</v>
      </c>
      <c r="HH309" s="33" t="n">
        <v>0.054</v>
      </c>
      <c r="HI309" s="33" t="n">
        <v>0.027</v>
      </c>
      <c r="HJ309" s="33" t="n">
        <v>0.018</v>
      </c>
    </row>
    <row r="310" customFormat="false" ht="15" hidden="false" customHeight="false" outlineLevel="0" collapsed="false">
      <c r="A310" s="33" t="n">
        <v>609955</v>
      </c>
      <c r="B310" s="242" t="s">
        <v>1785</v>
      </c>
      <c r="C310" s="243" t="s">
        <v>1786</v>
      </c>
      <c r="D310" s="33" t="n">
        <v>3670</v>
      </c>
      <c r="E310" s="33" t="n">
        <v>23451</v>
      </c>
      <c r="F310" s="33" t="s">
        <v>638</v>
      </c>
      <c r="G310" s="33" t="s">
        <v>639</v>
      </c>
      <c r="H310" s="243" t="s">
        <v>46</v>
      </c>
      <c r="I310" s="33" t="s">
        <v>1855</v>
      </c>
      <c r="J310" s="33" t="s">
        <v>1788</v>
      </c>
      <c r="L310" s="33" t="s">
        <v>89</v>
      </c>
      <c r="N310" s="33" t="s">
        <v>1790</v>
      </c>
      <c r="O310" s="33" t="n">
        <v>51435</v>
      </c>
      <c r="P310" s="33" t="s">
        <v>1791</v>
      </c>
      <c r="Q310" s="33" t="s">
        <v>3862</v>
      </c>
      <c r="R310" s="33" t="s">
        <v>3863</v>
      </c>
      <c r="S310" s="33" t="n">
        <v>60620</v>
      </c>
      <c r="T310" s="33" t="n">
        <v>45</v>
      </c>
      <c r="U310" s="33" t="s">
        <v>3864</v>
      </c>
      <c r="V310" s="33" t="s">
        <v>3865</v>
      </c>
      <c r="W310" s="33" t="s">
        <v>3866</v>
      </c>
      <c r="X310" s="33" t="s">
        <v>3867</v>
      </c>
      <c r="Y310" s="33" t="s">
        <v>1958</v>
      </c>
      <c r="Z310" s="33" t="s">
        <v>1964</v>
      </c>
      <c r="AA310" s="33" t="n">
        <v>2012</v>
      </c>
      <c r="AB310" s="33" t="n">
        <v>609955</v>
      </c>
      <c r="AD310" s="33" t="n">
        <v>3670</v>
      </c>
      <c r="AG310" s="33" t="s">
        <v>3868</v>
      </c>
      <c r="AH310" s="33" t="n">
        <v>6</v>
      </c>
      <c r="AI310" s="33" t="s">
        <v>1823</v>
      </c>
      <c r="AJ310" s="33" t="s">
        <v>1801</v>
      </c>
      <c r="AK310" s="33" t="s">
        <v>1802</v>
      </c>
      <c r="AL310" s="33" t="s">
        <v>89</v>
      </c>
      <c r="AM310" s="33" t="s">
        <v>71</v>
      </c>
      <c r="AN310" s="33" t="s">
        <v>89</v>
      </c>
      <c r="AO310" s="33" t="s">
        <v>89</v>
      </c>
      <c r="AP310" s="33" t="s">
        <v>71</v>
      </c>
      <c r="AQ310" s="33" t="s">
        <v>2426</v>
      </c>
      <c r="AR310" s="244" t="s">
        <v>420</v>
      </c>
      <c r="AS310" s="33" t="s">
        <v>77</v>
      </c>
      <c r="AT310" s="33" t="s">
        <v>67</v>
      </c>
      <c r="AU310" s="33" t="s">
        <v>47</v>
      </c>
      <c r="AV310" s="33" t="n">
        <v>61</v>
      </c>
      <c r="AW310" s="33" t="n">
        <v>33</v>
      </c>
      <c r="AX310" s="33" t="n">
        <v>43</v>
      </c>
      <c r="AY310" s="33" t="n">
        <v>118</v>
      </c>
      <c r="AZ310" s="33" t="n">
        <v>0</v>
      </c>
      <c r="BA310" s="33" t="n">
        <v>0</v>
      </c>
      <c r="BB310" s="33" t="n">
        <v>115</v>
      </c>
      <c r="BC310" s="33" t="n">
        <v>0</v>
      </c>
      <c r="BD310" s="245" t="n">
        <v>0</v>
      </c>
      <c r="BE310" s="33" t="n">
        <v>0</v>
      </c>
      <c r="BF310" s="33" t="n">
        <v>1</v>
      </c>
      <c r="BG310" s="33" t="n">
        <v>2</v>
      </c>
      <c r="BH310" s="33" t="n">
        <v>118</v>
      </c>
      <c r="BI310" s="33" t="n">
        <v>0</v>
      </c>
      <c r="BJ310" s="33" t="n">
        <v>0</v>
      </c>
      <c r="BK310" s="33" t="n">
        <v>0.008</v>
      </c>
      <c r="BL310" s="33" t="n">
        <v>0.008</v>
      </c>
      <c r="BM310" s="33" t="n">
        <v>0.017</v>
      </c>
      <c r="BN310" s="33" t="n">
        <v>0.042</v>
      </c>
      <c r="BO310" s="33" t="n">
        <v>0.059</v>
      </c>
      <c r="BP310" s="33" t="n">
        <v>0.051</v>
      </c>
      <c r="BQ310" s="33" t="n">
        <v>0.025</v>
      </c>
      <c r="BR310" s="33" t="n">
        <v>0.059</v>
      </c>
      <c r="BS310" s="33" t="n">
        <v>0.093</v>
      </c>
      <c r="BT310" s="33" t="n">
        <v>0.136</v>
      </c>
      <c r="BU310" s="33" t="n">
        <v>0.254</v>
      </c>
      <c r="BV310" s="33" t="n">
        <v>0.263</v>
      </c>
      <c r="BW310" s="33" t="n">
        <v>0.271</v>
      </c>
      <c r="BX310" s="33" t="n">
        <v>0.246</v>
      </c>
      <c r="BY310" s="33" t="n">
        <v>0.229</v>
      </c>
      <c r="BZ310" s="33" t="n">
        <v>0.263</v>
      </c>
      <c r="CA310" s="33" t="n">
        <v>0.017</v>
      </c>
      <c r="CB310" s="33" t="n">
        <v>0.017</v>
      </c>
      <c r="CC310" s="33" t="n">
        <v>0.042</v>
      </c>
      <c r="CD310" s="33" t="n">
        <v>0</v>
      </c>
      <c r="CE310" s="33" t="n">
        <v>0.042</v>
      </c>
      <c r="CF310" s="33" t="n">
        <v>0.008</v>
      </c>
      <c r="CG310" s="33" t="n">
        <v>0.669</v>
      </c>
      <c r="CH310" s="33" t="n">
        <v>0.669</v>
      </c>
      <c r="CI310" s="33" t="n">
        <v>0.653</v>
      </c>
      <c r="CJ310" s="33" t="n">
        <v>0.686</v>
      </c>
      <c r="CK310" s="33" t="n">
        <v>0.619</v>
      </c>
      <c r="CL310" s="33" t="n">
        <v>0.551</v>
      </c>
      <c r="CM310" s="33" t="n">
        <v>0</v>
      </c>
      <c r="CN310" s="33" t="n">
        <v>0.008</v>
      </c>
      <c r="CO310" s="33" t="n">
        <v>0.008</v>
      </c>
      <c r="CP310" s="33" t="n">
        <v>0</v>
      </c>
      <c r="CQ310" s="33" t="n">
        <v>0</v>
      </c>
      <c r="CR310" s="33" t="n">
        <v>0.034</v>
      </c>
      <c r="CS310" s="33" t="n">
        <v>0.068</v>
      </c>
      <c r="CT310" s="33" t="n">
        <v>0.136</v>
      </c>
      <c r="CU310" s="33" t="n">
        <v>0.051</v>
      </c>
      <c r="CV310" s="33" t="n">
        <v>0.025</v>
      </c>
      <c r="CW310" s="33" t="n">
        <v>0.025</v>
      </c>
      <c r="CX310" s="33" t="n">
        <v>0.059</v>
      </c>
      <c r="CY310" s="33" t="n">
        <v>0.085</v>
      </c>
      <c r="CZ310" s="33" t="n">
        <v>0.127</v>
      </c>
      <c r="DA310" s="33" t="n">
        <v>0.119</v>
      </c>
      <c r="DB310" s="33" t="n">
        <v>0.085</v>
      </c>
      <c r="DC310" s="33" t="n">
        <v>0.102</v>
      </c>
      <c r="DD310" s="33" t="n">
        <v>0.136</v>
      </c>
      <c r="DE310" s="33" t="n">
        <v>0.102</v>
      </c>
      <c r="DF310" s="33" t="n">
        <v>0.203</v>
      </c>
      <c r="DG310" s="33" t="n">
        <v>0.203</v>
      </c>
      <c r="DH310" s="33" t="n">
        <v>0.169</v>
      </c>
      <c r="DI310" s="33" t="n">
        <v>0.161</v>
      </c>
      <c r="DJ310" s="33" t="n">
        <v>0.22</v>
      </c>
      <c r="DK310" s="33" t="n">
        <v>0.246</v>
      </c>
      <c r="DL310" s="33" t="n">
        <v>0.178</v>
      </c>
      <c r="DM310" s="33" t="n">
        <v>0.153</v>
      </c>
      <c r="DN310" s="33" t="n">
        <v>0.008</v>
      </c>
      <c r="DO310" s="33" t="n">
        <v>0.008</v>
      </c>
      <c r="DP310" s="33" t="n">
        <v>0.017</v>
      </c>
      <c r="DQ310" s="33" t="n">
        <v>0.025</v>
      </c>
      <c r="DR310" s="33" t="n">
        <v>0.025</v>
      </c>
      <c r="DS310" s="33" t="n">
        <v>0.008</v>
      </c>
      <c r="DT310" s="33" t="n">
        <v>0.017</v>
      </c>
      <c r="DU310" s="33" t="n">
        <v>0.017</v>
      </c>
      <c r="DV310" s="33" t="n">
        <v>0.034</v>
      </c>
      <c r="DW310" s="33" t="n">
        <v>0.864</v>
      </c>
      <c r="DX310" s="33" t="n">
        <v>0.754</v>
      </c>
      <c r="DY310" s="33" t="n">
        <v>0.712</v>
      </c>
      <c r="DZ310" s="33" t="n">
        <v>0.72</v>
      </c>
      <c r="EA310" s="33" t="n">
        <v>0.686</v>
      </c>
      <c r="EB310" s="33" t="n">
        <v>0.619</v>
      </c>
      <c r="EC310" s="33" t="n">
        <v>0.585</v>
      </c>
      <c r="ED310" s="33" t="n">
        <v>0.568</v>
      </c>
      <c r="EE310" s="33" t="n">
        <v>0.627</v>
      </c>
      <c r="EF310" s="33" t="n">
        <v>0.297</v>
      </c>
      <c r="EG310" s="33" t="n">
        <v>0.017</v>
      </c>
      <c r="EH310" s="33" t="n">
        <v>0.017</v>
      </c>
      <c r="EI310" s="33" t="n">
        <v>0.042</v>
      </c>
      <c r="EJ310" s="33" t="n">
        <v>0.28</v>
      </c>
      <c r="EK310" s="33" t="n">
        <v>0.127</v>
      </c>
      <c r="EL310" s="33" t="n">
        <v>0.085</v>
      </c>
      <c r="EM310" s="33" t="n">
        <v>0.119</v>
      </c>
      <c r="EN310" s="33" t="n">
        <v>0.127</v>
      </c>
      <c r="EO310" s="33" t="n">
        <v>0.288</v>
      </c>
      <c r="EP310" s="33" t="n">
        <v>0.297</v>
      </c>
      <c r="EQ310" s="33" t="n">
        <v>0.314</v>
      </c>
      <c r="ER310" s="33" t="n">
        <v>0.093</v>
      </c>
      <c r="ES310" s="33" t="n">
        <v>0.119</v>
      </c>
      <c r="ET310" s="33" t="n">
        <v>0.136</v>
      </c>
      <c r="EU310" s="33" t="n">
        <v>0.11</v>
      </c>
      <c r="EV310" s="33" t="n">
        <v>0.203</v>
      </c>
      <c r="EW310" s="33" t="n">
        <v>0.449</v>
      </c>
      <c r="EX310" s="33" t="n">
        <v>0.466</v>
      </c>
      <c r="EY310" s="33" t="n">
        <v>0.415</v>
      </c>
      <c r="EZ310" s="33" t="n">
        <v>7.32</v>
      </c>
      <c r="FA310" s="33" t="n">
        <v>0.017</v>
      </c>
      <c r="FB310" s="33" t="n">
        <v>0.034</v>
      </c>
      <c r="FC310" s="33" t="n">
        <v>0.025</v>
      </c>
      <c r="FD310" s="33" t="n">
        <v>0.068</v>
      </c>
      <c r="FE310" s="33" t="n">
        <v>0.102</v>
      </c>
      <c r="FF310" s="33" t="n">
        <v>0.034</v>
      </c>
      <c r="FG310" s="33" t="n">
        <v>0.119</v>
      </c>
      <c r="FH310" s="33" t="n">
        <v>0.127</v>
      </c>
      <c r="FI310" s="33" t="n">
        <v>0.076</v>
      </c>
      <c r="FJ310" s="33" t="n">
        <v>0.271</v>
      </c>
      <c r="FK310" s="33" t="n">
        <v>0.127</v>
      </c>
      <c r="FL310" s="33" t="n">
        <v>0.525</v>
      </c>
      <c r="FM310" s="33" t="n">
        <v>0.542</v>
      </c>
      <c r="FN310" s="33" t="n">
        <v>0.263</v>
      </c>
      <c r="FO310" s="33" t="n">
        <v>0.153</v>
      </c>
      <c r="FP310" s="33" t="n">
        <v>0.153</v>
      </c>
      <c r="FQ310" s="33" t="n">
        <v>0.263</v>
      </c>
      <c r="FR310" s="33" t="n">
        <v>0.076</v>
      </c>
      <c r="FS310" s="33" t="n">
        <v>0.068</v>
      </c>
      <c r="FT310" s="33" t="n">
        <v>0.195</v>
      </c>
      <c r="FU310" s="33" t="n">
        <v>0.102</v>
      </c>
      <c r="FV310" s="33" t="n">
        <v>0.059</v>
      </c>
      <c r="FW310" s="33" t="n">
        <v>0.153</v>
      </c>
      <c r="FX310" s="33" t="n">
        <v>0.144</v>
      </c>
      <c r="FY310" s="33" t="n">
        <v>0.178</v>
      </c>
      <c r="FZ310" s="33" t="n">
        <v>0.127</v>
      </c>
      <c r="GA310" s="33" t="n">
        <v>0.051</v>
      </c>
      <c r="GB310" s="33" t="n">
        <v>0.025</v>
      </c>
      <c r="GC310" s="33" t="n">
        <v>0.042</v>
      </c>
      <c r="GD310" s="33" t="n">
        <v>0.017</v>
      </c>
      <c r="GE310" s="33" t="n">
        <v>0.051</v>
      </c>
      <c r="GF310" s="33" t="n">
        <v>0.017</v>
      </c>
      <c r="GG310" s="33" t="n">
        <v>0.356</v>
      </c>
      <c r="GH310" s="33" t="n">
        <v>0.314</v>
      </c>
      <c r="GI310" s="33" t="n">
        <v>0.314</v>
      </c>
      <c r="GJ310" s="33" t="n">
        <v>0.322</v>
      </c>
      <c r="GK310" s="33" t="n">
        <v>0.441</v>
      </c>
      <c r="GL310" s="33" t="n">
        <v>0.331</v>
      </c>
      <c r="GM310" s="33" t="n">
        <v>0.441</v>
      </c>
      <c r="GN310" s="33" t="n">
        <v>0.356</v>
      </c>
      <c r="GO310" s="33" t="n">
        <v>0.28</v>
      </c>
      <c r="GP310" s="33" t="n">
        <v>0.347</v>
      </c>
      <c r="GQ310" s="33" t="n">
        <v>0.297</v>
      </c>
      <c r="GR310" s="33" t="n">
        <v>0.492</v>
      </c>
      <c r="GS310" s="33" t="n">
        <v>0.042</v>
      </c>
      <c r="GT310" s="33" t="n">
        <v>0.169</v>
      </c>
      <c r="GU310" s="33" t="n">
        <v>0.22</v>
      </c>
      <c r="GV310" s="33" t="n">
        <v>0.178</v>
      </c>
      <c r="GW310" s="33" t="n">
        <v>0.102</v>
      </c>
      <c r="GX310" s="33" t="n">
        <v>0.042</v>
      </c>
      <c r="GY310" s="33" t="n">
        <v>0.008</v>
      </c>
      <c r="GZ310" s="33" t="n">
        <v>0.034</v>
      </c>
      <c r="HA310" s="33" t="n">
        <v>0.042</v>
      </c>
      <c r="HB310" s="33" t="n">
        <v>0.025</v>
      </c>
      <c r="HC310" s="33" t="n">
        <v>0.008</v>
      </c>
      <c r="HD310" s="33" t="n">
        <v>0.017</v>
      </c>
      <c r="HE310" s="33" t="n">
        <v>0.102</v>
      </c>
      <c r="HF310" s="33" t="n">
        <v>0.102</v>
      </c>
      <c r="HG310" s="33" t="n">
        <v>0.102</v>
      </c>
      <c r="HH310" s="33" t="n">
        <v>0.11</v>
      </c>
      <c r="HI310" s="33" t="n">
        <v>0.102</v>
      </c>
      <c r="HJ310" s="33" t="n">
        <v>0.102</v>
      </c>
    </row>
    <row r="311" customFormat="false" ht="15" hidden="false" customHeight="false" outlineLevel="0" collapsed="false">
      <c r="A311" s="33" t="n">
        <v>609956</v>
      </c>
      <c r="B311" s="242" t="s">
        <v>1785</v>
      </c>
      <c r="C311" s="243" t="s">
        <v>1786</v>
      </c>
      <c r="D311" s="33" t="n">
        <v>3680</v>
      </c>
      <c r="E311" s="33" t="n">
        <v>23461</v>
      </c>
      <c r="F311" s="33" t="s">
        <v>640</v>
      </c>
      <c r="G311" s="33" t="s">
        <v>641</v>
      </c>
      <c r="H311" s="243" t="s">
        <v>46</v>
      </c>
      <c r="I311" s="33" t="s">
        <v>1855</v>
      </c>
      <c r="J311" s="33" t="s">
        <v>2438</v>
      </c>
      <c r="L311" s="33" t="s">
        <v>112</v>
      </c>
      <c r="N311" s="33" t="s">
        <v>1790</v>
      </c>
      <c r="O311" s="33" t="n">
        <v>51295</v>
      </c>
      <c r="P311" s="33" t="s">
        <v>1791</v>
      </c>
      <c r="Q311" s="33" t="s">
        <v>3869</v>
      </c>
      <c r="R311" s="33" t="s">
        <v>3870</v>
      </c>
      <c r="S311" s="33" t="n">
        <v>60638</v>
      </c>
      <c r="T311" s="33" t="n">
        <v>44</v>
      </c>
      <c r="U311" s="33" t="s">
        <v>3871</v>
      </c>
      <c r="V311" s="33" t="s">
        <v>3872</v>
      </c>
      <c r="W311" s="33" t="s">
        <v>3873</v>
      </c>
      <c r="X311" s="33" t="s">
        <v>3874</v>
      </c>
      <c r="Y311" s="33" t="s">
        <v>3526</v>
      </c>
      <c r="Z311" s="33" t="s">
        <v>2500</v>
      </c>
      <c r="AA311" s="33" t="n">
        <v>2012</v>
      </c>
      <c r="AB311" s="33" t="n">
        <v>609956</v>
      </c>
      <c r="AD311" s="33" t="n">
        <v>3680</v>
      </c>
      <c r="AG311" s="33" t="s">
        <v>3875</v>
      </c>
      <c r="AH311" s="33" t="n">
        <v>0</v>
      </c>
      <c r="AI311" s="33" t="s">
        <v>1823</v>
      </c>
      <c r="AJ311" s="33" t="s">
        <v>1801</v>
      </c>
      <c r="AK311" s="33" t="s">
        <v>1802</v>
      </c>
      <c r="AL311" s="33" t="s">
        <v>112</v>
      </c>
      <c r="AM311" s="33" t="s">
        <v>71</v>
      </c>
      <c r="AN311" s="33" t="s">
        <v>112</v>
      </c>
      <c r="AO311" s="33" t="s">
        <v>112</v>
      </c>
      <c r="AP311" s="33" t="s">
        <v>71</v>
      </c>
      <c r="AQ311" s="33" t="s">
        <v>2426</v>
      </c>
      <c r="AR311" s="244" t="s">
        <v>238</v>
      </c>
      <c r="AS311" s="33" t="s">
        <v>77</v>
      </c>
      <c r="AT311" s="33" t="s">
        <v>47</v>
      </c>
      <c r="AU311" s="33" t="s">
        <v>67</v>
      </c>
      <c r="AV311" s="33" t="n">
        <v>61</v>
      </c>
      <c r="AW311" s="33" t="n">
        <v>46</v>
      </c>
      <c r="AX311" s="33" t="n">
        <v>34</v>
      </c>
      <c r="AY311" s="33" t="n">
        <v>140</v>
      </c>
      <c r="AZ311" s="33" t="n">
        <v>26</v>
      </c>
      <c r="BA311" s="33" t="n">
        <v>1</v>
      </c>
      <c r="BB311" s="33" t="n">
        <v>1</v>
      </c>
      <c r="BC311" s="33" t="n">
        <v>101</v>
      </c>
      <c r="BD311" s="245" t="n">
        <v>0</v>
      </c>
      <c r="BE311" s="33" t="n">
        <v>0</v>
      </c>
      <c r="BF311" s="33" t="n">
        <v>8</v>
      </c>
      <c r="BG311" s="33" t="n">
        <v>3</v>
      </c>
      <c r="BH311" s="33" t="n">
        <v>140</v>
      </c>
      <c r="BI311" s="33" t="n">
        <v>0</v>
      </c>
      <c r="BJ311" s="33" t="n">
        <v>0</v>
      </c>
      <c r="BK311" s="33" t="n">
        <v>0</v>
      </c>
      <c r="BL311" s="33" t="n">
        <v>0.021</v>
      </c>
      <c r="BM311" s="33" t="n">
        <v>0</v>
      </c>
      <c r="BN311" s="33" t="n">
        <v>0.043</v>
      </c>
      <c r="BO311" s="33" t="n">
        <v>0.057</v>
      </c>
      <c r="BP311" s="33" t="n">
        <v>0.05</v>
      </c>
      <c r="BQ311" s="33" t="n">
        <v>0.071</v>
      </c>
      <c r="BR311" s="33" t="n">
        <v>0.043</v>
      </c>
      <c r="BS311" s="33" t="n">
        <v>0.1</v>
      </c>
      <c r="BT311" s="33" t="n">
        <v>0.114</v>
      </c>
      <c r="BU311" s="33" t="n">
        <v>0.243</v>
      </c>
      <c r="BV311" s="33" t="n">
        <v>0.2</v>
      </c>
      <c r="BW311" s="33" t="n">
        <v>0.236</v>
      </c>
      <c r="BX311" s="33" t="n">
        <v>0.2</v>
      </c>
      <c r="BY311" s="33" t="n">
        <v>0.329</v>
      </c>
      <c r="BZ311" s="33" t="n">
        <v>0.343</v>
      </c>
      <c r="CA311" s="33" t="n">
        <v>0</v>
      </c>
      <c r="CB311" s="33" t="n">
        <v>0.007</v>
      </c>
      <c r="CC311" s="33" t="n">
        <v>0.007</v>
      </c>
      <c r="CD311" s="33" t="n">
        <v>0.029</v>
      </c>
      <c r="CE311" s="33" t="n">
        <v>0.014</v>
      </c>
      <c r="CF311" s="33" t="n">
        <v>0.007</v>
      </c>
      <c r="CG311" s="33" t="n">
        <v>0.7</v>
      </c>
      <c r="CH311" s="33" t="n">
        <v>0.743</v>
      </c>
      <c r="CI311" s="33" t="n">
        <v>0.686</v>
      </c>
      <c r="CJ311" s="33" t="n">
        <v>0.707</v>
      </c>
      <c r="CK311" s="33" t="n">
        <v>0.557</v>
      </c>
      <c r="CL311" s="33" t="n">
        <v>0.493</v>
      </c>
      <c r="CM311" s="33" t="n">
        <v>0</v>
      </c>
      <c r="CN311" s="33" t="n">
        <v>0.007</v>
      </c>
      <c r="CO311" s="33" t="n">
        <v>0.007</v>
      </c>
      <c r="CP311" s="33" t="n">
        <v>0</v>
      </c>
      <c r="CQ311" s="33" t="n">
        <v>0.007</v>
      </c>
      <c r="CR311" s="33" t="n">
        <v>0.007</v>
      </c>
      <c r="CS311" s="33" t="n">
        <v>0.029</v>
      </c>
      <c r="CT311" s="33" t="n">
        <v>0.107</v>
      </c>
      <c r="CU311" s="33" t="n">
        <v>0.05</v>
      </c>
      <c r="CV311" s="33" t="n">
        <v>0.007</v>
      </c>
      <c r="CW311" s="33" t="n">
        <v>0</v>
      </c>
      <c r="CX311" s="33" t="n">
        <v>0.007</v>
      </c>
      <c r="CY311" s="33" t="n">
        <v>0.029</v>
      </c>
      <c r="CZ311" s="33" t="n">
        <v>0.021</v>
      </c>
      <c r="DA311" s="33" t="n">
        <v>0.071</v>
      </c>
      <c r="DB311" s="33" t="n">
        <v>0.093</v>
      </c>
      <c r="DC311" s="33" t="n">
        <v>0.114</v>
      </c>
      <c r="DD311" s="33" t="n">
        <v>0.136</v>
      </c>
      <c r="DE311" s="33" t="n">
        <v>0.143</v>
      </c>
      <c r="DF311" s="33" t="n">
        <v>0.171</v>
      </c>
      <c r="DG311" s="33" t="n">
        <v>0.221</v>
      </c>
      <c r="DH311" s="33" t="n">
        <v>0.207</v>
      </c>
      <c r="DI311" s="33" t="n">
        <v>0.207</v>
      </c>
      <c r="DJ311" s="33" t="n">
        <v>0.257</v>
      </c>
      <c r="DK311" s="33" t="n">
        <v>0.229</v>
      </c>
      <c r="DL311" s="33" t="n">
        <v>0.221</v>
      </c>
      <c r="DM311" s="33" t="n">
        <v>0.143</v>
      </c>
      <c r="DN311" s="33" t="n">
        <v>0</v>
      </c>
      <c r="DO311" s="33" t="n">
        <v>0.007</v>
      </c>
      <c r="DP311" s="33" t="n">
        <v>0.007</v>
      </c>
      <c r="DQ311" s="33" t="n">
        <v>0</v>
      </c>
      <c r="DR311" s="33" t="n">
        <v>0</v>
      </c>
      <c r="DS311" s="33" t="n">
        <v>0</v>
      </c>
      <c r="DT311" s="33" t="n">
        <v>0.007</v>
      </c>
      <c r="DU311" s="33" t="n">
        <v>0.043</v>
      </c>
      <c r="DV311" s="33" t="n">
        <v>0.014</v>
      </c>
      <c r="DW311" s="33" t="n">
        <v>0.85</v>
      </c>
      <c r="DX311" s="33" t="n">
        <v>0.814</v>
      </c>
      <c r="DY311" s="33" t="n">
        <v>0.757</v>
      </c>
      <c r="DZ311" s="33" t="n">
        <v>0.764</v>
      </c>
      <c r="EA311" s="33" t="n">
        <v>0.764</v>
      </c>
      <c r="EB311" s="33" t="n">
        <v>0.664</v>
      </c>
      <c r="EC311" s="33" t="n">
        <v>0.643</v>
      </c>
      <c r="ED311" s="33" t="n">
        <v>0.514</v>
      </c>
      <c r="EE311" s="33" t="n">
        <v>0.657</v>
      </c>
      <c r="EF311" s="33" t="n">
        <v>0.45</v>
      </c>
      <c r="EG311" s="33" t="n">
        <v>0.021</v>
      </c>
      <c r="EH311" s="33" t="n">
        <v>0.007</v>
      </c>
      <c r="EI311" s="33" t="n">
        <v>0.05</v>
      </c>
      <c r="EJ311" s="33" t="n">
        <v>0.236</v>
      </c>
      <c r="EK311" s="33" t="n">
        <v>0.021</v>
      </c>
      <c r="EL311" s="33" t="n">
        <v>0.007</v>
      </c>
      <c r="EM311" s="33" t="n">
        <v>0.143</v>
      </c>
      <c r="EN311" s="33" t="n">
        <v>0.093</v>
      </c>
      <c r="EO311" s="33" t="n">
        <v>0.293</v>
      </c>
      <c r="EP311" s="33" t="n">
        <v>0.293</v>
      </c>
      <c r="EQ311" s="33" t="n">
        <v>0.307</v>
      </c>
      <c r="ER311" s="33" t="n">
        <v>0.057</v>
      </c>
      <c r="ES311" s="33" t="n">
        <v>0.05</v>
      </c>
      <c r="ET311" s="33" t="n">
        <v>0.05</v>
      </c>
      <c r="EU311" s="33" t="n">
        <v>0.071</v>
      </c>
      <c r="EV311" s="33" t="n">
        <v>0.164</v>
      </c>
      <c r="EW311" s="33" t="n">
        <v>0.614</v>
      </c>
      <c r="EX311" s="33" t="n">
        <v>0.643</v>
      </c>
      <c r="EY311" s="33" t="n">
        <v>0.429</v>
      </c>
      <c r="EZ311" s="33" t="n">
        <v>8.41</v>
      </c>
      <c r="FA311" s="33" t="n">
        <v>0</v>
      </c>
      <c r="FB311" s="33" t="n">
        <v>0</v>
      </c>
      <c r="FC311" s="33" t="n">
        <v>0.021</v>
      </c>
      <c r="FD311" s="33" t="n">
        <v>0.029</v>
      </c>
      <c r="FE311" s="33" t="n">
        <v>0.071</v>
      </c>
      <c r="FF311" s="33" t="n">
        <v>0.029</v>
      </c>
      <c r="FG311" s="33" t="n">
        <v>0.057</v>
      </c>
      <c r="FH311" s="33" t="n">
        <v>0.193</v>
      </c>
      <c r="FI311" s="33" t="n">
        <v>0.171</v>
      </c>
      <c r="FJ311" s="33" t="n">
        <v>0.386</v>
      </c>
      <c r="FK311" s="33" t="n">
        <v>0.043</v>
      </c>
      <c r="FL311" s="33" t="n">
        <v>0.35</v>
      </c>
      <c r="FM311" s="33" t="n">
        <v>0.536</v>
      </c>
      <c r="FN311" s="33" t="n">
        <v>0.243</v>
      </c>
      <c r="FO311" s="33" t="n">
        <v>0.221</v>
      </c>
      <c r="FP311" s="33" t="n">
        <v>0.136</v>
      </c>
      <c r="FQ311" s="33" t="n">
        <v>0.207</v>
      </c>
      <c r="FR311" s="33" t="n">
        <v>0.186</v>
      </c>
      <c r="FS311" s="33" t="n">
        <v>0.057</v>
      </c>
      <c r="FT311" s="33" t="n">
        <v>0.25</v>
      </c>
      <c r="FU311" s="33" t="n">
        <v>0.136</v>
      </c>
      <c r="FV311" s="33" t="n">
        <v>0.136</v>
      </c>
      <c r="FW311" s="33" t="n">
        <v>0.214</v>
      </c>
      <c r="FX311" s="33" t="n">
        <v>0.107</v>
      </c>
      <c r="FY311" s="33" t="n">
        <v>0.136</v>
      </c>
      <c r="FZ311" s="33" t="n">
        <v>0.086</v>
      </c>
      <c r="GA311" s="33" t="n">
        <v>0.014</v>
      </c>
      <c r="GB311" s="33" t="n">
        <v>0.064</v>
      </c>
      <c r="GC311" s="33" t="n">
        <v>0.029</v>
      </c>
      <c r="GD311" s="33" t="n">
        <v>0.064</v>
      </c>
      <c r="GE311" s="33" t="n">
        <v>0.193</v>
      </c>
      <c r="GF311" s="33" t="n">
        <v>0</v>
      </c>
      <c r="GG311" s="33" t="n">
        <v>0.336</v>
      </c>
      <c r="GH311" s="33" t="n">
        <v>0.293</v>
      </c>
      <c r="GI311" s="33" t="n">
        <v>0.336</v>
      </c>
      <c r="GJ311" s="33" t="n">
        <v>0.407</v>
      </c>
      <c r="GK311" s="33" t="n">
        <v>0.407</v>
      </c>
      <c r="GL311" s="33" t="n">
        <v>0.357</v>
      </c>
      <c r="GM311" s="33" t="n">
        <v>0.514</v>
      </c>
      <c r="GN311" s="33" t="n">
        <v>0.357</v>
      </c>
      <c r="GO311" s="33" t="n">
        <v>0.4</v>
      </c>
      <c r="GP311" s="33" t="n">
        <v>0.393</v>
      </c>
      <c r="GQ311" s="33" t="n">
        <v>0.271</v>
      </c>
      <c r="GR311" s="33" t="n">
        <v>0.543</v>
      </c>
      <c r="GS311" s="33" t="n">
        <v>0.057</v>
      </c>
      <c r="GT311" s="33" t="n">
        <v>0.164</v>
      </c>
      <c r="GU311" s="33" t="n">
        <v>0.121</v>
      </c>
      <c r="GV311" s="33" t="n">
        <v>0.057</v>
      </c>
      <c r="GW311" s="33" t="n">
        <v>0.064</v>
      </c>
      <c r="GX311" s="33" t="n">
        <v>0.043</v>
      </c>
      <c r="GY311" s="33" t="n">
        <v>0.021</v>
      </c>
      <c r="GZ311" s="33" t="n">
        <v>0.043</v>
      </c>
      <c r="HA311" s="33" t="n">
        <v>0.043</v>
      </c>
      <c r="HB311" s="33" t="n">
        <v>0.014</v>
      </c>
      <c r="HC311" s="33" t="n">
        <v>0.014</v>
      </c>
      <c r="HD311" s="33" t="n">
        <v>0.014</v>
      </c>
      <c r="HE311" s="33" t="n">
        <v>0.057</v>
      </c>
      <c r="HF311" s="33" t="n">
        <v>0.079</v>
      </c>
      <c r="HG311" s="33" t="n">
        <v>0.071</v>
      </c>
      <c r="HH311" s="33" t="n">
        <v>0.064</v>
      </c>
      <c r="HI311" s="33" t="n">
        <v>0.05</v>
      </c>
      <c r="HJ311" s="33" t="n">
        <v>0.043</v>
      </c>
    </row>
    <row r="312" customFormat="false" ht="15" hidden="false" customHeight="false" outlineLevel="0" collapsed="false">
      <c r="A312" s="33" t="n">
        <v>609958</v>
      </c>
      <c r="B312" s="242" t="s">
        <v>1785</v>
      </c>
      <c r="C312" s="243" t="s">
        <v>1786</v>
      </c>
      <c r="D312" s="33" t="n">
        <v>3690</v>
      </c>
      <c r="E312" s="33" t="n">
        <v>29121</v>
      </c>
      <c r="F312" s="33" t="s">
        <v>646</v>
      </c>
      <c r="G312" s="33" t="s">
        <v>647</v>
      </c>
      <c r="H312" s="243" t="s">
        <v>46</v>
      </c>
      <c r="I312" s="33" t="s">
        <v>1855</v>
      </c>
      <c r="J312" s="33" t="s">
        <v>1788</v>
      </c>
      <c r="L312" s="33" t="s">
        <v>102</v>
      </c>
      <c r="N312" s="33" t="s">
        <v>1790</v>
      </c>
      <c r="O312" s="33" t="n">
        <v>51272</v>
      </c>
      <c r="P312" s="33" t="s">
        <v>1791</v>
      </c>
      <c r="Q312" s="33" t="s">
        <v>3876</v>
      </c>
      <c r="R312" s="33" t="s">
        <v>3877</v>
      </c>
      <c r="S312" s="33" t="n">
        <v>60632</v>
      </c>
      <c r="T312" s="33" t="n">
        <v>39</v>
      </c>
      <c r="U312" s="33" t="s">
        <v>3878</v>
      </c>
      <c r="V312" s="33" t="s">
        <v>3879</v>
      </c>
      <c r="W312" s="33" t="s">
        <v>3880</v>
      </c>
      <c r="X312" s="33" t="s">
        <v>3881</v>
      </c>
      <c r="Y312" s="33" t="s">
        <v>221</v>
      </c>
      <c r="Z312" s="33" t="s">
        <v>2593</v>
      </c>
      <c r="AA312" s="33" t="n">
        <v>2012</v>
      </c>
      <c r="AB312" s="33" t="n">
        <v>609958</v>
      </c>
      <c r="AD312" s="33" t="n">
        <v>3690</v>
      </c>
      <c r="AG312" s="33" t="s">
        <v>3882</v>
      </c>
      <c r="AH312" s="33" t="n">
        <v>4</v>
      </c>
      <c r="AI312" s="33" t="s">
        <v>1823</v>
      </c>
      <c r="AJ312" s="33" t="s">
        <v>1801</v>
      </c>
      <c r="AK312" s="33" t="s">
        <v>1802</v>
      </c>
      <c r="AL312" s="33" t="s">
        <v>102</v>
      </c>
      <c r="AM312" s="33" t="s">
        <v>71</v>
      </c>
      <c r="AN312" s="33" t="s">
        <v>102</v>
      </c>
      <c r="AO312" s="33" t="s">
        <v>102</v>
      </c>
      <c r="AP312" s="33" t="s">
        <v>71</v>
      </c>
      <c r="AQ312" s="33" t="s">
        <v>2426</v>
      </c>
      <c r="AR312" s="244" t="s">
        <v>76</v>
      </c>
      <c r="AS312" s="33" t="s">
        <v>67</v>
      </c>
      <c r="AT312" s="33" t="s">
        <v>67</v>
      </c>
      <c r="AU312" s="33" t="s">
        <v>67</v>
      </c>
      <c r="AV312" s="33" t="n">
        <v>26</v>
      </c>
      <c r="AW312" s="33" t="n">
        <v>30</v>
      </c>
      <c r="AX312" s="33" t="n">
        <v>35</v>
      </c>
      <c r="AY312" s="33" t="n">
        <v>200</v>
      </c>
      <c r="AZ312" s="33" t="n">
        <v>13</v>
      </c>
      <c r="BA312" s="33" t="n">
        <v>11</v>
      </c>
      <c r="BB312" s="33" t="n">
        <v>20</v>
      </c>
      <c r="BC312" s="33" t="n">
        <v>141</v>
      </c>
      <c r="BD312" s="245" t="n">
        <v>1</v>
      </c>
      <c r="BE312" s="33" t="n">
        <v>0</v>
      </c>
      <c r="BF312" s="33" t="n">
        <v>6</v>
      </c>
      <c r="BG312" s="33" t="n">
        <v>8</v>
      </c>
      <c r="BH312" s="33" t="n">
        <v>200</v>
      </c>
      <c r="BI312" s="33" t="n">
        <v>0.01</v>
      </c>
      <c r="BJ312" s="33" t="n">
        <v>0.005</v>
      </c>
      <c r="BK312" s="33" t="n">
        <v>0.01</v>
      </c>
      <c r="BL312" s="33" t="n">
        <v>0.015</v>
      </c>
      <c r="BM312" s="33" t="n">
        <v>0.025</v>
      </c>
      <c r="BN312" s="33" t="n">
        <v>0.075</v>
      </c>
      <c r="BO312" s="33" t="n">
        <v>0.11</v>
      </c>
      <c r="BP312" s="33" t="n">
        <v>0.095</v>
      </c>
      <c r="BQ312" s="33" t="n">
        <v>0.1</v>
      </c>
      <c r="BR312" s="33" t="n">
        <v>0.06</v>
      </c>
      <c r="BS312" s="33" t="n">
        <v>0.15</v>
      </c>
      <c r="BT312" s="33" t="n">
        <v>0.19</v>
      </c>
      <c r="BU312" s="33" t="n">
        <v>0.545</v>
      </c>
      <c r="BV312" s="33" t="n">
        <v>0.45</v>
      </c>
      <c r="BW312" s="33" t="n">
        <v>0.515</v>
      </c>
      <c r="BX312" s="33" t="n">
        <v>0.28</v>
      </c>
      <c r="BY312" s="33" t="n">
        <v>0.39</v>
      </c>
      <c r="BZ312" s="33" t="n">
        <v>0.4</v>
      </c>
      <c r="CA312" s="33" t="n">
        <v>0.01</v>
      </c>
      <c r="CB312" s="33" t="n">
        <v>0.02</v>
      </c>
      <c r="CC312" s="33" t="n">
        <v>0.035</v>
      </c>
      <c r="CD312" s="33" t="n">
        <v>0.01</v>
      </c>
      <c r="CE312" s="33" t="n">
        <v>0.025</v>
      </c>
      <c r="CF312" s="33" t="n">
        <v>0.01</v>
      </c>
      <c r="CG312" s="33" t="n">
        <v>0.325</v>
      </c>
      <c r="CH312" s="33" t="n">
        <v>0.43</v>
      </c>
      <c r="CI312" s="33" t="n">
        <v>0.34</v>
      </c>
      <c r="CJ312" s="33" t="n">
        <v>0.635</v>
      </c>
      <c r="CK312" s="33" t="n">
        <v>0.41</v>
      </c>
      <c r="CL312" s="33" t="n">
        <v>0.325</v>
      </c>
      <c r="CM312" s="33" t="n">
        <v>0.01</v>
      </c>
      <c r="CN312" s="33" t="n">
        <v>0.01</v>
      </c>
      <c r="CO312" s="33" t="n">
        <v>0.015</v>
      </c>
      <c r="CP312" s="33" t="n">
        <v>0.005</v>
      </c>
      <c r="CQ312" s="33" t="n">
        <v>0.01</v>
      </c>
      <c r="CR312" s="33" t="n">
        <v>0.015</v>
      </c>
      <c r="CS312" s="33" t="n">
        <v>0.025</v>
      </c>
      <c r="CT312" s="33" t="n">
        <v>0.09</v>
      </c>
      <c r="CU312" s="33" t="n">
        <v>0.045</v>
      </c>
      <c r="CV312" s="33" t="n">
        <v>0.01</v>
      </c>
      <c r="CW312" s="33" t="n">
        <v>0.015</v>
      </c>
      <c r="CX312" s="33" t="n">
        <v>0.015</v>
      </c>
      <c r="CY312" s="33" t="n">
        <v>0.035</v>
      </c>
      <c r="CZ312" s="33" t="n">
        <v>0.02</v>
      </c>
      <c r="DA312" s="33" t="n">
        <v>0.025</v>
      </c>
      <c r="DB312" s="33" t="n">
        <v>0.135</v>
      </c>
      <c r="DC312" s="33" t="n">
        <v>0.13</v>
      </c>
      <c r="DD312" s="33" t="n">
        <v>0.125</v>
      </c>
      <c r="DE312" s="33" t="n">
        <v>0.22</v>
      </c>
      <c r="DF312" s="33" t="n">
        <v>0.255</v>
      </c>
      <c r="DG312" s="33" t="n">
        <v>0.285</v>
      </c>
      <c r="DH312" s="33" t="n">
        <v>0.29</v>
      </c>
      <c r="DI312" s="33" t="n">
        <v>0.315</v>
      </c>
      <c r="DJ312" s="33" t="n">
        <v>0.41</v>
      </c>
      <c r="DK312" s="33" t="n">
        <v>0.31</v>
      </c>
      <c r="DL312" s="33" t="n">
        <v>0.295</v>
      </c>
      <c r="DM312" s="33" t="n">
        <v>0.27</v>
      </c>
      <c r="DN312" s="33" t="n">
        <v>0.01</v>
      </c>
      <c r="DO312" s="33" t="n">
        <v>0.01</v>
      </c>
      <c r="DP312" s="33" t="n">
        <v>0.005</v>
      </c>
      <c r="DQ312" s="33" t="n">
        <v>0.01</v>
      </c>
      <c r="DR312" s="33" t="n">
        <v>0.03</v>
      </c>
      <c r="DS312" s="33" t="n">
        <v>0.025</v>
      </c>
      <c r="DT312" s="33" t="n">
        <v>0.01</v>
      </c>
      <c r="DU312" s="33" t="n">
        <v>0.015</v>
      </c>
      <c r="DV312" s="33" t="n">
        <v>0.01</v>
      </c>
      <c r="DW312" s="33" t="n">
        <v>0.75</v>
      </c>
      <c r="DX312" s="33" t="n">
        <v>0.71</v>
      </c>
      <c r="DY312" s="33" t="n">
        <v>0.68</v>
      </c>
      <c r="DZ312" s="33" t="n">
        <v>0.66</v>
      </c>
      <c r="EA312" s="33" t="n">
        <v>0.625</v>
      </c>
      <c r="EB312" s="33" t="n">
        <v>0.525</v>
      </c>
      <c r="EC312" s="33" t="n">
        <v>0.52</v>
      </c>
      <c r="ED312" s="33" t="n">
        <v>0.47</v>
      </c>
      <c r="EE312" s="33" t="n">
        <v>0.55</v>
      </c>
      <c r="EF312" s="33" t="n">
        <v>0.29</v>
      </c>
      <c r="EG312" s="33" t="n">
        <v>0.015</v>
      </c>
      <c r="EH312" s="33" t="n">
        <v>0.005</v>
      </c>
      <c r="EI312" s="33" t="n">
        <v>0.13</v>
      </c>
      <c r="EJ312" s="33" t="n">
        <v>0.375</v>
      </c>
      <c r="EK312" s="33" t="n">
        <v>0.035</v>
      </c>
      <c r="EL312" s="33" t="n">
        <v>0.01</v>
      </c>
      <c r="EM312" s="33" t="n">
        <v>0.165</v>
      </c>
      <c r="EN312" s="33" t="n">
        <v>0.14</v>
      </c>
      <c r="EO312" s="33" t="n">
        <v>0.395</v>
      </c>
      <c r="EP312" s="33" t="n">
        <v>0.415</v>
      </c>
      <c r="EQ312" s="33" t="n">
        <v>0.335</v>
      </c>
      <c r="ER312" s="33" t="n">
        <v>0.06</v>
      </c>
      <c r="ES312" s="33" t="n">
        <v>0.035</v>
      </c>
      <c r="ET312" s="33" t="n">
        <v>0.08</v>
      </c>
      <c r="EU312" s="33" t="n">
        <v>0.085</v>
      </c>
      <c r="EV312" s="33" t="n">
        <v>0.135</v>
      </c>
      <c r="EW312" s="33" t="n">
        <v>0.52</v>
      </c>
      <c r="EX312" s="33" t="n">
        <v>0.49</v>
      </c>
      <c r="EY312" s="33" t="n">
        <v>0.285</v>
      </c>
      <c r="EZ312" s="33" t="n">
        <v>8.11</v>
      </c>
      <c r="FA312" s="33" t="n">
        <v>0.005</v>
      </c>
      <c r="FB312" s="33" t="n">
        <v>0</v>
      </c>
      <c r="FC312" s="33" t="n">
        <v>0.01</v>
      </c>
      <c r="FD312" s="33" t="n">
        <v>0.03</v>
      </c>
      <c r="FE312" s="33" t="n">
        <v>0.085</v>
      </c>
      <c r="FF312" s="33" t="n">
        <v>0.07</v>
      </c>
      <c r="FG312" s="33" t="n">
        <v>0.09</v>
      </c>
      <c r="FH312" s="33" t="n">
        <v>0.195</v>
      </c>
      <c r="FI312" s="33" t="n">
        <v>0.2</v>
      </c>
      <c r="FJ312" s="33" t="n">
        <v>0.3</v>
      </c>
      <c r="FK312" s="33" t="n">
        <v>0.015</v>
      </c>
      <c r="FL312" s="33" t="n">
        <v>0.345</v>
      </c>
      <c r="FM312" s="33" t="n">
        <v>0.465</v>
      </c>
      <c r="FN312" s="33" t="n">
        <v>0.2</v>
      </c>
      <c r="FO312" s="33" t="n">
        <v>0.22</v>
      </c>
      <c r="FP312" s="33" t="n">
        <v>0.155</v>
      </c>
      <c r="FQ312" s="33" t="n">
        <v>0.195</v>
      </c>
      <c r="FR312" s="33" t="n">
        <v>0.12</v>
      </c>
      <c r="FS312" s="33" t="n">
        <v>0.06</v>
      </c>
      <c r="FT312" s="33" t="n">
        <v>0.245</v>
      </c>
      <c r="FU312" s="33" t="n">
        <v>0.145</v>
      </c>
      <c r="FV312" s="33" t="n">
        <v>0.12</v>
      </c>
      <c r="FW312" s="33" t="n">
        <v>0.265</v>
      </c>
      <c r="FX312" s="33" t="n">
        <v>0.17</v>
      </c>
      <c r="FY312" s="33" t="n">
        <v>0.2</v>
      </c>
      <c r="FZ312" s="33" t="n">
        <v>0.095</v>
      </c>
      <c r="GA312" s="33" t="n">
        <v>0.02</v>
      </c>
      <c r="GB312" s="33" t="n">
        <v>0.025</v>
      </c>
      <c r="GC312" s="33" t="n">
        <v>0.025</v>
      </c>
      <c r="GD312" s="33" t="n">
        <v>0.015</v>
      </c>
      <c r="GE312" s="33" t="n">
        <v>0.2</v>
      </c>
      <c r="GF312" s="33" t="n">
        <v>0.045</v>
      </c>
      <c r="GG312" s="33" t="n">
        <v>0.345</v>
      </c>
      <c r="GH312" s="33" t="n">
        <v>0.41</v>
      </c>
      <c r="GI312" s="33" t="n">
        <v>0.39</v>
      </c>
      <c r="GJ312" s="33" t="n">
        <v>0.37</v>
      </c>
      <c r="GK312" s="33" t="n">
        <v>0.38</v>
      </c>
      <c r="GL312" s="33" t="n">
        <v>0.43</v>
      </c>
      <c r="GM312" s="33" t="n">
        <v>0.54</v>
      </c>
      <c r="GN312" s="33" t="n">
        <v>0.335</v>
      </c>
      <c r="GO312" s="33" t="n">
        <v>0.385</v>
      </c>
      <c r="GP312" s="33" t="n">
        <v>0.465</v>
      </c>
      <c r="GQ312" s="33" t="n">
        <v>0.265</v>
      </c>
      <c r="GR312" s="33" t="n">
        <v>0.445</v>
      </c>
      <c r="GS312" s="33" t="n">
        <v>0.045</v>
      </c>
      <c r="GT312" s="33" t="n">
        <v>0.175</v>
      </c>
      <c r="GU312" s="33" t="n">
        <v>0.15</v>
      </c>
      <c r="GV312" s="33" t="n">
        <v>0.105</v>
      </c>
      <c r="GW312" s="33" t="n">
        <v>0.085</v>
      </c>
      <c r="GX312" s="33" t="n">
        <v>0.02</v>
      </c>
      <c r="GY312" s="33" t="n">
        <v>0.015</v>
      </c>
      <c r="GZ312" s="33" t="n">
        <v>0.02</v>
      </c>
      <c r="HA312" s="33" t="n">
        <v>0.015</v>
      </c>
      <c r="HB312" s="33" t="n">
        <v>0.015</v>
      </c>
      <c r="HC312" s="33" t="n">
        <v>0.03</v>
      </c>
      <c r="HD312" s="33" t="n">
        <v>0.02</v>
      </c>
      <c r="HE312" s="33" t="n">
        <v>0.035</v>
      </c>
      <c r="HF312" s="33" t="n">
        <v>0.035</v>
      </c>
      <c r="HG312" s="33" t="n">
        <v>0.035</v>
      </c>
      <c r="HH312" s="33" t="n">
        <v>0.03</v>
      </c>
      <c r="HI312" s="33" t="n">
        <v>0.04</v>
      </c>
      <c r="HJ312" s="33" t="n">
        <v>0.04</v>
      </c>
    </row>
    <row r="313" customFormat="false" ht="15" hidden="false" customHeight="false" outlineLevel="0" collapsed="false">
      <c r="A313" s="33" t="n">
        <v>609959</v>
      </c>
      <c r="B313" s="242" t="s">
        <v>1785</v>
      </c>
      <c r="C313" s="243" t="s">
        <v>1786</v>
      </c>
      <c r="D313" s="33" t="n">
        <v>3700</v>
      </c>
      <c r="E313" s="33" t="n">
        <v>23481</v>
      </c>
      <c r="F313" s="33" t="s">
        <v>648</v>
      </c>
      <c r="G313" s="33" t="s">
        <v>649</v>
      </c>
      <c r="H313" s="243" t="s">
        <v>46</v>
      </c>
      <c r="I313" s="33" t="s">
        <v>1855</v>
      </c>
      <c r="J313" s="33" t="s">
        <v>2438</v>
      </c>
      <c r="L313" s="33" t="s">
        <v>102</v>
      </c>
      <c r="N313" s="33" t="s">
        <v>1790</v>
      </c>
      <c r="O313" s="33" t="n">
        <v>51236</v>
      </c>
      <c r="P313" s="33" t="s">
        <v>1791</v>
      </c>
      <c r="Q313" s="33" t="s">
        <v>3883</v>
      </c>
      <c r="R313" s="33" t="s">
        <v>3884</v>
      </c>
      <c r="S313" s="33" t="n">
        <v>60616</v>
      </c>
      <c r="T313" s="33" t="n">
        <v>40</v>
      </c>
      <c r="U313" s="33" t="s">
        <v>3885</v>
      </c>
      <c r="V313" s="33" t="s">
        <v>3886</v>
      </c>
      <c r="W313" s="33" t="s">
        <v>3887</v>
      </c>
      <c r="X313" s="33" t="s">
        <v>3888</v>
      </c>
      <c r="Y313" s="33" t="s">
        <v>3889</v>
      </c>
      <c r="Z313" s="33" t="s">
        <v>2863</v>
      </c>
      <c r="AA313" s="33" t="n">
        <v>2012</v>
      </c>
      <c r="AB313" s="33" t="n">
        <v>609959</v>
      </c>
      <c r="AD313" s="33" t="n">
        <v>3700</v>
      </c>
      <c r="AG313" s="33" t="s">
        <v>3890</v>
      </c>
      <c r="AH313" s="33" t="n">
        <v>0</v>
      </c>
      <c r="AI313" s="33" t="s">
        <v>1823</v>
      </c>
      <c r="AJ313" s="33" t="s">
        <v>1801</v>
      </c>
      <c r="AK313" s="33" t="s">
        <v>1802</v>
      </c>
      <c r="AL313" s="33" t="s">
        <v>102</v>
      </c>
      <c r="AM313" s="33" t="s">
        <v>71</v>
      </c>
      <c r="AN313" s="33" t="s">
        <v>102</v>
      </c>
      <c r="AO313" s="33" t="s">
        <v>102</v>
      </c>
      <c r="AP313" s="33" t="s">
        <v>71</v>
      </c>
      <c r="AQ313" s="33" t="s">
        <v>2426</v>
      </c>
      <c r="AR313" s="244" t="s">
        <v>109</v>
      </c>
      <c r="AS313" s="33" t="s">
        <v>67</v>
      </c>
      <c r="AT313" s="33" t="s">
        <v>67</v>
      </c>
      <c r="AU313" s="33" t="s">
        <v>137</v>
      </c>
      <c r="AV313" s="33" t="n">
        <v>31</v>
      </c>
      <c r="AW313" s="33" t="n">
        <v>36</v>
      </c>
      <c r="AX313" s="33" t="n">
        <v>8</v>
      </c>
      <c r="AY313" s="33" t="n">
        <v>376</v>
      </c>
      <c r="AZ313" s="33" t="n">
        <v>0</v>
      </c>
      <c r="BA313" s="33" t="n">
        <v>333</v>
      </c>
      <c r="BB313" s="33" t="n">
        <v>25</v>
      </c>
      <c r="BC313" s="33" t="n">
        <v>2</v>
      </c>
      <c r="BD313" s="245" t="n">
        <v>0</v>
      </c>
      <c r="BE313" s="33" t="n">
        <v>0</v>
      </c>
      <c r="BF313" s="33" t="n">
        <v>3</v>
      </c>
      <c r="BG313" s="33" t="n">
        <v>13</v>
      </c>
      <c r="BH313" s="33" t="n">
        <v>376</v>
      </c>
      <c r="BI313" s="33" t="n">
        <v>0.016</v>
      </c>
      <c r="BJ313" s="33" t="n">
        <v>0.005</v>
      </c>
      <c r="BK313" s="33" t="n">
        <v>0.016</v>
      </c>
      <c r="BL313" s="33" t="n">
        <v>0.024</v>
      </c>
      <c r="BM313" s="33" t="n">
        <v>0.059</v>
      </c>
      <c r="BN313" s="33" t="n">
        <v>0.157</v>
      </c>
      <c r="BO313" s="33" t="n">
        <v>0.045</v>
      </c>
      <c r="BP313" s="33" t="n">
        <v>0.056</v>
      </c>
      <c r="BQ313" s="33" t="n">
        <v>0.04</v>
      </c>
      <c r="BR313" s="33" t="n">
        <v>0.125</v>
      </c>
      <c r="BS313" s="33" t="n">
        <v>0.181</v>
      </c>
      <c r="BT313" s="33" t="n">
        <v>0.261</v>
      </c>
      <c r="BU313" s="33" t="n">
        <v>0.293</v>
      </c>
      <c r="BV313" s="33" t="n">
        <v>0.287</v>
      </c>
      <c r="BW313" s="33" t="n">
        <v>0.335</v>
      </c>
      <c r="BX313" s="33" t="n">
        <v>0.319</v>
      </c>
      <c r="BY313" s="33" t="n">
        <v>0.375</v>
      </c>
      <c r="BZ313" s="33" t="n">
        <v>0.269</v>
      </c>
      <c r="CA313" s="33" t="n">
        <v>0.04</v>
      </c>
      <c r="CB313" s="33" t="n">
        <v>0.029</v>
      </c>
      <c r="CC313" s="33" t="n">
        <v>0.027</v>
      </c>
      <c r="CD313" s="33" t="n">
        <v>0.027</v>
      </c>
      <c r="CE313" s="33" t="n">
        <v>0.043</v>
      </c>
      <c r="CF313" s="33" t="n">
        <v>0.04</v>
      </c>
      <c r="CG313" s="33" t="n">
        <v>0.606</v>
      </c>
      <c r="CH313" s="33" t="n">
        <v>0.622</v>
      </c>
      <c r="CI313" s="33" t="n">
        <v>0.582</v>
      </c>
      <c r="CJ313" s="33" t="n">
        <v>0.505</v>
      </c>
      <c r="CK313" s="33" t="n">
        <v>0.343</v>
      </c>
      <c r="CL313" s="33" t="n">
        <v>0.274</v>
      </c>
      <c r="CM313" s="33" t="n">
        <v>0.003</v>
      </c>
      <c r="CN313" s="33" t="n">
        <v>0.008</v>
      </c>
      <c r="CO313" s="33" t="n">
        <v>0.013</v>
      </c>
      <c r="CP313" s="33" t="n">
        <v>0.008</v>
      </c>
      <c r="CQ313" s="33" t="n">
        <v>0.005</v>
      </c>
      <c r="CR313" s="33" t="n">
        <v>0.005</v>
      </c>
      <c r="CS313" s="33" t="n">
        <v>0.021</v>
      </c>
      <c r="CT313" s="33" t="n">
        <v>0.051</v>
      </c>
      <c r="CU313" s="33" t="n">
        <v>0.016</v>
      </c>
      <c r="CV313" s="33" t="n">
        <v>0.027</v>
      </c>
      <c r="CW313" s="33" t="n">
        <v>0.021</v>
      </c>
      <c r="CX313" s="33" t="n">
        <v>0.048</v>
      </c>
      <c r="CY313" s="33" t="n">
        <v>0.037</v>
      </c>
      <c r="CZ313" s="33" t="n">
        <v>0.021</v>
      </c>
      <c r="DA313" s="33" t="n">
        <v>0.043</v>
      </c>
      <c r="DB313" s="33" t="n">
        <v>0.072</v>
      </c>
      <c r="DC313" s="33" t="n">
        <v>0.101</v>
      </c>
      <c r="DD313" s="33" t="n">
        <v>0.104</v>
      </c>
      <c r="DE313" s="33" t="n">
        <v>0.229</v>
      </c>
      <c r="DF313" s="33" t="n">
        <v>0.223</v>
      </c>
      <c r="DG313" s="33" t="n">
        <v>0.271</v>
      </c>
      <c r="DH313" s="33" t="n">
        <v>0.269</v>
      </c>
      <c r="DI313" s="33" t="n">
        <v>0.25</v>
      </c>
      <c r="DJ313" s="33" t="n">
        <v>0.293</v>
      </c>
      <c r="DK313" s="33" t="n">
        <v>0.346</v>
      </c>
      <c r="DL313" s="33" t="n">
        <v>0.316</v>
      </c>
      <c r="DM313" s="33" t="n">
        <v>0.338</v>
      </c>
      <c r="DN313" s="33" t="n">
        <v>0.035</v>
      </c>
      <c r="DO313" s="33" t="n">
        <v>0.032</v>
      </c>
      <c r="DP313" s="33" t="n">
        <v>0.032</v>
      </c>
      <c r="DQ313" s="33" t="n">
        <v>0.027</v>
      </c>
      <c r="DR313" s="33" t="n">
        <v>0.043</v>
      </c>
      <c r="DS313" s="33" t="n">
        <v>0.021</v>
      </c>
      <c r="DT313" s="33" t="n">
        <v>0.061</v>
      </c>
      <c r="DU313" s="33" t="n">
        <v>0.061</v>
      </c>
      <c r="DV313" s="33" t="n">
        <v>0.069</v>
      </c>
      <c r="DW313" s="33" t="n">
        <v>0.707</v>
      </c>
      <c r="DX313" s="33" t="n">
        <v>0.715</v>
      </c>
      <c r="DY313" s="33" t="n">
        <v>0.636</v>
      </c>
      <c r="DZ313" s="33" t="n">
        <v>0.66</v>
      </c>
      <c r="EA313" s="33" t="n">
        <v>0.681</v>
      </c>
      <c r="EB313" s="33" t="n">
        <v>0.638</v>
      </c>
      <c r="EC313" s="33" t="n">
        <v>0.5</v>
      </c>
      <c r="ED313" s="33" t="n">
        <v>0.471</v>
      </c>
      <c r="EE313" s="33" t="n">
        <v>0.473</v>
      </c>
      <c r="EF313" s="33" t="n">
        <v>0.505</v>
      </c>
      <c r="EG313" s="33" t="n">
        <v>0.016</v>
      </c>
      <c r="EH313" s="33" t="n">
        <v>0.011</v>
      </c>
      <c r="EI313" s="33" t="n">
        <v>0.029</v>
      </c>
      <c r="EJ313" s="33" t="n">
        <v>0.186</v>
      </c>
      <c r="EK313" s="33" t="n">
        <v>0.027</v>
      </c>
      <c r="EL313" s="33" t="n">
        <v>0.005</v>
      </c>
      <c r="EM313" s="33" t="n">
        <v>0.101</v>
      </c>
      <c r="EN313" s="33" t="n">
        <v>0.101</v>
      </c>
      <c r="EO313" s="33" t="n">
        <v>0.279</v>
      </c>
      <c r="EP313" s="33" t="n">
        <v>0.237</v>
      </c>
      <c r="EQ313" s="33" t="n">
        <v>0.38</v>
      </c>
      <c r="ER313" s="33" t="n">
        <v>0.093</v>
      </c>
      <c r="ES313" s="33" t="n">
        <v>0.056</v>
      </c>
      <c r="ET313" s="33" t="n">
        <v>0.069</v>
      </c>
      <c r="EU313" s="33" t="n">
        <v>0.112</v>
      </c>
      <c r="EV313" s="33" t="n">
        <v>0.114</v>
      </c>
      <c r="EW313" s="33" t="n">
        <v>0.622</v>
      </c>
      <c r="EX313" s="33" t="n">
        <v>0.678</v>
      </c>
      <c r="EY313" s="33" t="n">
        <v>0.378</v>
      </c>
      <c r="EZ313" s="33" t="n">
        <v>8.52</v>
      </c>
      <c r="FA313" s="33" t="n">
        <v>0.019</v>
      </c>
      <c r="FB313" s="33" t="n">
        <v>0.011</v>
      </c>
      <c r="FC313" s="33" t="n">
        <v>0.008</v>
      </c>
      <c r="FD313" s="33" t="n">
        <v>0.013</v>
      </c>
      <c r="FE313" s="33" t="n">
        <v>0.048</v>
      </c>
      <c r="FF313" s="33" t="n">
        <v>0.045</v>
      </c>
      <c r="FG313" s="33" t="n">
        <v>0.053</v>
      </c>
      <c r="FH313" s="33" t="n">
        <v>0.106</v>
      </c>
      <c r="FI313" s="33" t="n">
        <v>0.098</v>
      </c>
      <c r="FJ313" s="33" t="n">
        <v>0.46</v>
      </c>
      <c r="FK313" s="33" t="n">
        <v>0.138</v>
      </c>
      <c r="FL313" s="33" t="n">
        <v>0.17</v>
      </c>
      <c r="FM313" s="33" t="n">
        <v>0.346</v>
      </c>
      <c r="FN313" s="33" t="n">
        <v>0.12</v>
      </c>
      <c r="FO313" s="33" t="n">
        <v>0.388</v>
      </c>
      <c r="FP313" s="33" t="n">
        <v>0.34</v>
      </c>
      <c r="FQ313" s="33" t="n">
        <v>0.418</v>
      </c>
      <c r="FR313" s="33" t="n">
        <v>0.16</v>
      </c>
      <c r="FS313" s="33" t="n">
        <v>0.072</v>
      </c>
      <c r="FT313" s="33" t="n">
        <v>0.191</v>
      </c>
      <c r="FU313" s="33" t="n">
        <v>0.165</v>
      </c>
      <c r="FV313" s="33" t="n">
        <v>0.085</v>
      </c>
      <c r="FW313" s="33" t="n">
        <v>0.178</v>
      </c>
      <c r="FX313" s="33" t="n">
        <v>0.117</v>
      </c>
      <c r="FY313" s="33" t="n">
        <v>0.157</v>
      </c>
      <c r="FZ313" s="33" t="n">
        <v>0.093</v>
      </c>
      <c r="GA313" s="33" t="n">
        <v>0.003</v>
      </c>
      <c r="GB313" s="33" t="n">
        <v>0.003</v>
      </c>
      <c r="GC313" s="33" t="n">
        <v>0.003</v>
      </c>
      <c r="GD313" s="33" t="n">
        <v>0.013</v>
      </c>
      <c r="GE313" s="33" t="n">
        <v>0.066</v>
      </c>
      <c r="GF313" s="33" t="n">
        <v>0.024</v>
      </c>
      <c r="GG313" s="33" t="n">
        <v>0.66</v>
      </c>
      <c r="GH313" s="33" t="n">
        <v>0.556</v>
      </c>
      <c r="GI313" s="33" t="n">
        <v>0.598</v>
      </c>
      <c r="GJ313" s="33" t="n">
        <v>0.577</v>
      </c>
      <c r="GK313" s="33" t="n">
        <v>0.553</v>
      </c>
      <c r="GL313" s="33" t="n">
        <v>0.62</v>
      </c>
      <c r="GM313" s="33" t="n">
        <v>0.213</v>
      </c>
      <c r="GN313" s="33" t="n">
        <v>0.199</v>
      </c>
      <c r="GO313" s="33" t="n">
        <v>0.184</v>
      </c>
      <c r="GP313" s="33" t="n">
        <v>0.205</v>
      </c>
      <c r="GQ313" s="33" t="n">
        <v>0.162</v>
      </c>
      <c r="GR313" s="33" t="n">
        <v>0.213</v>
      </c>
      <c r="GS313" s="33" t="n">
        <v>0.045</v>
      </c>
      <c r="GT313" s="33" t="n">
        <v>0.165</v>
      </c>
      <c r="GU313" s="33" t="n">
        <v>0.136</v>
      </c>
      <c r="GV313" s="33" t="n">
        <v>0.12</v>
      </c>
      <c r="GW313" s="33" t="n">
        <v>0.136</v>
      </c>
      <c r="GX313" s="33" t="n">
        <v>0.061</v>
      </c>
      <c r="GY313" s="33" t="n">
        <v>0.011</v>
      </c>
      <c r="GZ313" s="33" t="n">
        <v>0.011</v>
      </c>
      <c r="HA313" s="33" t="n">
        <v>0.011</v>
      </c>
      <c r="HB313" s="33" t="n">
        <v>0.011</v>
      </c>
      <c r="HC313" s="33" t="n">
        <v>0.016</v>
      </c>
      <c r="HD313" s="33" t="n">
        <v>0.011</v>
      </c>
      <c r="HE313" s="33" t="n">
        <v>0.069</v>
      </c>
      <c r="HF313" s="33" t="n">
        <v>0.066</v>
      </c>
      <c r="HG313" s="33" t="n">
        <v>0.069</v>
      </c>
      <c r="HH313" s="33" t="n">
        <v>0.074</v>
      </c>
      <c r="HI313" s="33" t="n">
        <v>0.066</v>
      </c>
      <c r="HJ313" s="33" t="n">
        <v>0.072</v>
      </c>
    </row>
    <row r="314" customFormat="false" ht="15" hidden="false" customHeight="false" outlineLevel="0" collapsed="false">
      <c r="A314" s="33" t="n">
        <v>609960</v>
      </c>
      <c r="B314" s="242" t="s">
        <v>1785</v>
      </c>
      <c r="C314" s="243" t="s">
        <v>1786</v>
      </c>
      <c r="D314" s="33" t="n">
        <v>3710</v>
      </c>
      <c r="E314" s="33" t="n">
        <v>23491</v>
      </c>
      <c r="F314" s="33" t="s">
        <v>650</v>
      </c>
      <c r="G314" s="33" t="s">
        <v>651</v>
      </c>
      <c r="H314" s="243" t="s">
        <v>46</v>
      </c>
      <c r="I314" s="33" t="s">
        <v>1855</v>
      </c>
      <c r="J314" s="33" t="s">
        <v>2438</v>
      </c>
      <c r="L314" s="33" t="s">
        <v>112</v>
      </c>
      <c r="N314" s="33" t="s">
        <v>1790</v>
      </c>
      <c r="O314" s="33" t="n">
        <v>51296</v>
      </c>
      <c r="P314" s="33" t="s">
        <v>1791</v>
      </c>
      <c r="Q314" s="33" t="s">
        <v>3891</v>
      </c>
      <c r="R314" s="33" t="s">
        <v>3892</v>
      </c>
      <c r="S314" s="33" t="n">
        <v>60638</v>
      </c>
      <c r="T314" s="33" t="n">
        <v>44</v>
      </c>
      <c r="U314" s="33" t="s">
        <v>3893</v>
      </c>
      <c r="V314" s="33" t="s">
        <v>3894</v>
      </c>
      <c r="W314" s="33" t="s">
        <v>3895</v>
      </c>
      <c r="X314" s="33" t="s">
        <v>3896</v>
      </c>
      <c r="Y314" s="33" t="s">
        <v>3526</v>
      </c>
      <c r="Z314" s="33" t="s">
        <v>2605</v>
      </c>
      <c r="AA314" s="33" t="n">
        <v>2012</v>
      </c>
      <c r="AB314" s="33" t="n">
        <v>609960</v>
      </c>
      <c r="AD314" s="33" t="n">
        <v>3710</v>
      </c>
      <c r="AG314" s="33" t="s">
        <v>3897</v>
      </c>
      <c r="AH314" s="33" t="n">
        <v>0</v>
      </c>
      <c r="AI314" s="33" t="s">
        <v>1823</v>
      </c>
      <c r="AJ314" s="33" t="s">
        <v>1801</v>
      </c>
      <c r="AK314" s="33" t="s">
        <v>1802</v>
      </c>
      <c r="AL314" s="33" t="s">
        <v>112</v>
      </c>
      <c r="AM314" s="33" t="s">
        <v>71</v>
      </c>
      <c r="AN314" s="33" t="s">
        <v>112</v>
      </c>
      <c r="AO314" s="33" t="s">
        <v>112</v>
      </c>
      <c r="AP314" s="33" t="s">
        <v>71</v>
      </c>
      <c r="AQ314" s="33" t="s">
        <v>2426</v>
      </c>
      <c r="AR314" s="244" t="s">
        <v>354</v>
      </c>
      <c r="AS314" s="33" t="s">
        <v>47</v>
      </c>
      <c r="AT314" s="33" t="s">
        <v>67</v>
      </c>
      <c r="AU314" s="33" t="s">
        <v>47</v>
      </c>
      <c r="AV314" s="33" t="n">
        <v>44</v>
      </c>
      <c r="AW314" s="33" t="n">
        <v>32</v>
      </c>
      <c r="AX314" s="33" t="n">
        <v>44</v>
      </c>
      <c r="AY314" s="33" t="n">
        <v>318</v>
      </c>
      <c r="AZ314" s="33" t="n">
        <v>89</v>
      </c>
      <c r="BA314" s="33" t="n">
        <v>4</v>
      </c>
      <c r="BB314" s="33" t="n">
        <v>2</v>
      </c>
      <c r="BC314" s="33" t="n">
        <v>196</v>
      </c>
      <c r="BD314" s="245" t="n">
        <v>2</v>
      </c>
      <c r="BE314" s="33" t="n">
        <v>0</v>
      </c>
      <c r="BF314" s="33" t="n">
        <v>13</v>
      </c>
      <c r="BG314" s="33" t="n">
        <v>12</v>
      </c>
      <c r="BH314" s="33" t="n">
        <v>318</v>
      </c>
      <c r="BI314" s="33" t="n">
        <v>0.022</v>
      </c>
      <c r="BJ314" s="33" t="n">
        <v>0.025</v>
      </c>
      <c r="BK314" s="33" t="n">
        <v>0.013</v>
      </c>
      <c r="BL314" s="33" t="n">
        <v>0.006</v>
      </c>
      <c r="BM314" s="33" t="n">
        <v>0.028</v>
      </c>
      <c r="BN314" s="33" t="n">
        <v>0.057</v>
      </c>
      <c r="BO314" s="33" t="n">
        <v>0.126</v>
      </c>
      <c r="BP314" s="33" t="n">
        <v>0.069</v>
      </c>
      <c r="BQ314" s="33" t="n">
        <v>0.06</v>
      </c>
      <c r="BR314" s="33" t="n">
        <v>0.044</v>
      </c>
      <c r="BS314" s="33" t="n">
        <v>0.104</v>
      </c>
      <c r="BT314" s="33" t="n">
        <v>0.167</v>
      </c>
      <c r="BU314" s="33" t="n">
        <v>0.283</v>
      </c>
      <c r="BV314" s="33" t="n">
        <v>0.28</v>
      </c>
      <c r="BW314" s="33" t="n">
        <v>0.333</v>
      </c>
      <c r="BX314" s="33" t="n">
        <v>0.233</v>
      </c>
      <c r="BY314" s="33" t="n">
        <v>0.384</v>
      </c>
      <c r="BZ314" s="33" t="n">
        <v>0.289</v>
      </c>
      <c r="CA314" s="33" t="n">
        <v>0.009</v>
      </c>
      <c r="CB314" s="33" t="n">
        <v>0.013</v>
      </c>
      <c r="CC314" s="33" t="n">
        <v>0.009</v>
      </c>
      <c r="CD314" s="33" t="n">
        <v>0.019</v>
      </c>
      <c r="CE314" s="33" t="n">
        <v>0.006</v>
      </c>
      <c r="CF314" s="33" t="n">
        <v>0.022</v>
      </c>
      <c r="CG314" s="33" t="n">
        <v>0.56</v>
      </c>
      <c r="CH314" s="33" t="n">
        <v>0.613</v>
      </c>
      <c r="CI314" s="33" t="n">
        <v>0.585</v>
      </c>
      <c r="CJ314" s="33" t="n">
        <v>0.698</v>
      </c>
      <c r="CK314" s="33" t="n">
        <v>0.478</v>
      </c>
      <c r="CL314" s="33" t="n">
        <v>0.465</v>
      </c>
      <c r="CM314" s="33" t="n">
        <v>0.006</v>
      </c>
      <c r="CN314" s="33" t="n">
        <v>0.006</v>
      </c>
      <c r="CO314" s="33" t="n">
        <v>0.006</v>
      </c>
      <c r="CP314" s="33" t="n">
        <v>0.006</v>
      </c>
      <c r="CQ314" s="33" t="n">
        <v>0.003</v>
      </c>
      <c r="CR314" s="33" t="n">
        <v>0.006</v>
      </c>
      <c r="CS314" s="33" t="n">
        <v>0.022</v>
      </c>
      <c r="CT314" s="33" t="n">
        <v>0.119</v>
      </c>
      <c r="CU314" s="33" t="n">
        <v>0.041</v>
      </c>
      <c r="CV314" s="33" t="n">
        <v>0.006</v>
      </c>
      <c r="CW314" s="33" t="n">
        <v>0.006</v>
      </c>
      <c r="CX314" s="33" t="n">
        <v>0.013</v>
      </c>
      <c r="CY314" s="33" t="n">
        <v>0.038</v>
      </c>
      <c r="CZ314" s="33" t="n">
        <v>0.009</v>
      </c>
      <c r="DA314" s="33" t="n">
        <v>0.05</v>
      </c>
      <c r="DB314" s="33" t="n">
        <v>0.126</v>
      </c>
      <c r="DC314" s="33" t="n">
        <v>0.198</v>
      </c>
      <c r="DD314" s="33" t="n">
        <v>0.129</v>
      </c>
      <c r="DE314" s="33" t="n">
        <v>0.204</v>
      </c>
      <c r="DF314" s="33" t="n">
        <v>0.27</v>
      </c>
      <c r="DG314" s="33" t="n">
        <v>0.311</v>
      </c>
      <c r="DH314" s="33" t="n">
        <v>0.261</v>
      </c>
      <c r="DI314" s="33" t="n">
        <v>0.277</v>
      </c>
      <c r="DJ314" s="33" t="n">
        <v>0.321</v>
      </c>
      <c r="DK314" s="33" t="n">
        <v>0.324</v>
      </c>
      <c r="DL314" s="33" t="n">
        <v>0.223</v>
      </c>
      <c r="DM314" s="33" t="n">
        <v>0.277</v>
      </c>
      <c r="DN314" s="33" t="n">
        <v>0.009</v>
      </c>
      <c r="DO314" s="33" t="n">
        <v>0.006</v>
      </c>
      <c r="DP314" s="33" t="n">
        <v>0.013</v>
      </c>
      <c r="DQ314" s="33" t="n">
        <v>0.013</v>
      </c>
      <c r="DR314" s="33" t="n">
        <v>0.009</v>
      </c>
      <c r="DS314" s="33" t="n">
        <v>0.016</v>
      </c>
      <c r="DT314" s="33" t="n">
        <v>0.006</v>
      </c>
      <c r="DU314" s="33" t="n">
        <v>0.006</v>
      </c>
      <c r="DV314" s="33" t="n">
        <v>0.016</v>
      </c>
      <c r="DW314" s="33" t="n">
        <v>0.774</v>
      </c>
      <c r="DX314" s="33" t="n">
        <v>0.711</v>
      </c>
      <c r="DY314" s="33" t="n">
        <v>0.657</v>
      </c>
      <c r="DZ314" s="33" t="n">
        <v>0.682</v>
      </c>
      <c r="EA314" s="33" t="n">
        <v>0.701</v>
      </c>
      <c r="EB314" s="33" t="n">
        <v>0.607</v>
      </c>
      <c r="EC314" s="33" t="n">
        <v>0.522</v>
      </c>
      <c r="ED314" s="33" t="n">
        <v>0.453</v>
      </c>
      <c r="EE314" s="33" t="n">
        <v>0.538</v>
      </c>
      <c r="EF314" s="33" t="n">
        <v>0.437</v>
      </c>
      <c r="EG314" s="33" t="n">
        <v>0.016</v>
      </c>
      <c r="EH314" s="33" t="n">
        <v>0.013</v>
      </c>
      <c r="EI314" s="33" t="n">
        <v>0.072</v>
      </c>
      <c r="EJ314" s="33" t="n">
        <v>0.374</v>
      </c>
      <c r="EK314" s="33" t="n">
        <v>0.035</v>
      </c>
      <c r="EL314" s="33" t="n">
        <v>0.013</v>
      </c>
      <c r="EM314" s="33" t="n">
        <v>0.132</v>
      </c>
      <c r="EN314" s="33" t="n">
        <v>0.094</v>
      </c>
      <c r="EO314" s="33" t="n">
        <v>0.336</v>
      </c>
      <c r="EP314" s="33" t="n">
        <v>0.277</v>
      </c>
      <c r="EQ314" s="33" t="n">
        <v>0.352</v>
      </c>
      <c r="ER314" s="33" t="n">
        <v>0.028</v>
      </c>
      <c r="ES314" s="33" t="n">
        <v>0.009</v>
      </c>
      <c r="ET314" s="33" t="n">
        <v>0.022</v>
      </c>
      <c r="EU314" s="33" t="n">
        <v>0.041</v>
      </c>
      <c r="EV314" s="33" t="n">
        <v>0.066</v>
      </c>
      <c r="EW314" s="33" t="n">
        <v>0.604</v>
      </c>
      <c r="EX314" s="33" t="n">
        <v>0.676</v>
      </c>
      <c r="EY314" s="33" t="n">
        <v>0.403</v>
      </c>
      <c r="EZ314" s="33" t="n">
        <v>8.55</v>
      </c>
      <c r="FA314" s="33" t="n">
        <v>0.009</v>
      </c>
      <c r="FB314" s="33" t="n">
        <v>0</v>
      </c>
      <c r="FC314" s="33" t="n">
        <v>0.006</v>
      </c>
      <c r="FD314" s="33" t="n">
        <v>0.016</v>
      </c>
      <c r="FE314" s="33" t="n">
        <v>0.044</v>
      </c>
      <c r="FF314" s="33" t="n">
        <v>0.057</v>
      </c>
      <c r="FG314" s="33" t="n">
        <v>0.088</v>
      </c>
      <c r="FH314" s="33" t="n">
        <v>0.151</v>
      </c>
      <c r="FI314" s="33" t="n">
        <v>0.189</v>
      </c>
      <c r="FJ314" s="33" t="n">
        <v>0.421</v>
      </c>
      <c r="FK314" s="33" t="n">
        <v>0.019</v>
      </c>
      <c r="FL314" s="33" t="n">
        <v>0.503</v>
      </c>
      <c r="FM314" s="33" t="n">
        <v>0.664</v>
      </c>
      <c r="FN314" s="33" t="n">
        <v>0.208</v>
      </c>
      <c r="FO314" s="33" t="n">
        <v>0.179</v>
      </c>
      <c r="FP314" s="33" t="n">
        <v>0.138</v>
      </c>
      <c r="FQ314" s="33" t="n">
        <v>0.264</v>
      </c>
      <c r="FR314" s="33" t="n">
        <v>0.132</v>
      </c>
      <c r="FS314" s="33" t="n">
        <v>0.06</v>
      </c>
      <c r="FT314" s="33" t="n">
        <v>0.22</v>
      </c>
      <c r="FU314" s="33" t="n">
        <v>0.113</v>
      </c>
      <c r="FV314" s="33" t="n">
        <v>0.05</v>
      </c>
      <c r="FW314" s="33" t="n">
        <v>0.261</v>
      </c>
      <c r="FX314" s="33" t="n">
        <v>0.072</v>
      </c>
      <c r="FY314" s="33" t="n">
        <v>0.088</v>
      </c>
      <c r="FZ314" s="33" t="n">
        <v>0.047</v>
      </c>
      <c r="GA314" s="33" t="n">
        <v>0.013</v>
      </c>
      <c r="GB314" s="33" t="n">
        <v>0.019</v>
      </c>
      <c r="GC314" s="33" t="n">
        <v>0.016</v>
      </c>
      <c r="GD314" s="33" t="n">
        <v>0.025</v>
      </c>
      <c r="GE314" s="33" t="n">
        <v>0.204</v>
      </c>
      <c r="GF314" s="33" t="n">
        <v>0.022</v>
      </c>
      <c r="GG314" s="33" t="n">
        <v>0.381</v>
      </c>
      <c r="GH314" s="33" t="n">
        <v>0.264</v>
      </c>
      <c r="GI314" s="33" t="n">
        <v>0.327</v>
      </c>
      <c r="GJ314" s="33" t="n">
        <v>0.368</v>
      </c>
      <c r="GK314" s="33" t="n">
        <v>0.437</v>
      </c>
      <c r="GL314" s="33" t="n">
        <v>0.33</v>
      </c>
      <c r="GM314" s="33" t="n">
        <v>0.538</v>
      </c>
      <c r="GN314" s="33" t="n">
        <v>0.516</v>
      </c>
      <c r="GO314" s="33" t="n">
        <v>0.475</v>
      </c>
      <c r="GP314" s="33" t="n">
        <v>0.491</v>
      </c>
      <c r="GQ314" s="33" t="n">
        <v>0.192</v>
      </c>
      <c r="GR314" s="33" t="n">
        <v>0.582</v>
      </c>
      <c r="GS314" s="33" t="n">
        <v>0.047</v>
      </c>
      <c r="GT314" s="33" t="n">
        <v>0.164</v>
      </c>
      <c r="GU314" s="33" t="n">
        <v>0.148</v>
      </c>
      <c r="GV314" s="33" t="n">
        <v>0.075</v>
      </c>
      <c r="GW314" s="33" t="n">
        <v>0.123</v>
      </c>
      <c r="GX314" s="33" t="n">
        <v>0.025</v>
      </c>
      <c r="GY314" s="33" t="n">
        <v>0.013</v>
      </c>
      <c r="GZ314" s="33" t="n">
        <v>0.016</v>
      </c>
      <c r="HA314" s="33" t="n">
        <v>0.013</v>
      </c>
      <c r="HB314" s="33" t="n">
        <v>0.009</v>
      </c>
      <c r="HC314" s="33" t="n">
        <v>0.019</v>
      </c>
      <c r="HD314" s="33" t="n">
        <v>0.013</v>
      </c>
      <c r="HE314" s="33" t="n">
        <v>0.009</v>
      </c>
      <c r="HF314" s="33" t="n">
        <v>0.022</v>
      </c>
      <c r="HG314" s="33" t="n">
        <v>0.022</v>
      </c>
      <c r="HH314" s="33" t="n">
        <v>0.031</v>
      </c>
      <c r="HI314" s="33" t="n">
        <v>0.025</v>
      </c>
      <c r="HJ314" s="33" t="n">
        <v>0.028</v>
      </c>
    </row>
    <row r="315" customFormat="false" ht="15" hidden="false" customHeight="false" outlineLevel="0" collapsed="false">
      <c r="A315" s="33" t="n">
        <v>609961</v>
      </c>
      <c r="B315" s="242" t="s">
        <v>1785</v>
      </c>
      <c r="C315" s="243" t="s">
        <v>1786</v>
      </c>
      <c r="D315" s="33" t="n">
        <v>3720</v>
      </c>
      <c r="E315" s="33" t="n">
        <v>31101</v>
      </c>
      <c r="F315" s="33" t="s">
        <v>703</v>
      </c>
      <c r="G315" s="33" t="s">
        <v>704</v>
      </c>
      <c r="H315" s="243" t="s">
        <v>46</v>
      </c>
      <c r="I315" s="33" t="s">
        <v>1855</v>
      </c>
      <c r="J315" s="33" t="s">
        <v>1788</v>
      </c>
      <c r="L315" s="33" t="s">
        <v>115</v>
      </c>
      <c r="N315" s="33" t="s">
        <v>1790</v>
      </c>
      <c r="O315" s="33" t="n">
        <v>51467</v>
      </c>
      <c r="P315" s="33" t="s">
        <v>1791</v>
      </c>
      <c r="Q315" s="33" t="s">
        <v>703</v>
      </c>
      <c r="R315" s="33" t="s">
        <v>3898</v>
      </c>
      <c r="S315" s="33" t="n">
        <v>60617</v>
      </c>
      <c r="T315" s="33" t="n">
        <v>47</v>
      </c>
      <c r="U315" s="33" t="s">
        <v>3899</v>
      </c>
      <c r="V315" s="33" t="s">
        <v>3900</v>
      </c>
      <c r="W315" s="33" t="s">
        <v>3901</v>
      </c>
      <c r="X315" s="33" t="s">
        <v>3902</v>
      </c>
      <c r="Y315" s="33" t="s">
        <v>2325</v>
      </c>
      <c r="Z315" s="33" t="s">
        <v>2388</v>
      </c>
      <c r="AA315" s="33" t="n">
        <v>2012</v>
      </c>
      <c r="AB315" s="33" t="n">
        <v>609961</v>
      </c>
      <c r="AD315" s="33" t="n">
        <v>3720</v>
      </c>
      <c r="AG315" s="33" t="s">
        <v>3903</v>
      </c>
      <c r="AH315" s="33" t="n">
        <v>6</v>
      </c>
      <c r="AI315" s="33" t="s">
        <v>1823</v>
      </c>
      <c r="AJ315" s="33" t="s">
        <v>1801</v>
      </c>
      <c r="AK315" s="33" t="s">
        <v>1802</v>
      </c>
      <c r="AL315" s="33" t="s">
        <v>115</v>
      </c>
      <c r="AM315" s="33" t="s">
        <v>53</v>
      </c>
      <c r="AN315" s="33" t="s">
        <v>115</v>
      </c>
      <c r="AO315" s="33" t="s">
        <v>115</v>
      </c>
      <c r="AP315" s="33" t="s">
        <v>53</v>
      </c>
      <c r="AQ315" s="33" t="s">
        <v>2467</v>
      </c>
      <c r="AR315" s="244" t="s">
        <v>510</v>
      </c>
      <c r="AS315" s="33" t="s">
        <v>47</v>
      </c>
      <c r="AT315" s="33" t="s">
        <v>67</v>
      </c>
      <c r="AU315" s="33" t="s">
        <v>47</v>
      </c>
      <c r="AV315" s="33" t="n">
        <v>40</v>
      </c>
      <c r="AW315" s="33" t="n">
        <v>36</v>
      </c>
      <c r="AX315" s="33" t="n">
        <v>42</v>
      </c>
      <c r="AY315" s="33" t="n">
        <v>155</v>
      </c>
      <c r="AZ315" s="33" t="n">
        <v>0</v>
      </c>
      <c r="BA315" s="33" t="n">
        <v>1</v>
      </c>
      <c r="BB315" s="33" t="n">
        <v>105</v>
      </c>
      <c r="BC315" s="33" t="n">
        <v>40</v>
      </c>
      <c r="BD315" s="245" t="n">
        <v>0</v>
      </c>
      <c r="BE315" s="33" t="n">
        <v>0</v>
      </c>
      <c r="BF315" s="33" t="n">
        <v>6</v>
      </c>
      <c r="BG315" s="33" t="n">
        <v>3</v>
      </c>
      <c r="BH315" s="33" t="n">
        <v>155</v>
      </c>
      <c r="BI315" s="33" t="n">
        <v>0.032</v>
      </c>
      <c r="BJ315" s="33" t="n">
        <v>0.019</v>
      </c>
      <c r="BK315" s="33" t="n">
        <v>0.019</v>
      </c>
      <c r="BL315" s="33" t="n">
        <v>0.026</v>
      </c>
      <c r="BM315" s="33" t="n">
        <v>0.026</v>
      </c>
      <c r="BN315" s="33" t="n">
        <v>0.09</v>
      </c>
      <c r="BO315" s="33" t="n">
        <v>0.052</v>
      </c>
      <c r="BP315" s="33" t="n">
        <v>0.071</v>
      </c>
      <c r="BQ315" s="33" t="n">
        <v>0.103</v>
      </c>
      <c r="BR315" s="33" t="n">
        <v>0.052</v>
      </c>
      <c r="BS315" s="33" t="n">
        <v>0.174</v>
      </c>
      <c r="BT315" s="33" t="n">
        <v>0.129</v>
      </c>
      <c r="BU315" s="33" t="n">
        <v>0.374</v>
      </c>
      <c r="BV315" s="33" t="n">
        <v>0.284</v>
      </c>
      <c r="BW315" s="33" t="n">
        <v>0.323</v>
      </c>
      <c r="BX315" s="33" t="n">
        <v>0.258</v>
      </c>
      <c r="BY315" s="33" t="n">
        <v>0.361</v>
      </c>
      <c r="BZ315" s="33" t="n">
        <v>0.355</v>
      </c>
      <c r="CA315" s="33" t="n">
        <v>0.006</v>
      </c>
      <c r="CB315" s="33" t="n">
        <v>0.006</v>
      </c>
      <c r="CC315" s="33" t="n">
        <v>0.006</v>
      </c>
      <c r="CD315" s="33" t="n">
        <v>0.019</v>
      </c>
      <c r="CE315" s="33" t="n">
        <v>0.026</v>
      </c>
      <c r="CF315" s="33" t="n">
        <v>0.032</v>
      </c>
      <c r="CG315" s="33" t="n">
        <v>0.535</v>
      </c>
      <c r="CH315" s="33" t="n">
        <v>0.619</v>
      </c>
      <c r="CI315" s="33" t="n">
        <v>0.548</v>
      </c>
      <c r="CJ315" s="33" t="n">
        <v>0.645</v>
      </c>
      <c r="CK315" s="33" t="n">
        <v>0.413</v>
      </c>
      <c r="CL315" s="33" t="n">
        <v>0.394</v>
      </c>
      <c r="CM315" s="33" t="n">
        <v>0</v>
      </c>
      <c r="CN315" s="33" t="n">
        <v>0.006</v>
      </c>
      <c r="CO315" s="33" t="n">
        <v>0.006</v>
      </c>
      <c r="CP315" s="33" t="n">
        <v>0.006</v>
      </c>
      <c r="CQ315" s="33" t="n">
        <v>0.006</v>
      </c>
      <c r="CR315" s="33" t="n">
        <v>0.019</v>
      </c>
      <c r="CS315" s="33" t="n">
        <v>0.045</v>
      </c>
      <c r="CT315" s="33" t="n">
        <v>0.084</v>
      </c>
      <c r="CU315" s="33" t="n">
        <v>0.045</v>
      </c>
      <c r="CV315" s="33" t="n">
        <v>0.006</v>
      </c>
      <c r="CW315" s="33" t="n">
        <v>0.032</v>
      </c>
      <c r="CX315" s="33" t="n">
        <v>0.032</v>
      </c>
      <c r="CY315" s="33" t="n">
        <v>0.039</v>
      </c>
      <c r="CZ315" s="33" t="n">
        <v>0.065</v>
      </c>
      <c r="DA315" s="33" t="n">
        <v>0.09</v>
      </c>
      <c r="DB315" s="33" t="n">
        <v>0.071</v>
      </c>
      <c r="DC315" s="33" t="n">
        <v>0.103</v>
      </c>
      <c r="DD315" s="33" t="n">
        <v>0.135</v>
      </c>
      <c r="DE315" s="33" t="n">
        <v>0.206</v>
      </c>
      <c r="DF315" s="33" t="n">
        <v>0.226</v>
      </c>
      <c r="DG315" s="33" t="n">
        <v>0.258</v>
      </c>
      <c r="DH315" s="33" t="n">
        <v>0.239</v>
      </c>
      <c r="DI315" s="33" t="n">
        <v>0.226</v>
      </c>
      <c r="DJ315" s="33" t="n">
        <v>0.316</v>
      </c>
      <c r="DK315" s="33" t="n">
        <v>0.316</v>
      </c>
      <c r="DL315" s="33" t="n">
        <v>0.277</v>
      </c>
      <c r="DM315" s="33" t="n">
        <v>0.284</v>
      </c>
      <c r="DN315" s="33" t="n">
        <v>0.006</v>
      </c>
      <c r="DO315" s="33" t="n">
        <v>0.013</v>
      </c>
      <c r="DP315" s="33" t="n">
        <v>0.006</v>
      </c>
      <c r="DQ315" s="33" t="n">
        <v>0.013</v>
      </c>
      <c r="DR315" s="33" t="n">
        <v>0.013</v>
      </c>
      <c r="DS315" s="33" t="n">
        <v>0.006</v>
      </c>
      <c r="DT315" s="33" t="n">
        <v>0.006</v>
      </c>
      <c r="DU315" s="33" t="n">
        <v>0.013</v>
      </c>
      <c r="DV315" s="33" t="n">
        <v>0.045</v>
      </c>
      <c r="DW315" s="33" t="n">
        <v>0.781</v>
      </c>
      <c r="DX315" s="33" t="n">
        <v>0.723</v>
      </c>
      <c r="DY315" s="33" t="n">
        <v>0.697</v>
      </c>
      <c r="DZ315" s="33" t="n">
        <v>0.703</v>
      </c>
      <c r="EA315" s="33" t="n">
        <v>0.69</v>
      </c>
      <c r="EB315" s="33" t="n">
        <v>0.568</v>
      </c>
      <c r="EC315" s="33" t="n">
        <v>0.561</v>
      </c>
      <c r="ED315" s="33" t="n">
        <v>0.523</v>
      </c>
      <c r="EE315" s="33" t="n">
        <v>0.49</v>
      </c>
      <c r="EF315" s="33" t="n">
        <v>0.374</v>
      </c>
      <c r="EG315" s="33" t="n">
        <v>0.032</v>
      </c>
      <c r="EH315" s="33" t="n">
        <v>0.013</v>
      </c>
      <c r="EI315" s="33" t="n">
        <v>0.058</v>
      </c>
      <c r="EJ315" s="33" t="n">
        <v>0.323</v>
      </c>
      <c r="EK315" s="33" t="n">
        <v>0.168</v>
      </c>
      <c r="EL315" s="33" t="n">
        <v>0.097</v>
      </c>
      <c r="EM315" s="33" t="n">
        <v>0.135</v>
      </c>
      <c r="EN315" s="33" t="n">
        <v>0.129</v>
      </c>
      <c r="EO315" s="33" t="n">
        <v>0.361</v>
      </c>
      <c r="EP315" s="33" t="n">
        <v>0.348</v>
      </c>
      <c r="EQ315" s="33" t="n">
        <v>0.355</v>
      </c>
      <c r="ER315" s="33" t="n">
        <v>0.032</v>
      </c>
      <c r="ES315" s="33" t="n">
        <v>0.039</v>
      </c>
      <c r="ET315" s="33" t="n">
        <v>0.103</v>
      </c>
      <c r="EU315" s="33" t="n">
        <v>0.071</v>
      </c>
      <c r="EV315" s="33" t="n">
        <v>0.142</v>
      </c>
      <c r="EW315" s="33" t="n">
        <v>0.4</v>
      </c>
      <c r="EX315" s="33" t="n">
        <v>0.439</v>
      </c>
      <c r="EY315" s="33" t="n">
        <v>0.381</v>
      </c>
      <c r="EZ315" s="33" t="n">
        <v>7.39</v>
      </c>
      <c r="FA315" s="33" t="n">
        <v>0.045</v>
      </c>
      <c r="FB315" s="33" t="n">
        <v>0.006</v>
      </c>
      <c r="FC315" s="33" t="n">
        <v>0.019</v>
      </c>
      <c r="FD315" s="33" t="n">
        <v>0.045</v>
      </c>
      <c r="FE315" s="33" t="n">
        <v>0.09</v>
      </c>
      <c r="FF315" s="33" t="n">
        <v>0.065</v>
      </c>
      <c r="FG315" s="33" t="n">
        <v>0.103</v>
      </c>
      <c r="FH315" s="33" t="n">
        <v>0.213</v>
      </c>
      <c r="FI315" s="33" t="n">
        <v>0.129</v>
      </c>
      <c r="FJ315" s="33" t="n">
        <v>0.219</v>
      </c>
      <c r="FK315" s="33" t="n">
        <v>0.065</v>
      </c>
      <c r="FL315" s="33" t="n">
        <v>0.542</v>
      </c>
      <c r="FM315" s="33" t="n">
        <v>0.606</v>
      </c>
      <c r="FN315" s="33" t="n">
        <v>0.265</v>
      </c>
      <c r="FO315" s="33" t="n">
        <v>0.135</v>
      </c>
      <c r="FP315" s="33" t="n">
        <v>0.129</v>
      </c>
      <c r="FQ315" s="33" t="n">
        <v>0.213</v>
      </c>
      <c r="FR315" s="33" t="n">
        <v>0.084</v>
      </c>
      <c r="FS315" s="33" t="n">
        <v>0.052</v>
      </c>
      <c r="FT315" s="33" t="n">
        <v>0.226</v>
      </c>
      <c r="FU315" s="33" t="n">
        <v>0.11</v>
      </c>
      <c r="FV315" s="33" t="n">
        <v>0.071</v>
      </c>
      <c r="FW315" s="33" t="n">
        <v>0.206</v>
      </c>
      <c r="FX315" s="33" t="n">
        <v>0.129</v>
      </c>
      <c r="FY315" s="33" t="n">
        <v>0.142</v>
      </c>
      <c r="FZ315" s="33" t="n">
        <v>0.09</v>
      </c>
      <c r="GA315" s="33" t="n">
        <v>0.019</v>
      </c>
      <c r="GB315" s="33" t="n">
        <v>0.019</v>
      </c>
      <c r="GC315" s="33" t="n">
        <v>0.032</v>
      </c>
      <c r="GD315" s="33" t="n">
        <v>0.019</v>
      </c>
      <c r="GE315" s="33" t="n">
        <v>0.174</v>
      </c>
      <c r="GF315" s="33" t="n">
        <v>0.026</v>
      </c>
      <c r="GG315" s="33" t="n">
        <v>0.368</v>
      </c>
      <c r="GH315" s="33" t="n">
        <v>0.297</v>
      </c>
      <c r="GI315" s="33" t="n">
        <v>0.348</v>
      </c>
      <c r="GJ315" s="33" t="n">
        <v>0.342</v>
      </c>
      <c r="GK315" s="33" t="n">
        <v>0.329</v>
      </c>
      <c r="GL315" s="33" t="n">
        <v>0.31</v>
      </c>
      <c r="GM315" s="33" t="n">
        <v>0.458</v>
      </c>
      <c r="GN315" s="33" t="n">
        <v>0.381</v>
      </c>
      <c r="GO315" s="33" t="n">
        <v>0.348</v>
      </c>
      <c r="GP315" s="33" t="n">
        <v>0.445</v>
      </c>
      <c r="GQ315" s="33" t="n">
        <v>0.329</v>
      </c>
      <c r="GR315" s="33" t="n">
        <v>0.542</v>
      </c>
      <c r="GS315" s="33" t="n">
        <v>0.116</v>
      </c>
      <c r="GT315" s="33" t="n">
        <v>0.239</v>
      </c>
      <c r="GU315" s="33" t="n">
        <v>0.206</v>
      </c>
      <c r="GV315" s="33" t="n">
        <v>0.11</v>
      </c>
      <c r="GW315" s="33" t="n">
        <v>0.116</v>
      </c>
      <c r="GX315" s="33" t="n">
        <v>0.065</v>
      </c>
      <c r="GY315" s="33" t="n">
        <v>0.006</v>
      </c>
      <c r="GZ315" s="33" t="n">
        <v>0.006</v>
      </c>
      <c r="HA315" s="33" t="n">
        <v>0.013</v>
      </c>
      <c r="HB315" s="33" t="n">
        <v>0.019</v>
      </c>
      <c r="HC315" s="33" t="n">
        <v>0.006</v>
      </c>
      <c r="HD315" s="33" t="n">
        <v>0.019</v>
      </c>
      <c r="HE315" s="33" t="n">
        <v>0.032</v>
      </c>
      <c r="HF315" s="33" t="n">
        <v>0.058</v>
      </c>
      <c r="HG315" s="33" t="n">
        <v>0.052</v>
      </c>
      <c r="HH315" s="33" t="n">
        <v>0.065</v>
      </c>
      <c r="HI315" s="33" t="n">
        <v>0.045</v>
      </c>
      <c r="HJ315" s="33" t="n">
        <v>0.039</v>
      </c>
    </row>
    <row r="316" customFormat="false" ht="15" hidden="false" customHeight="false" outlineLevel="0" collapsed="false">
      <c r="A316" s="33" t="n">
        <v>609963</v>
      </c>
      <c r="B316" s="242" t="s">
        <v>1785</v>
      </c>
      <c r="C316" s="243" t="s">
        <v>1786</v>
      </c>
      <c r="D316" s="33" t="n">
        <v>3730</v>
      </c>
      <c r="E316" s="33" t="n">
        <v>23501</v>
      </c>
      <c r="F316" s="33" t="s">
        <v>654</v>
      </c>
      <c r="G316" s="33" t="s">
        <v>655</v>
      </c>
      <c r="H316" s="243" t="s">
        <v>46</v>
      </c>
      <c r="I316" s="33" t="s">
        <v>1855</v>
      </c>
      <c r="J316" s="33" t="s">
        <v>1788</v>
      </c>
      <c r="L316" s="33" t="s">
        <v>64</v>
      </c>
      <c r="N316" s="33" t="s">
        <v>1790</v>
      </c>
      <c r="O316" s="33" t="n">
        <v>51060</v>
      </c>
      <c r="P316" s="33" t="s">
        <v>1791</v>
      </c>
      <c r="Q316" s="33" t="s">
        <v>3904</v>
      </c>
      <c r="R316" s="33" t="s">
        <v>3905</v>
      </c>
      <c r="S316" s="33" t="n">
        <v>60657</v>
      </c>
      <c r="T316" s="33" t="n">
        <v>33</v>
      </c>
      <c r="U316" s="33" t="s">
        <v>3906</v>
      </c>
      <c r="V316" s="33" t="s">
        <v>3907</v>
      </c>
      <c r="W316" s="33" t="s">
        <v>3908</v>
      </c>
      <c r="X316" s="33" t="s">
        <v>3909</v>
      </c>
      <c r="Y316" s="33" t="s">
        <v>2611</v>
      </c>
      <c r="Z316" s="33" t="s">
        <v>1915</v>
      </c>
      <c r="AA316" s="33" t="n">
        <v>2012</v>
      </c>
      <c r="AB316" s="33" t="n">
        <v>609963</v>
      </c>
      <c r="AD316" s="33" t="n">
        <v>3730</v>
      </c>
      <c r="AG316" s="33" t="s">
        <v>3910</v>
      </c>
      <c r="AH316" s="33" t="n">
        <v>1</v>
      </c>
      <c r="AI316" s="33" t="s">
        <v>1823</v>
      </c>
      <c r="AJ316" s="33" t="s">
        <v>1801</v>
      </c>
      <c r="AK316" s="33" t="s">
        <v>1802</v>
      </c>
      <c r="AL316" s="33" t="s">
        <v>64</v>
      </c>
      <c r="AM316" s="33" t="s">
        <v>65</v>
      </c>
      <c r="AN316" s="33" t="s">
        <v>64</v>
      </c>
      <c r="AO316" s="33" t="s">
        <v>64</v>
      </c>
      <c r="AP316" s="33" t="s">
        <v>65</v>
      </c>
      <c r="AQ316" s="33" t="s">
        <v>2426</v>
      </c>
      <c r="AR316" s="244" t="s">
        <v>159</v>
      </c>
      <c r="AS316" s="33" t="s">
        <v>131</v>
      </c>
      <c r="AT316" s="33" t="s">
        <v>77</v>
      </c>
      <c r="AU316" s="33" t="s">
        <v>77</v>
      </c>
      <c r="AV316" s="33" t="n">
        <v>90</v>
      </c>
      <c r="AW316" s="33" t="n">
        <v>67</v>
      </c>
      <c r="AX316" s="33" t="n">
        <v>70</v>
      </c>
      <c r="AY316" s="33" t="n">
        <v>99</v>
      </c>
      <c r="AZ316" s="33" t="n">
        <v>61</v>
      </c>
      <c r="BA316" s="33" t="n">
        <v>5</v>
      </c>
      <c r="BB316" s="33" t="n">
        <v>9</v>
      </c>
      <c r="BC316" s="33" t="n">
        <v>18</v>
      </c>
      <c r="BD316" s="245" t="n">
        <v>0</v>
      </c>
      <c r="BE316" s="33" t="n">
        <v>0</v>
      </c>
      <c r="BF316" s="33" t="n">
        <v>4</v>
      </c>
      <c r="BG316" s="33" t="n">
        <v>2</v>
      </c>
      <c r="BH316" s="33" t="n">
        <v>99</v>
      </c>
      <c r="BI316" s="33" t="n">
        <v>0.01</v>
      </c>
      <c r="BJ316" s="33" t="n">
        <v>0</v>
      </c>
      <c r="BK316" s="33" t="n">
        <v>0</v>
      </c>
      <c r="BL316" s="33" t="n">
        <v>0.01</v>
      </c>
      <c r="BM316" s="33" t="n">
        <v>0</v>
      </c>
      <c r="BN316" s="33" t="n">
        <v>0.03</v>
      </c>
      <c r="BO316" s="33" t="n">
        <v>0.02</v>
      </c>
      <c r="BP316" s="33" t="n">
        <v>0.02</v>
      </c>
      <c r="BQ316" s="33" t="n">
        <v>0.01</v>
      </c>
      <c r="BR316" s="33" t="n">
        <v>0</v>
      </c>
      <c r="BS316" s="33" t="n">
        <v>0.01</v>
      </c>
      <c r="BT316" s="33" t="n">
        <v>0.071</v>
      </c>
      <c r="BU316" s="33" t="n">
        <v>0.121</v>
      </c>
      <c r="BV316" s="33" t="n">
        <v>0.131</v>
      </c>
      <c r="BW316" s="33" t="n">
        <v>0.182</v>
      </c>
      <c r="BX316" s="33" t="n">
        <v>0.091</v>
      </c>
      <c r="BY316" s="33" t="n">
        <v>0.293</v>
      </c>
      <c r="BZ316" s="33" t="n">
        <v>0.222</v>
      </c>
      <c r="CA316" s="33" t="n">
        <v>0.01</v>
      </c>
      <c r="CB316" s="33" t="n">
        <v>0.01</v>
      </c>
      <c r="CC316" s="33" t="n">
        <v>0.02</v>
      </c>
      <c r="CD316" s="33" t="n">
        <v>0.02</v>
      </c>
      <c r="CE316" s="33" t="n">
        <v>0.01</v>
      </c>
      <c r="CF316" s="33" t="n">
        <v>0.01</v>
      </c>
      <c r="CG316" s="33" t="n">
        <v>0.838</v>
      </c>
      <c r="CH316" s="33" t="n">
        <v>0.838</v>
      </c>
      <c r="CI316" s="33" t="n">
        <v>0.788</v>
      </c>
      <c r="CJ316" s="33" t="n">
        <v>0.879</v>
      </c>
      <c r="CK316" s="33" t="n">
        <v>0.687</v>
      </c>
      <c r="CL316" s="33" t="n">
        <v>0.667</v>
      </c>
      <c r="CM316" s="33" t="n">
        <v>0</v>
      </c>
      <c r="CN316" s="33" t="n">
        <v>0</v>
      </c>
      <c r="CO316" s="33" t="n">
        <v>0</v>
      </c>
      <c r="CP316" s="33" t="n">
        <v>0.01</v>
      </c>
      <c r="CQ316" s="33" t="n">
        <v>0</v>
      </c>
      <c r="CR316" s="33" t="n">
        <v>0.01</v>
      </c>
      <c r="CS316" s="33" t="n">
        <v>0</v>
      </c>
      <c r="CT316" s="33" t="n">
        <v>0.01</v>
      </c>
      <c r="CU316" s="33" t="n">
        <v>0</v>
      </c>
      <c r="CV316" s="33" t="n">
        <v>0</v>
      </c>
      <c r="CW316" s="33" t="n">
        <v>0</v>
      </c>
      <c r="CX316" s="33" t="n">
        <v>0.01</v>
      </c>
      <c r="CY316" s="33" t="n">
        <v>0.01</v>
      </c>
      <c r="CZ316" s="33" t="n">
        <v>0.01</v>
      </c>
      <c r="DA316" s="33" t="n">
        <v>0.04</v>
      </c>
      <c r="DB316" s="33" t="n">
        <v>0.03</v>
      </c>
      <c r="DC316" s="33" t="n">
        <v>0.131</v>
      </c>
      <c r="DD316" s="33" t="n">
        <v>0.111</v>
      </c>
      <c r="DE316" s="33" t="n">
        <v>0.121</v>
      </c>
      <c r="DF316" s="33" t="n">
        <v>0.152</v>
      </c>
      <c r="DG316" s="33" t="n">
        <v>0.152</v>
      </c>
      <c r="DH316" s="33" t="n">
        <v>0.131</v>
      </c>
      <c r="DI316" s="33" t="n">
        <v>0.172</v>
      </c>
      <c r="DJ316" s="33" t="n">
        <v>0.212</v>
      </c>
      <c r="DK316" s="33" t="n">
        <v>0.172</v>
      </c>
      <c r="DL316" s="33" t="n">
        <v>0.182</v>
      </c>
      <c r="DM316" s="33" t="n">
        <v>0.253</v>
      </c>
      <c r="DN316" s="33" t="n">
        <v>0.02</v>
      </c>
      <c r="DO316" s="33" t="n">
        <v>0.02</v>
      </c>
      <c r="DP316" s="33" t="n">
        <v>0.03</v>
      </c>
      <c r="DQ316" s="33" t="n">
        <v>0.02</v>
      </c>
      <c r="DR316" s="33" t="n">
        <v>0.02</v>
      </c>
      <c r="DS316" s="33" t="n">
        <v>0.02</v>
      </c>
      <c r="DT316" s="33" t="n">
        <v>0.02</v>
      </c>
      <c r="DU316" s="33" t="n">
        <v>0.03</v>
      </c>
      <c r="DV316" s="33" t="n">
        <v>0.02</v>
      </c>
      <c r="DW316" s="33" t="n">
        <v>0.859</v>
      </c>
      <c r="DX316" s="33" t="n">
        <v>0.828</v>
      </c>
      <c r="DY316" s="33" t="n">
        <v>0.808</v>
      </c>
      <c r="DZ316" s="33" t="n">
        <v>0.828</v>
      </c>
      <c r="EA316" s="33" t="n">
        <v>0.798</v>
      </c>
      <c r="EB316" s="33" t="n">
        <v>0.717</v>
      </c>
      <c r="EC316" s="33" t="n">
        <v>0.778</v>
      </c>
      <c r="ED316" s="33" t="n">
        <v>0.646</v>
      </c>
      <c r="EE316" s="33" t="n">
        <v>0.616</v>
      </c>
      <c r="EF316" s="33" t="n">
        <v>0.566</v>
      </c>
      <c r="EG316" s="33" t="n">
        <v>0</v>
      </c>
      <c r="EH316" s="33" t="n">
        <v>0</v>
      </c>
      <c r="EI316" s="33" t="n">
        <v>0.071</v>
      </c>
      <c r="EJ316" s="33" t="n">
        <v>0.273</v>
      </c>
      <c r="EK316" s="33" t="n">
        <v>0.03</v>
      </c>
      <c r="EL316" s="33" t="n">
        <v>0</v>
      </c>
      <c r="EM316" s="33" t="n">
        <v>0.141</v>
      </c>
      <c r="EN316" s="33" t="n">
        <v>0.051</v>
      </c>
      <c r="EO316" s="33" t="n">
        <v>0.131</v>
      </c>
      <c r="EP316" s="33" t="n">
        <v>0.172</v>
      </c>
      <c r="EQ316" s="33" t="n">
        <v>0.384</v>
      </c>
      <c r="ER316" s="33" t="n">
        <v>0.04</v>
      </c>
      <c r="ES316" s="33" t="n">
        <v>0.061</v>
      </c>
      <c r="ET316" s="33" t="n">
        <v>0.03</v>
      </c>
      <c r="EU316" s="33" t="n">
        <v>0.071</v>
      </c>
      <c r="EV316" s="33" t="n">
        <v>0.071</v>
      </c>
      <c r="EW316" s="33" t="n">
        <v>0.778</v>
      </c>
      <c r="EX316" s="33" t="n">
        <v>0.798</v>
      </c>
      <c r="EY316" s="33" t="n">
        <v>0.333</v>
      </c>
      <c r="EZ316" s="33" t="n">
        <v>9.36</v>
      </c>
      <c r="FA316" s="33" t="n">
        <v>0</v>
      </c>
      <c r="FB316" s="33" t="n">
        <v>0</v>
      </c>
      <c r="FC316" s="33" t="n">
        <v>0</v>
      </c>
      <c r="FD316" s="33" t="n">
        <v>0.01</v>
      </c>
      <c r="FE316" s="33" t="n">
        <v>0</v>
      </c>
      <c r="FF316" s="33" t="n">
        <v>0.01</v>
      </c>
      <c r="FG316" s="33" t="n">
        <v>0.03</v>
      </c>
      <c r="FH316" s="33" t="n">
        <v>0.111</v>
      </c>
      <c r="FI316" s="33" t="n">
        <v>0.212</v>
      </c>
      <c r="FJ316" s="33" t="n">
        <v>0.606</v>
      </c>
      <c r="FK316" s="33" t="n">
        <v>0.02</v>
      </c>
      <c r="FL316" s="33" t="n">
        <v>0.333</v>
      </c>
      <c r="FM316" s="33" t="n">
        <v>0.697</v>
      </c>
      <c r="FN316" s="33" t="n">
        <v>0.152</v>
      </c>
      <c r="FO316" s="33" t="n">
        <v>0.293</v>
      </c>
      <c r="FP316" s="33" t="n">
        <v>0.081</v>
      </c>
      <c r="FQ316" s="33" t="n">
        <v>0.273</v>
      </c>
      <c r="FR316" s="33" t="n">
        <v>0.182</v>
      </c>
      <c r="FS316" s="33" t="n">
        <v>0.071</v>
      </c>
      <c r="FT316" s="33" t="n">
        <v>0.343</v>
      </c>
      <c r="FU316" s="33" t="n">
        <v>0.121</v>
      </c>
      <c r="FV316" s="33" t="n">
        <v>0.071</v>
      </c>
      <c r="FW316" s="33" t="n">
        <v>0.192</v>
      </c>
      <c r="FX316" s="33" t="n">
        <v>0.071</v>
      </c>
      <c r="FY316" s="33" t="n">
        <v>0.081</v>
      </c>
      <c r="FZ316" s="33" t="n">
        <v>0.04</v>
      </c>
      <c r="GA316" s="33" t="n">
        <v>0</v>
      </c>
      <c r="GB316" s="33" t="n">
        <v>0.02</v>
      </c>
      <c r="GC316" s="33" t="n">
        <v>0.01</v>
      </c>
      <c r="GD316" s="33" t="n">
        <v>0</v>
      </c>
      <c r="GE316" s="33" t="n">
        <v>0.071</v>
      </c>
      <c r="GF316" s="33" t="n">
        <v>0</v>
      </c>
      <c r="GG316" s="33" t="n">
        <v>0.242</v>
      </c>
      <c r="GH316" s="33" t="n">
        <v>0.333</v>
      </c>
      <c r="GI316" s="33" t="n">
        <v>0.172</v>
      </c>
      <c r="GJ316" s="33" t="n">
        <v>0.242</v>
      </c>
      <c r="GK316" s="33" t="n">
        <v>0.414</v>
      </c>
      <c r="GL316" s="33" t="n">
        <v>0.212</v>
      </c>
      <c r="GM316" s="33" t="n">
        <v>0.697</v>
      </c>
      <c r="GN316" s="33" t="n">
        <v>0.343</v>
      </c>
      <c r="GO316" s="33" t="n">
        <v>0.737</v>
      </c>
      <c r="GP316" s="33" t="n">
        <v>0.677</v>
      </c>
      <c r="GQ316" s="33" t="n">
        <v>0.323</v>
      </c>
      <c r="GR316" s="33" t="n">
        <v>0.737</v>
      </c>
      <c r="GS316" s="33" t="n">
        <v>0.02</v>
      </c>
      <c r="GT316" s="33" t="n">
        <v>0.242</v>
      </c>
      <c r="GU316" s="33" t="n">
        <v>0.051</v>
      </c>
      <c r="GV316" s="33" t="n">
        <v>0.051</v>
      </c>
      <c r="GW316" s="33" t="n">
        <v>0.111</v>
      </c>
      <c r="GX316" s="33" t="n">
        <v>0.02</v>
      </c>
      <c r="GY316" s="33" t="n">
        <v>0.02</v>
      </c>
      <c r="GZ316" s="33" t="n">
        <v>0.02</v>
      </c>
      <c r="HA316" s="33" t="n">
        <v>0</v>
      </c>
      <c r="HB316" s="33" t="n">
        <v>0</v>
      </c>
      <c r="HC316" s="33" t="n">
        <v>0.051</v>
      </c>
      <c r="HD316" s="33" t="n">
        <v>0</v>
      </c>
      <c r="HE316" s="33" t="n">
        <v>0.02</v>
      </c>
      <c r="HF316" s="33" t="n">
        <v>0.04</v>
      </c>
      <c r="HG316" s="33" t="n">
        <v>0.03</v>
      </c>
      <c r="HH316" s="33" t="n">
        <v>0.03</v>
      </c>
      <c r="HI316" s="33" t="n">
        <v>0.03</v>
      </c>
      <c r="HJ316" s="33" t="n">
        <v>0.03</v>
      </c>
    </row>
    <row r="317" customFormat="false" ht="15" hidden="false" customHeight="false" outlineLevel="0" collapsed="false">
      <c r="A317" s="33" t="n">
        <v>609964</v>
      </c>
      <c r="B317" s="242" t="s">
        <v>1785</v>
      </c>
      <c r="C317" s="243" t="s">
        <v>1786</v>
      </c>
      <c r="D317" s="33" t="n">
        <v>3740</v>
      </c>
      <c r="E317" s="33" t="n">
        <v>23511</v>
      </c>
      <c r="F317" s="33" t="s">
        <v>656</v>
      </c>
      <c r="G317" s="33" t="s">
        <v>657</v>
      </c>
      <c r="H317" s="243" t="s">
        <v>46</v>
      </c>
      <c r="I317" s="33" t="s">
        <v>1855</v>
      </c>
      <c r="J317" s="33" t="s">
        <v>1788</v>
      </c>
      <c r="L317" s="33" t="s">
        <v>102</v>
      </c>
      <c r="N317" s="33" t="s">
        <v>1790</v>
      </c>
      <c r="O317" s="33" t="n">
        <v>51324</v>
      </c>
      <c r="P317" s="33" t="s">
        <v>1791</v>
      </c>
      <c r="Q317" s="33" t="s">
        <v>3911</v>
      </c>
      <c r="R317" s="33" t="s">
        <v>3912</v>
      </c>
      <c r="S317" s="33" t="n">
        <v>60609</v>
      </c>
      <c r="T317" s="33" t="n">
        <v>42</v>
      </c>
      <c r="U317" s="33" t="s">
        <v>3913</v>
      </c>
      <c r="V317" s="33" t="s">
        <v>3914</v>
      </c>
      <c r="W317" s="33" t="s">
        <v>3915</v>
      </c>
      <c r="X317" s="33" t="s">
        <v>3916</v>
      </c>
      <c r="Y317" s="33" t="s">
        <v>1908</v>
      </c>
      <c r="Z317" s="33" t="s">
        <v>1940</v>
      </c>
      <c r="AA317" s="33" t="n">
        <v>2012</v>
      </c>
      <c r="AB317" s="33" t="n">
        <v>609964</v>
      </c>
      <c r="AD317" s="33" t="n">
        <v>3740</v>
      </c>
      <c r="AG317" s="33" t="s">
        <v>3917</v>
      </c>
      <c r="AH317" s="33" t="n">
        <v>4</v>
      </c>
      <c r="AI317" s="33" t="s">
        <v>1823</v>
      </c>
      <c r="AJ317" s="33" t="s">
        <v>1801</v>
      </c>
      <c r="AK317" s="33" t="s">
        <v>1802</v>
      </c>
      <c r="AL317" s="33" t="s">
        <v>102</v>
      </c>
      <c r="AM317" s="33" t="s">
        <v>71</v>
      </c>
      <c r="AN317" s="33" t="s">
        <v>102</v>
      </c>
      <c r="AO317" s="33" t="s">
        <v>102</v>
      </c>
      <c r="AP317" s="33" t="s">
        <v>71</v>
      </c>
      <c r="AQ317" s="33" t="s">
        <v>2426</v>
      </c>
      <c r="AR317" s="244" t="s">
        <v>109</v>
      </c>
      <c r="AS317" s="33" t="s">
        <v>137</v>
      </c>
      <c r="AT317" s="33" t="s">
        <v>137</v>
      </c>
      <c r="AU317" s="33" t="s">
        <v>67</v>
      </c>
      <c r="AV317" s="33" t="n">
        <v>9</v>
      </c>
      <c r="AW317" s="33" t="n">
        <v>17</v>
      </c>
      <c r="AX317" s="33" t="n">
        <v>27</v>
      </c>
      <c r="AY317" s="33" t="n">
        <v>415</v>
      </c>
      <c r="AZ317" s="33" t="n">
        <v>15</v>
      </c>
      <c r="BA317" s="33" t="n">
        <v>0</v>
      </c>
      <c r="BB317" s="33" t="n">
        <v>25</v>
      </c>
      <c r="BC317" s="33" t="n">
        <v>346</v>
      </c>
      <c r="BD317" s="245" t="n">
        <v>2</v>
      </c>
      <c r="BE317" s="33" t="n">
        <v>0</v>
      </c>
      <c r="BF317" s="33" t="n">
        <v>13</v>
      </c>
      <c r="BG317" s="33" t="n">
        <v>14</v>
      </c>
      <c r="BH317" s="33" t="n">
        <v>415</v>
      </c>
      <c r="BI317" s="33" t="n">
        <v>0.012</v>
      </c>
      <c r="BJ317" s="33" t="n">
        <v>0.019</v>
      </c>
      <c r="BK317" s="33" t="n">
        <v>0.041</v>
      </c>
      <c r="BL317" s="33" t="n">
        <v>0.012</v>
      </c>
      <c r="BM317" s="33" t="n">
        <v>0.051</v>
      </c>
      <c r="BN317" s="33" t="n">
        <v>0.123</v>
      </c>
      <c r="BO317" s="33" t="n">
        <v>0.13</v>
      </c>
      <c r="BP317" s="33" t="n">
        <v>0.108</v>
      </c>
      <c r="BQ317" s="33" t="n">
        <v>0.13</v>
      </c>
      <c r="BR317" s="33" t="n">
        <v>0.113</v>
      </c>
      <c r="BS317" s="33" t="n">
        <v>0.171</v>
      </c>
      <c r="BT317" s="33" t="n">
        <v>0.275</v>
      </c>
      <c r="BU317" s="33" t="n">
        <v>0.518</v>
      </c>
      <c r="BV317" s="33" t="n">
        <v>0.47</v>
      </c>
      <c r="BW317" s="33" t="n">
        <v>0.48</v>
      </c>
      <c r="BX317" s="33" t="n">
        <v>0.419</v>
      </c>
      <c r="BY317" s="33" t="n">
        <v>0.487</v>
      </c>
      <c r="BZ317" s="33" t="n">
        <v>0.347</v>
      </c>
      <c r="CA317" s="33" t="n">
        <v>0.014</v>
      </c>
      <c r="CB317" s="33" t="n">
        <v>0.01</v>
      </c>
      <c r="CC317" s="33" t="n">
        <v>0.017</v>
      </c>
      <c r="CD317" s="33" t="n">
        <v>0.027</v>
      </c>
      <c r="CE317" s="33" t="n">
        <v>0.022</v>
      </c>
      <c r="CF317" s="33" t="n">
        <v>0.027</v>
      </c>
      <c r="CG317" s="33" t="n">
        <v>0.325</v>
      </c>
      <c r="CH317" s="33" t="n">
        <v>0.393</v>
      </c>
      <c r="CI317" s="33" t="n">
        <v>0.333</v>
      </c>
      <c r="CJ317" s="33" t="n">
        <v>0.429</v>
      </c>
      <c r="CK317" s="33" t="n">
        <v>0.27</v>
      </c>
      <c r="CL317" s="33" t="n">
        <v>0.229</v>
      </c>
      <c r="CM317" s="33" t="n">
        <v>0.007</v>
      </c>
      <c r="CN317" s="33" t="n">
        <v>0.012</v>
      </c>
      <c r="CO317" s="33" t="n">
        <v>0.012</v>
      </c>
      <c r="CP317" s="33" t="n">
        <v>0.031</v>
      </c>
      <c r="CQ317" s="33" t="n">
        <v>0.031</v>
      </c>
      <c r="CR317" s="33" t="n">
        <v>0.029</v>
      </c>
      <c r="CS317" s="33" t="n">
        <v>0.034</v>
      </c>
      <c r="CT317" s="33" t="n">
        <v>0.063</v>
      </c>
      <c r="CU317" s="33" t="n">
        <v>0.029</v>
      </c>
      <c r="CV317" s="33" t="n">
        <v>0.046</v>
      </c>
      <c r="CW317" s="33" t="n">
        <v>0.06</v>
      </c>
      <c r="CX317" s="33" t="n">
        <v>0.075</v>
      </c>
      <c r="CY317" s="33" t="n">
        <v>0.087</v>
      </c>
      <c r="CZ317" s="33" t="n">
        <v>0.048</v>
      </c>
      <c r="DA317" s="33" t="n">
        <v>0.077</v>
      </c>
      <c r="DB317" s="33" t="n">
        <v>0.087</v>
      </c>
      <c r="DC317" s="33" t="n">
        <v>0.116</v>
      </c>
      <c r="DD317" s="33" t="n">
        <v>0.077</v>
      </c>
      <c r="DE317" s="33" t="n">
        <v>0.28</v>
      </c>
      <c r="DF317" s="33" t="n">
        <v>0.325</v>
      </c>
      <c r="DG317" s="33" t="n">
        <v>0.381</v>
      </c>
      <c r="DH317" s="33" t="n">
        <v>0.369</v>
      </c>
      <c r="DI317" s="33" t="n">
        <v>0.359</v>
      </c>
      <c r="DJ317" s="33" t="n">
        <v>0.364</v>
      </c>
      <c r="DK317" s="33" t="n">
        <v>0.335</v>
      </c>
      <c r="DL317" s="33" t="n">
        <v>0.369</v>
      </c>
      <c r="DM317" s="33" t="n">
        <v>0.378</v>
      </c>
      <c r="DN317" s="33" t="n">
        <v>0.01</v>
      </c>
      <c r="DO317" s="33" t="n">
        <v>0.01</v>
      </c>
      <c r="DP317" s="33" t="n">
        <v>0.014</v>
      </c>
      <c r="DQ317" s="33" t="n">
        <v>0.007</v>
      </c>
      <c r="DR317" s="33" t="n">
        <v>0.005</v>
      </c>
      <c r="DS317" s="33" t="n">
        <v>0.017</v>
      </c>
      <c r="DT317" s="33" t="n">
        <v>0.007</v>
      </c>
      <c r="DU317" s="33" t="n">
        <v>0.012</v>
      </c>
      <c r="DV317" s="33" t="n">
        <v>0.027</v>
      </c>
      <c r="DW317" s="33" t="n">
        <v>0.658</v>
      </c>
      <c r="DX317" s="33" t="n">
        <v>0.593</v>
      </c>
      <c r="DY317" s="33" t="n">
        <v>0.518</v>
      </c>
      <c r="DZ317" s="33" t="n">
        <v>0.506</v>
      </c>
      <c r="EA317" s="33" t="n">
        <v>0.557</v>
      </c>
      <c r="EB317" s="33" t="n">
        <v>0.513</v>
      </c>
      <c r="EC317" s="33" t="n">
        <v>0.537</v>
      </c>
      <c r="ED317" s="33" t="n">
        <v>0.441</v>
      </c>
      <c r="EE317" s="33" t="n">
        <v>0.489</v>
      </c>
      <c r="EF317" s="33" t="n">
        <v>0.381</v>
      </c>
      <c r="EG317" s="33" t="n">
        <v>0.055</v>
      </c>
      <c r="EH317" s="33" t="n">
        <v>0.024</v>
      </c>
      <c r="EI317" s="33" t="n">
        <v>0.087</v>
      </c>
      <c r="EJ317" s="33" t="n">
        <v>0.294</v>
      </c>
      <c r="EK317" s="33" t="n">
        <v>0.157</v>
      </c>
      <c r="EL317" s="33" t="n">
        <v>0.108</v>
      </c>
      <c r="EM317" s="33" t="n">
        <v>0.171</v>
      </c>
      <c r="EN317" s="33" t="n">
        <v>0.161</v>
      </c>
      <c r="EO317" s="33" t="n">
        <v>0.386</v>
      </c>
      <c r="EP317" s="33" t="n">
        <v>0.398</v>
      </c>
      <c r="EQ317" s="33" t="n">
        <v>0.4</v>
      </c>
      <c r="ER317" s="33" t="n">
        <v>0.077</v>
      </c>
      <c r="ES317" s="33" t="n">
        <v>0.053</v>
      </c>
      <c r="ET317" s="33" t="n">
        <v>0.063</v>
      </c>
      <c r="EU317" s="33" t="n">
        <v>0.077</v>
      </c>
      <c r="EV317" s="33" t="n">
        <v>0.087</v>
      </c>
      <c r="EW317" s="33" t="n">
        <v>0.349</v>
      </c>
      <c r="EX317" s="33" t="n">
        <v>0.407</v>
      </c>
      <c r="EY317" s="33" t="n">
        <v>0.265</v>
      </c>
      <c r="EZ317" s="33" t="n">
        <v>6.65</v>
      </c>
      <c r="FA317" s="33" t="n">
        <v>0.06</v>
      </c>
      <c r="FB317" s="33" t="n">
        <v>0.053</v>
      </c>
      <c r="FC317" s="33" t="n">
        <v>0.036</v>
      </c>
      <c r="FD317" s="33" t="n">
        <v>0.034</v>
      </c>
      <c r="FE317" s="33" t="n">
        <v>0.111</v>
      </c>
      <c r="FF317" s="33" t="n">
        <v>0.067</v>
      </c>
      <c r="FG317" s="33" t="n">
        <v>0.147</v>
      </c>
      <c r="FH317" s="33" t="n">
        <v>0.169</v>
      </c>
      <c r="FI317" s="33" t="n">
        <v>0.106</v>
      </c>
      <c r="FJ317" s="33" t="n">
        <v>0.152</v>
      </c>
      <c r="FK317" s="33" t="n">
        <v>0.065</v>
      </c>
      <c r="FL317" s="33" t="n">
        <v>0.393</v>
      </c>
      <c r="FM317" s="33" t="n">
        <v>0.547</v>
      </c>
      <c r="FN317" s="33" t="n">
        <v>0.381</v>
      </c>
      <c r="FO317" s="33" t="n">
        <v>0.241</v>
      </c>
      <c r="FP317" s="33" t="n">
        <v>0.149</v>
      </c>
      <c r="FQ317" s="33" t="n">
        <v>0.243</v>
      </c>
      <c r="FR317" s="33" t="n">
        <v>0.099</v>
      </c>
      <c r="FS317" s="33" t="n">
        <v>0.046</v>
      </c>
      <c r="FT317" s="33" t="n">
        <v>0.094</v>
      </c>
      <c r="FU317" s="33" t="n">
        <v>0.096</v>
      </c>
      <c r="FV317" s="33" t="n">
        <v>0.048</v>
      </c>
      <c r="FW317" s="33" t="n">
        <v>0.13</v>
      </c>
      <c r="FX317" s="33" t="n">
        <v>0.171</v>
      </c>
      <c r="FY317" s="33" t="n">
        <v>0.21</v>
      </c>
      <c r="FZ317" s="33" t="n">
        <v>0.152</v>
      </c>
      <c r="GA317" s="33" t="n">
        <v>0.019</v>
      </c>
      <c r="GB317" s="33" t="n">
        <v>0.022</v>
      </c>
      <c r="GC317" s="33" t="n">
        <v>0.024</v>
      </c>
      <c r="GD317" s="33" t="n">
        <v>0.031</v>
      </c>
      <c r="GE317" s="33" t="n">
        <v>0.154</v>
      </c>
      <c r="GF317" s="33" t="n">
        <v>0.036</v>
      </c>
      <c r="GG317" s="33" t="n">
        <v>0.47</v>
      </c>
      <c r="GH317" s="33" t="n">
        <v>0.388</v>
      </c>
      <c r="GI317" s="33" t="n">
        <v>0.417</v>
      </c>
      <c r="GJ317" s="33" t="n">
        <v>0.4</v>
      </c>
      <c r="GK317" s="33" t="n">
        <v>0.407</v>
      </c>
      <c r="GL317" s="33" t="n">
        <v>0.424</v>
      </c>
      <c r="GM317" s="33" t="n">
        <v>0.383</v>
      </c>
      <c r="GN317" s="33" t="n">
        <v>0.311</v>
      </c>
      <c r="GO317" s="33" t="n">
        <v>0.328</v>
      </c>
      <c r="GP317" s="33" t="n">
        <v>0.361</v>
      </c>
      <c r="GQ317" s="33" t="n">
        <v>0.248</v>
      </c>
      <c r="GR317" s="33" t="n">
        <v>0.352</v>
      </c>
      <c r="GS317" s="33" t="n">
        <v>0.084</v>
      </c>
      <c r="GT317" s="33" t="n">
        <v>0.19</v>
      </c>
      <c r="GU317" s="33" t="n">
        <v>0.152</v>
      </c>
      <c r="GV317" s="33" t="n">
        <v>0.12</v>
      </c>
      <c r="GW317" s="33" t="n">
        <v>0.111</v>
      </c>
      <c r="GX317" s="33" t="n">
        <v>0.123</v>
      </c>
      <c r="GY317" s="33" t="n">
        <v>0.002</v>
      </c>
      <c r="GZ317" s="33" t="n">
        <v>0.022</v>
      </c>
      <c r="HA317" s="33" t="n">
        <v>0.012</v>
      </c>
      <c r="HB317" s="33" t="n">
        <v>0.019</v>
      </c>
      <c r="HC317" s="33" t="n">
        <v>0.014</v>
      </c>
      <c r="HD317" s="33" t="n">
        <v>0.01</v>
      </c>
      <c r="HE317" s="33" t="n">
        <v>0.041</v>
      </c>
      <c r="HF317" s="33" t="n">
        <v>0.067</v>
      </c>
      <c r="HG317" s="33" t="n">
        <v>0.067</v>
      </c>
      <c r="HH317" s="33" t="n">
        <v>0.067</v>
      </c>
      <c r="HI317" s="33" t="n">
        <v>0.065</v>
      </c>
      <c r="HJ317" s="33" t="n">
        <v>0.055</v>
      </c>
    </row>
    <row r="318" customFormat="false" ht="15" hidden="false" customHeight="false" outlineLevel="0" collapsed="false">
      <c r="A318" s="33" t="n">
        <v>609966</v>
      </c>
      <c r="B318" s="242" t="s">
        <v>1785</v>
      </c>
      <c r="C318" s="243" t="s">
        <v>1786</v>
      </c>
      <c r="D318" s="33" t="n">
        <v>3750</v>
      </c>
      <c r="E318" s="33" t="n">
        <v>23531</v>
      </c>
      <c r="F318" s="33" t="s">
        <v>658</v>
      </c>
      <c r="G318" s="33" t="s">
        <v>659</v>
      </c>
      <c r="H318" s="243" t="s">
        <v>46</v>
      </c>
      <c r="I318" s="33" t="s">
        <v>1855</v>
      </c>
      <c r="J318" s="33" t="s">
        <v>1788</v>
      </c>
      <c r="L318" s="33" t="s">
        <v>279</v>
      </c>
      <c r="N318" s="33" t="s">
        <v>1790</v>
      </c>
      <c r="O318" s="33" t="n">
        <v>51204</v>
      </c>
      <c r="P318" s="33" t="s">
        <v>1791</v>
      </c>
      <c r="Q318" s="33" t="s">
        <v>3918</v>
      </c>
      <c r="R318" s="33" t="s">
        <v>3919</v>
      </c>
      <c r="S318" s="33" t="n">
        <v>60623</v>
      </c>
      <c r="T318" s="33" t="n">
        <v>39</v>
      </c>
      <c r="U318" s="33" t="s">
        <v>3920</v>
      </c>
      <c r="V318" s="33" t="s">
        <v>3921</v>
      </c>
      <c r="W318" s="33" t="s">
        <v>3922</v>
      </c>
      <c r="X318" s="33" t="s">
        <v>3923</v>
      </c>
      <c r="Y318" s="33" t="s">
        <v>2268</v>
      </c>
      <c r="Z318" s="33" t="s">
        <v>2357</v>
      </c>
      <c r="AA318" s="33" t="n">
        <v>2012</v>
      </c>
      <c r="AB318" s="33" t="n">
        <v>609966</v>
      </c>
      <c r="AD318" s="33" t="n">
        <v>3750</v>
      </c>
      <c r="AG318" s="33" t="s">
        <v>3924</v>
      </c>
      <c r="AH318" s="33" t="n">
        <v>3</v>
      </c>
      <c r="AI318" s="33" t="s">
        <v>1823</v>
      </c>
      <c r="AJ318" s="33" t="s">
        <v>1801</v>
      </c>
      <c r="AK318" s="33" t="s">
        <v>1802</v>
      </c>
      <c r="AL318" s="33" t="s">
        <v>279</v>
      </c>
      <c r="AM318" s="33" t="s">
        <v>108</v>
      </c>
      <c r="AN318" s="33" t="s">
        <v>279</v>
      </c>
      <c r="AO318" s="33" t="s">
        <v>279</v>
      </c>
      <c r="AP318" s="33" t="s">
        <v>108</v>
      </c>
      <c r="AQ318" s="33" t="s">
        <v>2467</v>
      </c>
      <c r="AR318" s="244" t="s">
        <v>109</v>
      </c>
      <c r="AS318" s="33" t="s">
        <v>67</v>
      </c>
      <c r="AT318" s="33" t="s">
        <v>67</v>
      </c>
      <c r="AU318" s="33" t="s">
        <v>47</v>
      </c>
      <c r="AV318" s="33" t="n">
        <v>31</v>
      </c>
      <c r="AW318" s="33" t="n">
        <v>33</v>
      </c>
      <c r="AX318" s="33" t="n">
        <v>53</v>
      </c>
      <c r="AY318" s="33" t="n">
        <v>184</v>
      </c>
      <c r="AZ318" s="33" t="n">
        <v>6</v>
      </c>
      <c r="BA318" s="33" t="n">
        <v>0</v>
      </c>
      <c r="BB318" s="33" t="n">
        <v>9</v>
      </c>
      <c r="BC318" s="33" t="n">
        <v>155</v>
      </c>
      <c r="BD318" s="245" t="n">
        <v>0</v>
      </c>
      <c r="BE318" s="33" t="n">
        <v>0</v>
      </c>
      <c r="BF318" s="33" t="n">
        <v>6</v>
      </c>
      <c r="BG318" s="33" t="n">
        <v>8</v>
      </c>
      <c r="BH318" s="33" t="n">
        <v>184</v>
      </c>
      <c r="BI318" s="33" t="n">
        <v>0.043</v>
      </c>
      <c r="BJ318" s="33" t="n">
        <v>0.005</v>
      </c>
      <c r="BK318" s="33" t="n">
        <v>0.033</v>
      </c>
      <c r="BL318" s="33" t="n">
        <v>0.027</v>
      </c>
      <c r="BM318" s="33" t="n">
        <v>0.016</v>
      </c>
      <c r="BN318" s="33" t="n">
        <v>0.06</v>
      </c>
      <c r="BO318" s="33" t="n">
        <v>0.168</v>
      </c>
      <c r="BP318" s="33" t="n">
        <v>0.092</v>
      </c>
      <c r="BQ318" s="33" t="n">
        <v>0.082</v>
      </c>
      <c r="BR318" s="33" t="n">
        <v>0.054</v>
      </c>
      <c r="BS318" s="33" t="n">
        <v>0.141</v>
      </c>
      <c r="BT318" s="33" t="n">
        <v>0.168</v>
      </c>
      <c r="BU318" s="33" t="n">
        <v>0.353</v>
      </c>
      <c r="BV318" s="33" t="n">
        <v>0.359</v>
      </c>
      <c r="BW318" s="33" t="n">
        <v>0.413</v>
      </c>
      <c r="BX318" s="33" t="n">
        <v>0.293</v>
      </c>
      <c r="BY318" s="33" t="n">
        <v>0.386</v>
      </c>
      <c r="BZ318" s="33" t="n">
        <v>0.337</v>
      </c>
      <c r="CA318" s="33" t="n">
        <v>0.027</v>
      </c>
      <c r="CB318" s="33" t="n">
        <v>0.016</v>
      </c>
      <c r="CC318" s="33" t="n">
        <v>0.027</v>
      </c>
      <c r="CD318" s="33" t="n">
        <v>0.043</v>
      </c>
      <c r="CE318" s="33" t="n">
        <v>0.033</v>
      </c>
      <c r="CF318" s="33" t="n">
        <v>0.033</v>
      </c>
      <c r="CG318" s="33" t="n">
        <v>0.408</v>
      </c>
      <c r="CH318" s="33" t="n">
        <v>0.527</v>
      </c>
      <c r="CI318" s="33" t="n">
        <v>0.446</v>
      </c>
      <c r="CJ318" s="33" t="n">
        <v>0.582</v>
      </c>
      <c r="CK318" s="33" t="n">
        <v>0.424</v>
      </c>
      <c r="CL318" s="33" t="n">
        <v>0.402</v>
      </c>
      <c r="CM318" s="33" t="n">
        <v>0.005</v>
      </c>
      <c r="CN318" s="33" t="n">
        <v>0.005</v>
      </c>
      <c r="CO318" s="33" t="n">
        <v>0.005</v>
      </c>
      <c r="CP318" s="33" t="n">
        <v>0.011</v>
      </c>
      <c r="CQ318" s="33" t="n">
        <v>0</v>
      </c>
      <c r="CR318" s="33" t="n">
        <v>0.011</v>
      </c>
      <c r="CS318" s="33" t="n">
        <v>0.027</v>
      </c>
      <c r="CT318" s="33" t="n">
        <v>0.098</v>
      </c>
      <c r="CU318" s="33" t="n">
        <v>0.043</v>
      </c>
      <c r="CV318" s="33" t="n">
        <v>0.038</v>
      </c>
      <c r="CW318" s="33" t="n">
        <v>0.06</v>
      </c>
      <c r="CX318" s="33" t="n">
        <v>0.027</v>
      </c>
      <c r="CY318" s="33" t="n">
        <v>0.065</v>
      </c>
      <c r="CZ318" s="33" t="n">
        <v>0.054</v>
      </c>
      <c r="DA318" s="33" t="n">
        <v>0.043</v>
      </c>
      <c r="DB318" s="33" t="n">
        <v>0.13</v>
      </c>
      <c r="DC318" s="33" t="n">
        <v>0.147</v>
      </c>
      <c r="DD318" s="33" t="n">
        <v>0.114</v>
      </c>
      <c r="DE318" s="33" t="n">
        <v>0.201</v>
      </c>
      <c r="DF318" s="33" t="n">
        <v>0.228</v>
      </c>
      <c r="DG318" s="33" t="n">
        <v>0.266</v>
      </c>
      <c r="DH318" s="33" t="n">
        <v>0.234</v>
      </c>
      <c r="DI318" s="33" t="n">
        <v>0.245</v>
      </c>
      <c r="DJ318" s="33" t="n">
        <v>0.337</v>
      </c>
      <c r="DK318" s="33" t="n">
        <v>0.223</v>
      </c>
      <c r="DL318" s="33" t="n">
        <v>0.228</v>
      </c>
      <c r="DM318" s="33" t="n">
        <v>0.228</v>
      </c>
      <c r="DN318" s="33" t="n">
        <v>0.016</v>
      </c>
      <c r="DO318" s="33" t="n">
        <v>0.005</v>
      </c>
      <c r="DP318" s="33" t="n">
        <v>0.022</v>
      </c>
      <c r="DQ318" s="33" t="n">
        <v>0.011</v>
      </c>
      <c r="DR318" s="33" t="n">
        <v>0.011</v>
      </c>
      <c r="DS318" s="33" t="n">
        <v>0.016</v>
      </c>
      <c r="DT318" s="33" t="n">
        <v>0.016</v>
      </c>
      <c r="DU318" s="33" t="n">
        <v>0.016</v>
      </c>
      <c r="DV318" s="33" t="n">
        <v>0.022</v>
      </c>
      <c r="DW318" s="33" t="n">
        <v>0.739</v>
      </c>
      <c r="DX318" s="33" t="n">
        <v>0.701</v>
      </c>
      <c r="DY318" s="33" t="n">
        <v>0.679</v>
      </c>
      <c r="DZ318" s="33" t="n">
        <v>0.679</v>
      </c>
      <c r="EA318" s="33" t="n">
        <v>0.69</v>
      </c>
      <c r="EB318" s="33" t="n">
        <v>0.592</v>
      </c>
      <c r="EC318" s="33" t="n">
        <v>0.603</v>
      </c>
      <c r="ED318" s="33" t="n">
        <v>0.511</v>
      </c>
      <c r="EE318" s="33" t="n">
        <v>0.592</v>
      </c>
      <c r="EF318" s="33" t="n">
        <v>0.337</v>
      </c>
      <c r="EG318" s="33" t="n">
        <v>0.016</v>
      </c>
      <c r="EH318" s="33" t="n">
        <v>0.022</v>
      </c>
      <c r="EI318" s="33" t="n">
        <v>0.06</v>
      </c>
      <c r="EJ318" s="33" t="n">
        <v>0.261</v>
      </c>
      <c r="EK318" s="33" t="n">
        <v>0.06</v>
      </c>
      <c r="EL318" s="33" t="n">
        <v>0.027</v>
      </c>
      <c r="EM318" s="33" t="n">
        <v>0.071</v>
      </c>
      <c r="EN318" s="33" t="n">
        <v>0.19</v>
      </c>
      <c r="EO318" s="33" t="n">
        <v>0.364</v>
      </c>
      <c r="EP318" s="33" t="n">
        <v>0.353</v>
      </c>
      <c r="EQ318" s="33" t="n">
        <v>0.288</v>
      </c>
      <c r="ER318" s="33" t="n">
        <v>0.098</v>
      </c>
      <c r="ES318" s="33" t="n">
        <v>0.06</v>
      </c>
      <c r="ET318" s="33" t="n">
        <v>0.109</v>
      </c>
      <c r="EU318" s="33" t="n">
        <v>0.12</v>
      </c>
      <c r="EV318" s="33" t="n">
        <v>0.114</v>
      </c>
      <c r="EW318" s="33" t="n">
        <v>0.5</v>
      </c>
      <c r="EX318" s="33" t="n">
        <v>0.489</v>
      </c>
      <c r="EY318" s="33" t="n">
        <v>0.462</v>
      </c>
      <c r="EZ318" s="33" t="n">
        <v>8.15</v>
      </c>
      <c r="FA318" s="33" t="n">
        <v>0.022</v>
      </c>
      <c r="FB318" s="33" t="n">
        <v>0.011</v>
      </c>
      <c r="FC318" s="33" t="n">
        <v>0.011</v>
      </c>
      <c r="FD318" s="33" t="n">
        <v>0.022</v>
      </c>
      <c r="FE318" s="33" t="n">
        <v>0.043</v>
      </c>
      <c r="FF318" s="33" t="n">
        <v>0.054</v>
      </c>
      <c r="FG318" s="33" t="n">
        <v>0.065</v>
      </c>
      <c r="FH318" s="33" t="n">
        <v>0.196</v>
      </c>
      <c r="FI318" s="33" t="n">
        <v>0.114</v>
      </c>
      <c r="FJ318" s="33" t="n">
        <v>0.342</v>
      </c>
      <c r="FK318" s="33" t="n">
        <v>0.12</v>
      </c>
      <c r="FL318" s="33" t="n">
        <v>0.321</v>
      </c>
      <c r="FM318" s="33" t="n">
        <v>0.457</v>
      </c>
      <c r="FN318" s="33" t="n">
        <v>0.255</v>
      </c>
      <c r="FO318" s="33" t="n">
        <v>0.196</v>
      </c>
      <c r="FP318" s="33" t="n">
        <v>0.125</v>
      </c>
      <c r="FQ318" s="33" t="n">
        <v>0.163</v>
      </c>
      <c r="FR318" s="33" t="n">
        <v>0.087</v>
      </c>
      <c r="FS318" s="33" t="n">
        <v>0.054</v>
      </c>
      <c r="FT318" s="33" t="n">
        <v>0.174</v>
      </c>
      <c r="FU318" s="33" t="n">
        <v>0.163</v>
      </c>
      <c r="FV318" s="33" t="n">
        <v>0.071</v>
      </c>
      <c r="FW318" s="33" t="n">
        <v>0.196</v>
      </c>
      <c r="FX318" s="33" t="n">
        <v>0.234</v>
      </c>
      <c r="FY318" s="33" t="n">
        <v>0.293</v>
      </c>
      <c r="FZ318" s="33" t="n">
        <v>0.212</v>
      </c>
      <c r="GA318" s="33" t="n">
        <v>0.011</v>
      </c>
      <c r="GB318" s="33" t="n">
        <v>0.005</v>
      </c>
      <c r="GC318" s="33" t="n">
        <v>0.016</v>
      </c>
      <c r="GD318" s="33" t="n">
        <v>0.038</v>
      </c>
      <c r="GE318" s="33" t="n">
        <v>0.082</v>
      </c>
      <c r="GF318" s="33" t="n">
        <v>0.005</v>
      </c>
      <c r="GG318" s="33" t="n">
        <v>0.315</v>
      </c>
      <c r="GH318" s="33" t="n">
        <v>0.277</v>
      </c>
      <c r="GI318" s="33" t="n">
        <v>0.288</v>
      </c>
      <c r="GJ318" s="33" t="n">
        <v>0.304</v>
      </c>
      <c r="GK318" s="33" t="n">
        <v>0.293</v>
      </c>
      <c r="GL318" s="33" t="n">
        <v>0.277</v>
      </c>
      <c r="GM318" s="33" t="n">
        <v>0.446</v>
      </c>
      <c r="GN318" s="33" t="n">
        <v>0.359</v>
      </c>
      <c r="GO318" s="33" t="n">
        <v>0.435</v>
      </c>
      <c r="GP318" s="33" t="n">
        <v>0.429</v>
      </c>
      <c r="GQ318" s="33" t="n">
        <v>0.402</v>
      </c>
      <c r="GR318" s="33" t="n">
        <v>0.511</v>
      </c>
      <c r="GS318" s="33" t="n">
        <v>0.141</v>
      </c>
      <c r="GT318" s="33" t="n">
        <v>0.239</v>
      </c>
      <c r="GU318" s="33" t="n">
        <v>0.141</v>
      </c>
      <c r="GV318" s="33" t="n">
        <v>0.103</v>
      </c>
      <c r="GW318" s="33" t="n">
        <v>0.103</v>
      </c>
      <c r="GX318" s="33" t="n">
        <v>0.103</v>
      </c>
      <c r="GY318" s="33" t="n">
        <v>0.033</v>
      </c>
      <c r="GZ318" s="33" t="n">
        <v>0.022</v>
      </c>
      <c r="HA318" s="33" t="n">
        <v>0.027</v>
      </c>
      <c r="HB318" s="33" t="n">
        <v>0.027</v>
      </c>
      <c r="HC318" s="33" t="n">
        <v>0.027</v>
      </c>
      <c r="HD318" s="33" t="n">
        <v>0.027</v>
      </c>
      <c r="HE318" s="33" t="n">
        <v>0.054</v>
      </c>
      <c r="HF318" s="33" t="n">
        <v>0.098</v>
      </c>
      <c r="HG318" s="33" t="n">
        <v>0.092</v>
      </c>
      <c r="HH318" s="33" t="n">
        <v>0.098</v>
      </c>
      <c r="HI318" s="33" t="n">
        <v>0.092</v>
      </c>
      <c r="HJ318" s="33" t="n">
        <v>0.076</v>
      </c>
    </row>
    <row r="319" customFormat="false" ht="15" hidden="false" customHeight="false" outlineLevel="0" collapsed="false">
      <c r="A319" s="33" t="n">
        <v>609967</v>
      </c>
      <c r="B319" s="242" t="s">
        <v>1785</v>
      </c>
      <c r="C319" s="243" t="s">
        <v>1786</v>
      </c>
      <c r="D319" s="33" t="n">
        <v>3760</v>
      </c>
      <c r="E319" s="33" t="n">
        <v>23541</v>
      </c>
      <c r="F319" s="33" t="s">
        <v>563</v>
      </c>
      <c r="G319" s="33" t="s">
        <v>564</v>
      </c>
      <c r="H319" s="243" t="s">
        <v>46</v>
      </c>
      <c r="I319" s="33" t="s">
        <v>1855</v>
      </c>
      <c r="J319" s="33" t="s">
        <v>1788</v>
      </c>
      <c r="L319" s="33" t="s">
        <v>279</v>
      </c>
      <c r="N319" s="33" t="s">
        <v>1790</v>
      </c>
      <c r="O319" s="33" t="n">
        <v>51273</v>
      </c>
      <c r="P319" s="33" t="s">
        <v>1791</v>
      </c>
      <c r="Q319" s="33" t="s">
        <v>3925</v>
      </c>
      <c r="R319" s="33" t="s">
        <v>3926</v>
      </c>
      <c r="S319" s="33" t="n">
        <v>60608</v>
      </c>
      <c r="T319" s="33" t="n">
        <v>39</v>
      </c>
      <c r="U319" s="33" t="s">
        <v>3927</v>
      </c>
      <c r="V319" s="33" t="s">
        <v>3928</v>
      </c>
      <c r="W319" s="33" t="s">
        <v>3929</v>
      </c>
      <c r="X319" s="33" t="s">
        <v>3930</v>
      </c>
      <c r="Y319" s="33" t="s">
        <v>2258</v>
      </c>
      <c r="Z319" s="33" t="s">
        <v>2863</v>
      </c>
      <c r="AA319" s="33" t="n">
        <v>2012</v>
      </c>
      <c r="AB319" s="33" t="n">
        <v>609967</v>
      </c>
      <c r="AD319" s="33" t="n">
        <v>3760</v>
      </c>
      <c r="AG319" s="33" t="s">
        <v>3931</v>
      </c>
      <c r="AH319" s="33" t="n">
        <v>4</v>
      </c>
      <c r="AI319" s="33" t="s">
        <v>1823</v>
      </c>
      <c r="AJ319" s="33" t="s">
        <v>1801</v>
      </c>
      <c r="AK319" s="33" t="s">
        <v>1802</v>
      </c>
      <c r="AL319" s="33" t="s">
        <v>279</v>
      </c>
      <c r="AM319" s="33" t="s">
        <v>108</v>
      </c>
      <c r="AN319" s="33" t="s">
        <v>279</v>
      </c>
      <c r="AO319" s="33" t="s">
        <v>279</v>
      </c>
      <c r="AP319" s="33" t="s">
        <v>108</v>
      </c>
      <c r="AQ319" s="33" t="s">
        <v>2467</v>
      </c>
      <c r="AR319" s="244" t="s">
        <v>156</v>
      </c>
      <c r="AS319" s="33" t="s">
        <v>47</v>
      </c>
      <c r="AT319" s="33" t="s">
        <v>47</v>
      </c>
      <c r="AU319" s="33" t="s">
        <v>47</v>
      </c>
      <c r="AV319" s="33" t="n">
        <v>42</v>
      </c>
      <c r="AW319" s="33" t="n">
        <v>43</v>
      </c>
      <c r="AX319" s="33" t="n">
        <v>59</v>
      </c>
      <c r="AY319" s="33" t="n">
        <v>203</v>
      </c>
      <c r="AZ319" s="33" t="n">
        <v>2</v>
      </c>
      <c r="BA319" s="33" t="n">
        <v>0</v>
      </c>
      <c r="BB319" s="33" t="n">
        <v>11</v>
      </c>
      <c r="BC319" s="33" t="n">
        <v>174</v>
      </c>
      <c r="BD319" s="245" t="n">
        <v>1</v>
      </c>
      <c r="BE319" s="33" t="n">
        <v>0</v>
      </c>
      <c r="BF319" s="33" t="n">
        <v>10</v>
      </c>
      <c r="BG319" s="33" t="n">
        <v>5</v>
      </c>
      <c r="BH319" s="33" t="n">
        <v>203</v>
      </c>
      <c r="BI319" s="33" t="n">
        <v>0.015</v>
      </c>
      <c r="BJ319" s="33" t="n">
        <v>0.025</v>
      </c>
      <c r="BK319" s="33" t="n">
        <v>0.025</v>
      </c>
      <c r="BL319" s="33" t="n">
        <v>0.02</v>
      </c>
      <c r="BM319" s="33" t="n">
        <v>0.015</v>
      </c>
      <c r="BN319" s="33" t="n">
        <v>0.059</v>
      </c>
      <c r="BO319" s="33" t="n">
        <v>0.049</v>
      </c>
      <c r="BP319" s="33" t="n">
        <v>0.025</v>
      </c>
      <c r="BQ319" s="33" t="n">
        <v>0.064</v>
      </c>
      <c r="BR319" s="33" t="n">
        <v>0.039</v>
      </c>
      <c r="BS319" s="33" t="n">
        <v>0.108</v>
      </c>
      <c r="BT319" s="33" t="n">
        <v>0.177</v>
      </c>
      <c r="BU319" s="33" t="n">
        <v>0.384</v>
      </c>
      <c r="BV319" s="33" t="n">
        <v>0.296</v>
      </c>
      <c r="BW319" s="33" t="n">
        <v>0.325</v>
      </c>
      <c r="BX319" s="33" t="n">
        <v>0.291</v>
      </c>
      <c r="BY319" s="33" t="n">
        <v>0.394</v>
      </c>
      <c r="BZ319" s="33" t="n">
        <v>0.365</v>
      </c>
      <c r="CA319" s="33" t="n">
        <v>0.039</v>
      </c>
      <c r="CB319" s="33" t="n">
        <v>0.034</v>
      </c>
      <c r="CC319" s="33" t="n">
        <v>0.054</v>
      </c>
      <c r="CD319" s="33" t="n">
        <v>0.03</v>
      </c>
      <c r="CE319" s="33" t="n">
        <v>0.054</v>
      </c>
      <c r="CF319" s="33" t="n">
        <v>0.049</v>
      </c>
      <c r="CG319" s="33" t="n">
        <v>0.512</v>
      </c>
      <c r="CH319" s="33" t="n">
        <v>0.621</v>
      </c>
      <c r="CI319" s="33" t="n">
        <v>0.532</v>
      </c>
      <c r="CJ319" s="33" t="n">
        <v>0.621</v>
      </c>
      <c r="CK319" s="33" t="n">
        <v>0.429</v>
      </c>
      <c r="CL319" s="33" t="n">
        <v>0.35</v>
      </c>
      <c r="CM319" s="33" t="n">
        <v>0.005</v>
      </c>
      <c r="CN319" s="33" t="n">
        <v>0.02</v>
      </c>
      <c r="CO319" s="33" t="n">
        <v>0.005</v>
      </c>
      <c r="CP319" s="33" t="n">
        <v>0.005</v>
      </c>
      <c r="CQ319" s="33" t="n">
        <v>0</v>
      </c>
      <c r="CR319" s="33" t="n">
        <v>0.015</v>
      </c>
      <c r="CS319" s="33" t="n">
        <v>0.03</v>
      </c>
      <c r="CT319" s="33" t="n">
        <v>0.064</v>
      </c>
      <c r="CU319" s="33" t="n">
        <v>0.034</v>
      </c>
      <c r="CV319" s="33" t="n">
        <v>0.03</v>
      </c>
      <c r="CW319" s="33" t="n">
        <v>0.039</v>
      </c>
      <c r="CX319" s="33" t="n">
        <v>0.03</v>
      </c>
      <c r="CY319" s="33" t="n">
        <v>0.049</v>
      </c>
      <c r="CZ319" s="33" t="n">
        <v>0.039</v>
      </c>
      <c r="DA319" s="33" t="n">
        <v>0.044</v>
      </c>
      <c r="DB319" s="33" t="n">
        <v>0.049</v>
      </c>
      <c r="DC319" s="33" t="n">
        <v>0.123</v>
      </c>
      <c r="DD319" s="33" t="n">
        <v>0.089</v>
      </c>
      <c r="DE319" s="33" t="n">
        <v>0.158</v>
      </c>
      <c r="DF319" s="33" t="n">
        <v>0.148</v>
      </c>
      <c r="DG319" s="33" t="n">
        <v>0.207</v>
      </c>
      <c r="DH319" s="33" t="n">
        <v>0.232</v>
      </c>
      <c r="DI319" s="33" t="n">
        <v>0.222</v>
      </c>
      <c r="DJ319" s="33" t="n">
        <v>0.305</v>
      </c>
      <c r="DK319" s="33" t="n">
        <v>0.261</v>
      </c>
      <c r="DL319" s="33" t="n">
        <v>0.232</v>
      </c>
      <c r="DM319" s="33" t="n">
        <v>0.236</v>
      </c>
      <c r="DN319" s="33" t="n">
        <v>0.02</v>
      </c>
      <c r="DO319" s="33" t="n">
        <v>0.02</v>
      </c>
      <c r="DP319" s="33" t="n">
        <v>0.039</v>
      </c>
      <c r="DQ319" s="33" t="n">
        <v>0.025</v>
      </c>
      <c r="DR319" s="33" t="n">
        <v>0.03</v>
      </c>
      <c r="DS319" s="33" t="n">
        <v>0.02</v>
      </c>
      <c r="DT319" s="33" t="n">
        <v>0.03</v>
      </c>
      <c r="DU319" s="33" t="n">
        <v>0.025</v>
      </c>
      <c r="DV319" s="33" t="n">
        <v>0.03</v>
      </c>
      <c r="DW319" s="33" t="n">
        <v>0.788</v>
      </c>
      <c r="DX319" s="33" t="n">
        <v>0.773</v>
      </c>
      <c r="DY319" s="33" t="n">
        <v>0.719</v>
      </c>
      <c r="DZ319" s="33" t="n">
        <v>0.69</v>
      </c>
      <c r="EA319" s="33" t="n">
        <v>0.709</v>
      </c>
      <c r="EB319" s="33" t="n">
        <v>0.616</v>
      </c>
      <c r="EC319" s="33" t="n">
        <v>0.631</v>
      </c>
      <c r="ED319" s="33" t="n">
        <v>0.557</v>
      </c>
      <c r="EE319" s="33" t="n">
        <v>0.611</v>
      </c>
      <c r="EF319" s="33" t="n">
        <v>0.335</v>
      </c>
      <c r="EG319" s="33" t="n">
        <v>0.034</v>
      </c>
      <c r="EH319" s="33" t="n">
        <v>0.03</v>
      </c>
      <c r="EI319" s="33" t="n">
        <v>0.044</v>
      </c>
      <c r="EJ319" s="33" t="n">
        <v>0.246</v>
      </c>
      <c r="EK319" s="33" t="n">
        <v>0.074</v>
      </c>
      <c r="EL319" s="33" t="n">
        <v>0.034</v>
      </c>
      <c r="EM319" s="33" t="n">
        <v>0.118</v>
      </c>
      <c r="EN319" s="33" t="n">
        <v>0.197</v>
      </c>
      <c r="EO319" s="33" t="n">
        <v>0.286</v>
      </c>
      <c r="EP319" s="33" t="n">
        <v>0.261</v>
      </c>
      <c r="EQ319" s="33" t="n">
        <v>0.335</v>
      </c>
      <c r="ER319" s="33" t="n">
        <v>0.064</v>
      </c>
      <c r="ES319" s="33" t="n">
        <v>0.059</v>
      </c>
      <c r="ET319" s="33" t="n">
        <v>0.069</v>
      </c>
      <c r="EU319" s="33" t="n">
        <v>0.084</v>
      </c>
      <c r="EV319" s="33" t="n">
        <v>0.158</v>
      </c>
      <c r="EW319" s="33" t="n">
        <v>0.547</v>
      </c>
      <c r="EX319" s="33" t="n">
        <v>0.606</v>
      </c>
      <c r="EY319" s="33" t="n">
        <v>0.419</v>
      </c>
      <c r="EZ319" s="33" t="n">
        <v>8.41</v>
      </c>
      <c r="FA319" s="33" t="n">
        <v>0.02</v>
      </c>
      <c r="FB319" s="33" t="n">
        <v>0.005</v>
      </c>
      <c r="FC319" s="33" t="n">
        <v>0.005</v>
      </c>
      <c r="FD319" s="33" t="n">
        <v>0.02</v>
      </c>
      <c r="FE319" s="33" t="n">
        <v>0.034</v>
      </c>
      <c r="FF319" s="33" t="n">
        <v>0.044</v>
      </c>
      <c r="FG319" s="33" t="n">
        <v>0.094</v>
      </c>
      <c r="FH319" s="33" t="n">
        <v>0.138</v>
      </c>
      <c r="FI319" s="33" t="n">
        <v>0.182</v>
      </c>
      <c r="FJ319" s="33" t="n">
        <v>0.374</v>
      </c>
      <c r="FK319" s="33" t="n">
        <v>0.084</v>
      </c>
      <c r="FL319" s="33" t="n">
        <v>0.296</v>
      </c>
      <c r="FM319" s="33" t="n">
        <v>0.36</v>
      </c>
      <c r="FN319" s="33" t="n">
        <v>0.207</v>
      </c>
      <c r="FO319" s="33" t="n">
        <v>0.207</v>
      </c>
      <c r="FP319" s="33" t="n">
        <v>0.163</v>
      </c>
      <c r="FQ319" s="33" t="n">
        <v>0.212</v>
      </c>
      <c r="FR319" s="33" t="n">
        <v>0.158</v>
      </c>
      <c r="FS319" s="33" t="n">
        <v>0.108</v>
      </c>
      <c r="FT319" s="33" t="n">
        <v>0.197</v>
      </c>
      <c r="FU319" s="33" t="n">
        <v>0.158</v>
      </c>
      <c r="FV319" s="33" t="n">
        <v>0.143</v>
      </c>
      <c r="FW319" s="33" t="n">
        <v>0.236</v>
      </c>
      <c r="FX319" s="33" t="n">
        <v>0.182</v>
      </c>
      <c r="FY319" s="33" t="n">
        <v>0.227</v>
      </c>
      <c r="FZ319" s="33" t="n">
        <v>0.148</v>
      </c>
      <c r="GA319" s="33" t="n">
        <v>0.01</v>
      </c>
      <c r="GB319" s="33" t="n">
        <v>0.015</v>
      </c>
      <c r="GC319" s="33" t="n">
        <v>0.064</v>
      </c>
      <c r="GD319" s="33" t="n">
        <v>0.02</v>
      </c>
      <c r="GE319" s="33" t="n">
        <v>0.118</v>
      </c>
      <c r="GF319" s="33" t="n">
        <v>0.01</v>
      </c>
      <c r="GG319" s="33" t="n">
        <v>0.3</v>
      </c>
      <c r="GH319" s="33" t="n">
        <v>0.261</v>
      </c>
      <c r="GI319" s="33" t="n">
        <v>0.236</v>
      </c>
      <c r="GJ319" s="33" t="n">
        <v>0.3</v>
      </c>
      <c r="GK319" s="33" t="n">
        <v>0.345</v>
      </c>
      <c r="GL319" s="33" t="n">
        <v>0.241</v>
      </c>
      <c r="GM319" s="33" t="n">
        <v>0.591</v>
      </c>
      <c r="GN319" s="33" t="n">
        <v>0.458</v>
      </c>
      <c r="GO319" s="33" t="n">
        <v>0.429</v>
      </c>
      <c r="GP319" s="33" t="n">
        <v>0.507</v>
      </c>
      <c r="GQ319" s="33" t="n">
        <v>0.379</v>
      </c>
      <c r="GR319" s="33" t="n">
        <v>0.64</v>
      </c>
      <c r="GS319" s="33" t="n">
        <v>0.034</v>
      </c>
      <c r="GT319" s="33" t="n">
        <v>0.158</v>
      </c>
      <c r="GU319" s="33" t="n">
        <v>0.158</v>
      </c>
      <c r="GV319" s="33" t="n">
        <v>0.064</v>
      </c>
      <c r="GW319" s="33" t="n">
        <v>0.074</v>
      </c>
      <c r="GX319" s="33" t="n">
        <v>0.02</v>
      </c>
      <c r="GY319" s="33" t="n">
        <v>0.02</v>
      </c>
      <c r="GZ319" s="33" t="n">
        <v>0.03</v>
      </c>
      <c r="HA319" s="33" t="n">
        <v>0.054</v>
      </c>
      <c r="HB319" s="33" t="n">
        <v>0.03</v>
      </c>
      <c r="HC319" s="33" t="n">
        <v>0.025</v>
      </c>
      <c r="HD319" s="33" t="n">
        <v>0.025</v>
      </c>
      <c r="HE319" s="33" t="n">
        <v>0.044</v>
      </c>
      <c r="HF319" s="33" t="n">
        <v>0.079</v>
      </c>
      <c r="HG319" s="33" t="n">
        <v>0.059</v>
      </c>
      <c r="HH319" s="33" t="n">
        <v>0.079</v>
      </c>
      <c r="HI319" s="33" t="n">
        <v>0.059</v>
      </c>
      <c r="HJ319" s="33" t="n">
        <v>0.064</v>
      </c>
    </row>
    <row r="320" customFormat="false" ht="15" hidden="false" customHeight="false" outlineLevel="0" collapsed="false">
      <c r="A320" s="33" t="n">
        <v>609968</v>
      </c>
      <c r="B320" s="242" t="s">
        <v>1785</v>
      </c>
      <c r="C320" s="243" t="s">
        <v>1786</v>
      </c>
      <c r="D320" s="33" t="n">
        <v>3770</v>
      </c>
      <c r="E320" s="33" t="n">
        <v>23551</v>
      </c>
      <c r="F320" s="33" t="s">
        <v>921</v>
      </c>
      <c r="G320" s="33" t="s">
        <v>922</v>
      </c>
      <c r="H320" s="243" t="s">
        <v>46</v>
      </c>
      <c r="I320" s="33" t="s">
        <v>1855</v>
      </c>
      <c r="J320" s="33" t="s">
        <v>1788</v>
      </c>
      <c r="L320" s="33" t="s">
        <v>80</v>
      </c>
      <c r="N320" s="33" t="s">
        <v>1790</v>
      </c>
      <c r="O320" s="33" t="n">
        <v>51116</v>
      </c>
      <c r="P320" s="33" t="s">
        <v>1791</v>
      </c>
      <c r="Q320" s="33" t="s">
        <v>3932</v>
      </c>
      <c r="R320" s="33" t="s">
        <v>3933</v>
      </c>
      <c r="S320" s="33" t="n">
        <v>60647</v>
      </c>
      <c r="T320" s="33" t="n">
        <v>34</v>
      </c>
      <c r="U320" s="33" t="s">
        <v>3934</v>
      </c>
      <c r="V320" s="33" t="s">
        <v>3935</v>
      </c>
      <c r="W320" s="33" t="s">
        <v>3936</v>
      </c>
      <c r="X320" s="33" t="s">
        <v>3937</v>
      </c>
      <c r="Y320" s="33" t="s">
        <v>2108</v>
      </c>
      <c r="Z320" s="33" t="s">
        <v>3697</v>
      </c>
      <c r="AA320" s="33" t="n">
        <v>2012</v>
      </c>
      <c r="AB320" s="33" t="n">
        <v>609968</v>
      </c>
      <c r="AD320" s="33" t="n">
        <v>3770</v>
      </c>
      <c r="AG320" s="33" t="s">
        <v>3938</v>
      </c>
      <c r="AH320" s="33" t="n">
        <v>2</v>
      </c>
      <c r="AI320" s="33" t="s">
        <v>1823</v>
      </c>
      <c r="AJ320" s="33" t="s">
        <v>1801</v>
      </c>
      <c r="AK320" s="33" t="s">
        <v>1802</v>
      </c>
      <c r="AL320" s="33" t="s">
        <v>80</v>
      </c>
      <c r="AM320" s="33" t="s">
        <v>65</v>
      </c>
      <c r="AN320" s="33" t="s">
        <v>80</v>
      </c>
      <c r="AO320" s="33" t="s">
        <v>80</v>
      </c>
      <c r="AP320" s="33" t="s">
        <v>65</v>
      </c>
      <c r="AQ320" s="33" t="s">
        <v>2426</v>
      </c>
      <c r="AR320" s="244" t="s">
        <v>54</v>
      </c>
    </row>
    <row r="321" customFormat="false" ht="15" hidden="false" customHeight="false" outlineLevel="0" collapsed="false">
      <c r="A321" s="33" t="n">
        <v>609969</v>
      </c>
      <c r="B321" s="242" t="s">
        <v>1785</v>
      </c>
      <c r="C321" s="243" t="s">
        <v>1786</v>
      </c>
      <c r="D321" s="33" t="n">
        <v>3780</v>
      </c>
      <c r="E321" s="33" t="n">
        <v>23561</v>
      </c>
      <c r="F321" s="33" t="s">
        <v>670</v>
      </c>
      <c r="G321" s="33" t="s">
        <v>671</v>
      </c>
      <c r="H321" s="243" t="s">
        <v>46</v>
      </c>
      <c r="I321" s="33" t="s">
        <v>1855</v>
      </c>
      <c r="J321" s="33" t="s">
        <v>2438</v>
      </c>
      <c r="L321" s="33" t="s">
        <v>99</v>
      </c>
      <c r="N321" s="33" t="s">
        <v>1790</v>
      </c>
      <c r="O321" s="33" t="n">
        <v>51402</v>
      </c>
      <c r="P321" s="33" t="s">
        <v>1791</v>
      </c>
      <c r="Q321" s="33" t="s">
        <v>3939</v>
      </c>
      <c r="R321" s="33" t="s">
        <v>3940</v>
      </c>
      <c r="S321" s="33" t="n">
        <v>60637</v>
      </c>
      <c r="T321" s="33" t="n">
        <v>46</v>
      </c>
      <c r="U321" s="33" t="s">
        <v>3941</v>
      </c>
      <c r="V321" s="33" t="s">
        <v>3942</v>
      </c>
      <c r="W321" s="33" t="s">
        <v>3943</v>
      </c>
      <c r="X321" s="33" t="s">
        <v>3944</v>
      </c>
      <c r="Y321" s="33" t="s">
        <v>3945</v>
      </c>
      <c r="Z321" s="33" t="s">
        <v>2586</v>
      </c>
      <c r="AA321" s="33" t="n">
        <v>2012</v>
      </c>
      <c r="AB321" s="33" t="n">
        <v>609969</v>
      </c>
      <c r="AD321" s="33" t="n">
        <v>3780</v>
      </c>
      <c r="AG321" s="33" t="s">
        <v>3946</v>
      </c>
      <c r="AH321" s="33" t="n">
        <v>0</v>
      </c>
      <c r="AI321" s="33" t="s">
        <v>1823</v>
      </c>
      <c r="AJ321" s="33" t="s">
        <v>1801</v>
      </c>
      <c r="AK321" s="33" t="s">
        <v>1802</v>
      </c>
      <c r="AL321" s="33" t="s">
        <v>99</v>
      </c>
      <c r="AM321" s="33" t="s">
        <v>53</v>
      </c>
      <c r="AN321" s="33" t="s">
        <v>99</v>
      </c>
      <c r="AO321" s="33" t="s">
        <v>99</v>
      </c>
      <c r="AP321" s="33" t="s">
        <v>53</v>
      </c>
      <c r="AQ321" s="33" t="s">
        <v>2426</v>
      </c>
      <c r="AR321" s="244" t="s">
        <v>76</v>
      </c>
      <c r="AS321" s="33" t="s">
        <v>47</v>
      </c>
      <c r="AT321" s="33" t="s">
        <v>67</v>
      </c>
      <c r="AU321" s="33" t="s">
        <v>67</v>
      </c>
      <c r="AV321" s="33" t="n">
        <v>54</v>
      </c>
      <c r="AW321" s="33" t="n">
        <v>35</v>
      </c>
      <c r="AX321" s="33" t="n">
        <v>32</v>
      </c>
      <c r="AY321" s="33" t="n">
        <v>95</v>
      </c>
      <c r="AZ321" s="33" t="n">
        <v>2</v>
      </c>
      <c r="BA321" s="33" t="n">
        <v>1</v>
      </c>
      <c r="BB321" s="33" t="n">
        <v>78</v>
      </c>
      <c r="BC321" s="33" t="n">
        <v>7</v>
      </c>
      <c r="BD321" s="245" t="n">
        <v>0</v>
      </c>
      <c r="BE321" s="33" t="n">
        <v>0</v>
      </c>
      <c r="BF321" s="33" t="n">
        <v>4</v>
      </c>
      <c r="BG321" s="33" t="n">
        <v>3</v>
      </c>
      <c r="BH321" s="33" t="n">
        <v>95</v>
      </c>
      <c r="BI321" s="33" t="n">
        <v>0</v>
      </c>
      <c r="BJ321" s="33" t="n">
        <v>0</v>
      </c>
      <c r="BK321" s="33" t="n">
        <v>0</v>
      </c>
      <c r="BL321" s="33" t="n">
        <v>0.011</v>
      </c>
      <c r="BM321" s="33" t="n">
        <v>0.021</v>
      </c>
      <c r="BN321" s="33" t="n">
        <v>0.084</v>
      </c>
      <c r="BO321" s="33" t="n">
        <v>0.063</v>
      </c>
      <c r="BP321" s="33" t="n">
        <v>0.032</v>
      </c>
      <c r="BQ321" s="33" t="n">
        <v>0.021</v>
      </c>
      <c r="BR321" s="33" t="n">
        <v>0.032</v>
      </c>
      <c r="BS321" s="33" t="n">
        <v>0.2</v>
      </c>
      <c r="BT321" s="33" t="n">
        <v>0.116</v>
      </c>
      <c r="BU321" s="33" t="n">
        <v>0.358</v>
      </c>
      <c r="BV321" s="33" t="n">
        <v>0.284</v>
      </c>
      <c r="BW321" s="33" t="n">
        <v>0.326</v>
      </c>
      <c r="BX321" s="33" t="n">
        <v>0.158</v>
      </c>
      <c r="BY321" s="33" t="n">
        <v>0.284</v>
      </c>
      <c r="BZ321" s="33" t="n">
        <v>0.389</v>
      </c>
      <c r="CA321" s="33" t="n">
        <v>0</v>
      </c>
      <c r="CB321" s="33" t="n">
        <v>0</v>
      </c>
      <c r="CC321" s="33" t="n">
        <v>0.021</v>
      </c>
      <c r="CD321" s="33" t="n">
        <v>0</v>
      </c>
      <c r="CE321" s="33" t="n">
        <v>0.032</v>
      </c>
      <c r="CF321" s="33" t="n">
        <v>0.011</v>
      </c>
      <c r="CG321" s="33" t="n">
        <v>0.579</v>
      </c>
      <c r="CH321" s="33" t="n">
        <v>0.684</v>
      </c>
      <c r="CI321" s="33" t="n">
        <v>0.632</v>
      </c>
      <c r="CJ321" s="33" t="n">
        <v>0.8</v>
      </c>
      <c r="CK321" s="33" t="n">
        <v>0.463</v>
      </c>
      <c r="CL321" s="33" t="n">
        <v>0.4</v>
      </c>
      <c r="CM321" s="33" t="n">
        <v>0</v>
      </c>
      <c r="CN321" s="33" t="n">
        <v>0.011</v>
      </c>
      <c r="CO321" s="33" t="n">
        <v>0.011</v>
      </c>
      <c r="CP321" s="33" t="n">
        <v>0</v>
      </c>
      <c r="CQ321" s="33" t="n">
        <v>0.011</v>
      </c>
      <c r="CR321" s="33" t="n">
        <v>0.011</v>
      </c>
      <c r="CS321" s="33" t="n">
        <v>0.032</v>
      </c>
      <c r="CT321" s="33" t="n">
        <v>0.147</v>
      </c>
      <c r="CU321" s="33" t="n">
        <v>0.053</v>
      </c>
      <c r="CV321" s="33" t="n">
        <v>0.011</v>
      </c>
      <c r="CW321" s="33" t="n">
        <v>0.011</v>
      </c>
      <c r="CX321" s="33" t="n">
        <v>0.021</v>
      </c>
      <c r="CY321" s="33" t="n">
        <v>0.032</v>
      </c>
      <c r="CZ321" s="33" t="n">
        <v>0.032</v>
      </c>
      <c r="DA321" s="33" t="n">
        <v>0.095</v>
      </c>
      <c r="DB321" s="33" t="n">
        <v>0.074</v>
      </c>
      <c r="DC321" s="33" t="n">
        <v>0.179</v>
      </c>
      <c r="DD321" s="33" t="n">
        <v>0.147</v>
      </c>
      <c r="DE321" s="33" t="n">
        <v>0.179</v>
      </c>
      <c r="DF321" s="33" t="n">
        <v>0.189</v>
      </c>
      <c r="DG321" s="33" t="n">
        <v>0.232</v>
      </c>
      <c r="DH321" s="33" t="n">
        <v>0.221</v>
      </c>
      <c r="DI321" s="33" t="n">
        <v>0.211</v>
      </c>
      <c r="DJ321" s="33" t="n">
        <v>0.263</v>
      </c>
      <c r="DK321" s="33" t="n">
        <v>0.305</v>
      </c>
      <c r="DL321" s="33" t="n">
        <v>0.2</v>
      </c>
      <c r="DM321" s="33" t="n">
        <v>0.284</v>
      </c>
      <c r="DN321" s="33" t="n">
        <v>0</v>
      </c>
      <c r="DO321" s="33" t="n">
        <v>0</v>
      </c>
      <c r="DP321" s="33" t="n">
        <v>0</v>
      </c>
      <c r="DQ321" s="33" t="n">
        <v>0</v>
      </c>
      <c r="DR321" s="33" t="n">
        <v>0</v>
      </c>
      <c r="DS321" s="33" t="n">
        <v>0.032</v>
      </c>
      <c r="DT321" s="33" t="n">
        <v>0</v>
      </c>
      <c r="DU321" s="33" t="n">
        <v>0</v>
      </c>
      <c r="DV321" s="33" t="n">
        <v>0.011</v>
      </c>
      <c r="DW321" s="33" t="n">
        <v>0.811</v>
      </c>
      <c r="DX321" s="33" t="n">
        <v>0.789</v>
      </c>
      <c r="DY321" s="33" t="n">
        <v>0.737</v>
      </c>
      <c r="DZ321" s="33" t="n">
        <v>0.747</v>
      </c>
      <c r="EA321" s="33" t="n">
        <v>0.747</v>
      </c>
      <c r="EB321" s="33" t="n">
        <v>0.6</v>
      </c>
      <c r="EC321" s="33" t="n">
        <v>0.589</v>
      </c>
      <c r="ED321" s="33" t="n">
        <v>0.474</v>
      </c>
      <c r="EE321" s="33" t="n">
        <v>0.505</v>
      </c>
      <c r="EF321" s="33" t="n">
        <v>0.411</v>
      </c>
      <c r="EG321" s="33" t="n">
        <v>0.021</v>
      </c>
      <c r="EH321" s="33" t="n">
        <v>0.021</v>
      </c>
      <c r="EI321" s="33" t="n">
        <v>0.137</v>
      </c>
      <c r="EJ321" s="33" t="n">
        <v>0.379</v>
      </c>
      <c r="EK321" s="33" t="n">
        <v>0.032</v>
      </c>
      <c r="EL321" s="33" t="n">
        <v>0</v>
      </c>
      <c r="EM321" s="33" t="n">
        <v>0.242</v>
      </c>
      <c r="EN321" s="33" t="n">
        <v>0.063</v>
      </c>
      <c r="EO321" s="33" t="n">
        <v>0.326</v>
      </c>
      <c r="EP321" s="33" t="n">
        <v>0.347</v>
      </c>
      <c r="EQ321" s="33" t="n">
        <v>0.316</v>
      </c>
      <c r="ER321" s="33" t="n">
        <v>0.053</v>
      </c>
      <c r="ES321" s="33" t="n">
        <v>0.053</v>
      </c>
      <c r="ET321" s="33" t="n">
        <v>0.095</v>
      </c>
      <c r="EU321" s="33" t="n">
        <v>0.137</v>
      </c>
      <c r="EV321" s="33" t="n">
        <v>0.095</v>
      </c>
      <c r="EW321" s="33" t="n">
        <v>0.568</v>
      </c>
      <c r="EX321" s="33" t="n">
        <v>0.537</v>
      </c>
      <c r="EY321" s="33" t="n">
        <v>0.168</v>
      </c>
      <c r="EZ321" s="33" t="n">
        <v>8.03</v>
      </c>
      <c r="FA321" s="33" t="n">
        <v>0</v>
      </c>
      <c r="FB321" s="33" t="n">
        <v>0</v>
      </c>
      <c r="FC321" s="33" t="n">
        <v>0.021</v>
      </c>
      <c r="FD321" s="33" t="n">
        <v>0.032</v>
      </c>
      <c r="FE321" s="33" t="n">
        <v>0.063</v>
      </c>
      <c r="FF321" s="33" t="n">
        <v>0.053</v>
      </c>
      <c r="FG321" s="33" t="n">
        <v>0.168</v>
      </c>
      <c r="FH321" s="33" t="n">
        <v>0.168</v>
      </c>
      <c r="FI321" s="33" t="n">
        <v>0.158</v>
      </c>
      <c r="FJ321" s="33" t="n">
        <v>0.284</v>
      </c>
      <c r="FK321" s="33" t="n">
        <v>0.053</v>
      </c>
      <c r="FL321" s="33" t="n">
        <v>0.463</v>
      </c>
      <c r="FM321" s="33" t="n">
        <v>0.653</v>
      </c>
      <c r="FN321" s="33" t="n">
        <v>0.147</v>
      </c>
      <c r="FO321" s="33" t="n">
        <v>0.158</v>
      </c>
      <c r="FP321" s="33" t="n">
        <v>0.074</v>
      </c>
      <c r="FQ321" s="33" t="n">
        <v>0.221</v>
      </c>
      <c r="FR321" s="33" t="n">
        <v>0.137</v>
      </c>
      <c r="FS321" s="33" t="n">
        <v>0.021</v>
      </c>
      <c r="FT321" s="33" t="n">
        <v>0.316</v>
      </c>
      <c r="FU321" s="33" t="n">
        <v>0.053</v>
      </c>
      <c r="FV321" s="33" t="n">
        <v>0.063</v>
      </c>
      <c r="FW321" s="33" t="n">
        <v>0.263</v>
      </c>
      <c r="FX321" s="33" t="n">
        <v>0.189</v>
      </c>
      <c r="FY321" s="33" t="n">
        <v>0.189</v>
      </c>
      <c r="FZ321" s="33" t="n">
        <v>0.053</v>
      </c>
      <c r="GA321" s="33" t="n">
        <v>0.011</v>
      </c>
      <c r="GB321" s="33" t="n">
        <v>0.042</v>
      </c>
      <c r="GC321" s="33" t="n">
        <v>0.032</v>
      </c>
      <c r="GD321" s="33" t="n">
        <v>0.063</v>
      </c>
      <c r="GE321" s="33" t="n">
        <v>0.095</v>
      </c>
      <c r="GF321" s="33" t="n">
        <v>0</v>
      </c>
      <c r="GG321" s="33" t="n">
        <v>0.368</v>
      </c>
      <c r="GH321" s="33" t="n">
        <v>0.411</v>
      </c>
      <c r="GI321" s="33" t="n">
        <v>0.474</v>
      </c>
      <c r="GJ321" s="33" t="n">
        <v>0.516</v>
      </c>
      <c r="GK321" s="33" t="n">
        <v>0.516</v>
      </c>
      <c r="GL321" s="33" t="n">
        <v>0.411</v>
      </c>
      <c r="GM321" s="33" t="n">
        <v>0.516</v>
      </c>
      <c r="GN321" s="33" t="n">
        <v>0.274</v>
      </c>
      <c r="GO321" s="33" t="n">
        <v>0.274</v>
      </c>
      <c r="GP321" s="33" t="n">
        <v>0.295</v>
      </c>
      <c r="GQ321" s="33" t="n">
        <v>0.211</v>
      </c>
      <c r="GR321" s="33" t="n">
        <v>0.495</v>
      </c>
      <c r="GS321" s="33" t="n">
        <v>0.032</v>
      </c>
      <c r="GT321" s="33" t="n">
        <v>0.179</v>
      </c>
      <c r="GU321" s="33" t="n">
        <v>0.137</v>
      </c>
      <c r="GV321" s="33" t="n">
        <v>0.053</v>
      </c>
      <c r="GW321" s="33" t="n">
        <v>0.074</v>
      </c>
      <c r="GX321" s="33" t="n">
        <v>0.021</v>
      </c>
      <c r="GY321" s="33" t="n">
        <v>0.042</v>
      </c>
      <c r="GZ321" s="33" t="n">
        <v>0.032</v>
      </c>
      <c r="HA321" s="33" t="n">
        <v>0.032</v>
      </c>
      <c r="HB321" s="33" t="n">
        <v>0.032</v>
      </c>
      <c r="HC321" s="33" t="n">
        <v>0.042</v>
      </c>
      <c r="HD321" s="33" t="n">
        <v>0.032</v>
      </c>
      <c r="HE321" s="33" t="n">
        <v>0.032</v>
      </c>
      <c r="HF321" s="33" t="n">
        <v>0.063</v>
      </c>
      <c r="HG321" s="33" t="n">
        <v>0.053</v>
      </c>
      <c r="HH321" s="33" t="n">
        <v>0.042</v>
      </c>
      <c r="HI321" s="33" t="n">
        <v>0.063</v>
      </c>
      <c r="HJ321" s="33" t="n">
        <v>0.042</v>
      </c>
    </row>
    <row r="322" customFormat="false" ht="15" hidden="false" customHeight="false" outlineLevel="0" collapsed="false">
      <c r="A322" s="33" t="n">
        <v>609971</v>
      </c>
      <c r="B322" s="242" t="s">
        <v>1785</v>
      </c>
      <c r="C322" s="243" t="s">
        <v>1786</v>
      </c>
      <c r="D322" s="33" t="n">
        <v>3800</v>
      </c>
      <c r="E322" s="33" t="n">
        <v>23581</v>
      </c>
      <c r="F322" s="33" t="s">
        <v>672</v>
      </c>
      <c r="G322" s="33" t="s">
        <v>673</v>
      </c>
      <c r="H322" s="243" t="s">
        <v>46</v>
      </c>
      <c r="I322" s="33" t="s">
        <v>3947</v>
      </c>
      <c r="J322" s="33" t="s">
        <v>2438</v>
      </c>
      <c r="L322" s="33" t="s">
        <v>2652</v>
      </c>
      <c r="N322" s="33" t="s">
        <v>1790</v>
      </c>
      <c r="O322" s="33" t="n">
        <v>51378</v>
      </c>
      <c r="P322" s="33" t="s">
        <v>1791</v>
      </c>
      <c r="Q322" s="33" t="s">
        <v>3948</v>
      </c>
      <c r="R322" s="33" t="s">
        <v>3949</v>
      </c>
      <c r="S322" s="33" t="n">
        <v>60620</v>
      </c>
      <c r="T322" s="33" t="n">
        <v>45</v>
      </c>
      <c r="U322" s="33" t="s">
        <v>3950</v>
      </c>
      <c r="V322" s="33" t="s">
        <v>3951</v>
      </c>
      <c r="W322" s="33" t="s">
        <v>3952</v>
      </c>
      <c r="X322" s="33" t="s">
        <v>3953</v>
      </c>
      <c r="Y322" s="33" t="s">
        <v>2097</v>
      </c>
      <c r="Z322" s="33" t="s">
        <v>2215</v>
      </c>
      <c r="AA322" s="33" t="n">
        <v>2012</v>
      </c>
      <c r="AB322" s="33" t="n">
        <v>609971</v>
      </c>
      <c r="AD322" s="33" t="n">
        <v>3800</v>
      </c>
      <c r="AG322" s="33" t="s">
        <v>3954</v>
      </c>
      <c r="AH322" s="33" t="n">
        <v>0</v>
      </c>
      <c r="AI322" s="33" t="s">
        <v>1823</v>
      </c>
      <c r="AJ322" s="33" t="s">
        <v>1801</v>
      </c>
      <c r="AK322" s="33" t="s">
        <v>1802</v>
      </c>
      <c r="AL322" s="33" t="s">
        <v>115</v>
      </c>
      <c r="AM322" s="33" t="s">
        <v>53</v>
      </c>
      <c r="AN322" s="33" t="s">
        <v>115</v>
      </c>
      <c r="AO322" s="33" t="s">
        <v>2652</v>
      </c>
      <c r="AP322" s="33" t="s">
        <v>53</v>
      </c>
      <c r="AQ322" s="33" t="s">
        <v>2467</v>
      </c>
      <c r="AR322" s="244" t="s">
        <v>674</v>
      </c>
      <c r="AS322" s="33" t="s">
        <v>67</v>
      </c>
      <c r="AT322" s="33" t="s">
        <v>47</v>
      </c>
      <c r="AU322" s="33" t="s">
        <v>47</v>
      </c>
      <c r="AV322" s="33" t="n">
        <v>32</v>
      </c>
      <c r="AW322" s="33" t="n">
        <v>44</v>
      </c>
      <c r="AX322" s="33" t="n">
        <v>56</v>
      </c>
      <c r="AY322" s="33" t="n">
        <v>145</v>
      </c>
      <c r="AZ322" s="33" t="n">
        <v>3</v>
      </c>
      <c r="BA322" s="33" t="n">
        <v>5</v>
      </c>
      <c r="BB322" s="33" t="n">
        <v>109</v>
      </c>
      <c r="BC322" s="33" t="n">
        <v>23</v>
      </c>
      <c r="BD322" s="245" t="n">
        <v>0</v>
      </c>
      <c r="BE322" s="33" t="n">
        <v>0</v>
      </c>
      <c r="BF322" s="33" t="n">
        <v>3</v>
      </c>
      <c r="BG322" s="33" t="n">
        <v>2</v>
      </c>
      <c r="BH322" s="33" t="n">
        <v>145</v>
      </c>
      <c r="BI322" s="33" t="n">
        <v>0.014</v>
      </c>
      <c r="BJ322" s="33" t="n">
        <v>0.014</v>
      </c>
      <c r="BK322" s="33" t="n">
        <v>0.041</v>
      </c>
      <c r="BL322" s="33" t="n">
        <v>0.028</v>
      </c>
      <c r="BM322" s="33" t="n">
        <v>0.041</v>
      </c>
      <c r="BN322" s="33" t="n">
        <v>0.097</v>
      </c>
      <c r="BO322" s="33" t="n">
        <v>0.159</v>
      </c>
      <c r="BP322" s="33" t="n">
        <v>0.103</v>
      </c>
      <c r="BQ322" s="33" t="n">
        <v>0.076</v>
      </c>
      <c r="BR322" s="33" t="n">
        <v>0.11</v>
      </c>
      <c r="BS322" s="33" t="n">
        <v>0.131</v>
      </c>
      <c r="BT322" s="33" t="n">
        <v>0.207</v>
      </c>
      <c r="BU322" s="33" t="n">
        <v>0.283</v>
      </c>
      <c r="BV322" s="33" t="n">
        <v>0.303</v>
      </c>
      <c r="BW322" s="33" t="n">
        <v>0.297</v>
      </c>
      <c r="BX322" s="33" t="n">
        <v>0.214</v>
      </c>
      <c r="BY322" s="33" t="n">
        <v>0.324</v>
      </c>
      <c r="BZ322" s="33" t="n">
        <v>0.317</v>
      </c>
      <c r="CA322" s="33" t="n">
        <v>0</v>
      </c>
      <c r="CB322" s="33" t="n">
        <v>0.007</v>
      </c>
      <c r="CC322" s="33" t="n">
        <v>0.014</v>
      </c>
      <c r="CD322" s="33" t="n">
        <v>0.021</v>
      </c>
      <c r="CE322" s="33" t="n">
        <v>0.028</v>
      </c>
      <c r="CF322" s="33" t="n">
        <v>0.021</v>
      </c>
      <c r="CG322" s="33" t="n">
        <v>0.545</v>
      </c>
      <c r="CH322" s="33" t="n">
        <v>0.572</v>
      </c>
      <c r="CI322" s="33" t="n">
        <v>0.572</v>
      </c>
      <c r="CJ322" s="33" t="n">
        <v>0.628</v>
      </c>
      <c r="CK322" s="33" t="n">
        <v>0.476</v>
      </c>
      <c r="CL322" s="33" t="n">
        <v>0.359</v>
      </c>
      <c r="CM322" s="33" t="n">
        <v>0.007</v>
      </c>
      <c r="CN322" s="33" t="n">
        <v>0</v>
      </c>
      <c r="CO322" s="33" t="n">
        <v>0.007</v>
      </c>
      <c r="CP322" s="33" t="n">
        <v>0.014</v>
      </c>
      <c r="CQ322" s="33" t="n">
        <v>0.007</v>
      </c>
      <c r="CR322" s="33" t="n">
        <v>0.014</v>
      </c>
      <c r="CS322" s="33" t="n">
        <v>0.021</v>
      </c>
      <c r="CT322" s="33" t="n">
        <v>0.076</v>
      </c>
      <c r="CU322" s="33" t="n">
        <v>0.021</v>
      </c>
      <c r="CV322" s="33" t="n">
        <v>0.034</v>
      </c>
      <c r="CW322" s="33" t="n">
        <v>0.041</v>
      </c>
      <c r="CX322" s="33" t="n">
        <v>0.041</v>
      </c>
      <c r="CY322" s="33" t="n">
        <v>0.041</v>
      </c>
      <c r="CZ322" s="33" t="n">
        <v>0.034</v>
      </c>
      <c r="DA322" s="33" t="n">
        <v>0.124</v>
      </c>
      <c r="DB322" s="33" t="n">
        <v>0.069</v>
      </c>
      <c r="DC322" s="33" t="n">
        <v>0.131</v>
      </c>
      <c r="DD322" s="33" t="n">
        <v>0.138</v>
      </c>
      <c r="DE322" s="33" t="n">
        <v>0.103</v>
      </c>
      <c r="DF322" s="33" t="n">
        <v>0.179</v>
      </c>
      <c r="DG322" s="33" t="n">
        <v>0.193</v>
      </c>
      <c r="DH322" s="33" t="n">
        <v>0.159</v>
      </c>
      <c r="DI322" s="33" t="n">
        <v>0.166</v>
      </c>
      <c r="DJ322" s="33" t="n">
        <v>0.29</v>
      </c>
      <c r="DK322" s="33" t="n">
        <v>0.255</v>
      </c>
      <c r="DL322" s="33" t="n">
        <v>0.241</v>
      </c>
      <c r="DM322" s="33" t="n">
        <v>0.228</v>
      </c>
      <c r="DN322" s="33" t="n">
        <v>0</v>
      </c>
      <c r="DO322" s="33" t="n">
        <v>0</v>
      </c>
      <c r="DP322" s="33" t="n">
        <v>0</v>
      </c>
      <c r="DQ322" s="33" t="n">
        <v>0.007</v>
      </c>
      <c r="DR322" s="33" t="n">
        <v>0</v>
      </c>
      <c r="DS322" s="33" t="n">
        <v>0.007</v>
      </c>
      <c r="DT322" s="33" t="n">
        <v>0.007</v>
      </c>
      <c r="DU322" s="33" t="n">
        <v>0.021</v>
      </c>
      <c r="DV322" s="33" t="n">
        <v>0.014</v>
      </c>
      <c r="DW322" s="33" t="n">
        <v>0.855</v>
      </c>
      <c r="DX322" s="33" t="n">
        <v>0.779</v>
      </c>
      <c r="DY322" s="33" t="n">
        <v>0.759</v>
      </c>
      <c r="DZ322" s="33" t="n">
        <v>0.779</v>
      </c>
      <c r="EA322" s="33" t="n">
        <v>0.793</v>
      </c>
      <c r="EB322" s="33" t="n">
        <v>0.566</v>
      </c>
      <c r="EC322" s="33" t="n">
        <v>0.648</v>
      </c>
      <c r="ED322" s="33" t="n">
        <v>0.531</v>
      </c>
      <c r="EE322" s="33" t="n">
        <v>0.6</v>
      </c>
      <c r="EF322" s="33" t="n">
        <v>0.407</v>
      </c>
      <c r="EG322" s="33" t="n">
        <v>0.014</v>
      </c>
      <c r="EH322" s="33" t="n">
        <v>0.014</v>
      </c>
      <c r="EI322" s="33" t="n">
        <v>0.055</v>
      </c>
      <c r="EJ322" s="33" t="n">
        <v>0.345</v>
      </c>
      <c r="EK322" s="33" t="n">
        <v>0.083</v>
      </c>
      <c r="EL322" s="33" t="n">
        <v>0.041</v>
      </c>
      <c r="EM322" s="33" t="n">
        <v>0.09</v>
      </c>
      <c r="EN322" s="33" t="n">
        <v>0.083</v>
      </c>
      <c r="EO322" s="33" t="n">
        <v>0.366</v>
      </c>
      <c r="EP322" s="33" t="n">
        <v>0.317</v>
      </c>
      <c r="EQ322" s="33" t="n">
        <v>0.269</v>
      </c>
      <c r="ER322" s="33" t="n">
        <v>0.062</v>
      </c>
      <c r="ES322" s="33" t="n">
        <v>0.041</v>
      </c>
      <c r="ET322" s="33" t="n">
        <v>0.103</v>
      </c>
      <c r="EU322" s="33" t="n">
        <v>0.055</v>
      </c>
      <c r="EV322" s="33" t="n">
        <v>0.103</v>
      </c>
      <c r="EW322" s="33" t="n">
        <v>0.497</v>
      </c>
      <c r="EX322" s="33" t="n">
        <v>0.524</v>
      </c>
      <c r="EY322" s="33" t="n">
        <v>0.531</v>
      </c>
      <c r="EZ322" s="33" t="n">
        <v>7.85</v>
      </c>
      <c r="FA322" s="33" t="n">
        <v>0.028</v>
      </c>
      <c r="FB322" s="33" t="n">
        <v>0</v>
      </c>
      <c r="FC322" s="33" t="n">
        <v>0.028</v>
      </c>
      <c r="FD322" s="33" t="n">
        <v>0.028</v>
      </c>
      <c r="FE322" s="33" t="n">
        <v>0.103</v>
      </c>
      <c r="FF322" s="33" t="n">
        <v>0.055</v>
      </c>
      <c r="FG322" s="33" t="n">
        <v>0.055</v>
      </c>
      <c r="FH322" s="33" t="n">
        <v>0.2</v>
      </c>
      <c r="FI322" s="33" t="n">
        <v>0.166</v>
      </c>
      <c r="FJ322" s="33" t="n">
        <v>0.303</v>
      </c>
      <c r="FK322" s="33" t="n">
        <v>0.034</v>
      </c>
      <c r="FL322" s="33" t="n">
        <v>0.434</v>
      </c>
      <c r="FM322" s="33" t="n">
        <v>0.552</v>
      </c>
      <c r="FN322" s="33" t="n">
        <v>0.214</v>
      </c>
      <c r="FO322" s="33" t="n">
        <v>0.221</v>
      </c>
      <c r="FP322" s="33" t="n">
        <v>0.131</v>
      </c>
      <c r="FQ322" s="33" t="n">
        <v>0.248</v>
      </c>
      <c r="FR322" s="33" t="n">
        <v>0.076</v>
      </c>
      <c r="FS322" s="33" t="n">
        <v>0.076</v>
      </c>
      <c r="FT322" s="33" t="n">
        <v>0.228</v>
      </c>
      <c r="FU322" s="33" t="n">
        <v>0.131</v>
      </c>
      <c r="FV322" s="33" t="n">
        <v>0.083</v>
      </c>
      <c r="FW322" s="33" t="n">
        <v>0.2</v>
      </c>
      <c r="FX322" s="33" t="n">
        <v>0.138</v>
      </c>
      <c r="FY322" s="33" t="n">
        <v>0.159</v>
      </c>
      <c r="FZ322" s="33" t="n">
        <v>0.11</v>
      </c>
      <c r="GA322" s="33" t="n">
        <v>0</v>
      </c>
      <c r="GB322" s="33" t="n">
        <v>0</v>
      </c>
      <c r="GC322" s="33" t="n">
        <v>0.007</v>
      </c>
      <c r="GD322" s="33" t="n">
        <v>0</v>
      </c>
      <c r="GE322" s="33" t="n">
        <v>0.131</v>
      </c>
      <c r="GF322" s="33" t="n">
        <v>0</v>
      </c>
      <c r="GG322" s="33" t="n">
        <v>0.303</v>
      </c>
      <c r="GH322" s="33" t="n">
        <v>0.29</v>
      </c>
      <c r="GI322" s="33" t="n">
        <v>0.269</v>
      </c>
      <c r="GJ322" s="33" t="n">
        <v>0.338</v>
      </c>
      <c r="GK322" s="33" t="n">
        <v>0.421</v>
      </c>
      <c r="GL322" s="33" t="n">
        <v>0.331</v>
      </c>
      <c r="GM322" s="33" t="n">
        <v>0.572</v>
      </c>
      <c r="GN322" s="33" t="n">
        <v>0.49</v>
      </c>
      <c r="GO322" s="33" t="n">
        <v>0.4</v>
      </c>
      <c r="GP322" s="33" t="n">
        <v>0.428</v>
      </c>
      <c r="GQ322" s="33" t="n">
        <v>0.297</v>
      </c>
      <c r="GR322" s="33" t="n">
        <v>0.593</v>
      </c>
      <c r="GS322" s="33" t="n">
        <v>0.055</v>
      </c>
      <c r="GT322" s="33" t="n">
        <v>0.159</v>
      </c>
      <c r="GU322" s="33" t="n">
        <v>0.186</v>
      </c>
      <c r="GV322" s="33" t="n">
        <v>0.152</v>
      </c>
      <c r="GW322" s="33" t="n">
        <v>0.083</v>
      </c>
      <c r="GX322" s="33" t="n">
        <v>0.014</v>
      </c>
      <c r="GY322" s="33" t="n">
        <v>0.007</v>
      </c>
      <c r="GZ322" s="33" t="n">
        <v>0.014</v>
      </c>
      <c r="HA322" s="33" t="n">
        <v>0.069</v>
      </c>
      <c r="HB322" s="33" t="n">
        <v>0.014</v>
      </c>
      <c r="HC322" s="33" t="n">
        <v>0.014</v>
      </c>
      <c r="HD322" s="33" t="n">
        <v>0.014</v>
      </c>
      <c r="HE322" s="33" t="n">
        <v>0.062</v>
      </c>
      <c r="HF322" s="33" t="n">
        <v>0.048</v>
      </c>
      <c r="HG322" s="33" t="n">
        <v>0.069</v>
      </c>
      <c r="HH322" s="33" t="n">
        <v>0.069</v>
      </c>
      <c r="HI322" s="33" t="n">
        <v>0.055</v>
      </c>
      <c r="HJ322" s="33" t="n">
        <v>0.048</v>
      </c>
    </row>
    <row r="323" customFormat="false" ht="15" hidden="false" customHeight="false" outlineLevel="0" collapsed="false">
      <c r="A323" s="33" t="n">
        <v>609972</v>
      </c>
      <c r="B323" s="242" t="s">
        <v>1785</v>
      </c>
      <c r="C323" s="243" t="s">
        <v>1786</v>
      </c>
      <c r="D323" s="33" t="n">
        <v>3810</v>
      </c>
      <c r="E323" s="33" t="n">
        <v>23591</v>
      </c>
      <c r="F323" s="33" t="s">
        <v>675</v>
      </c>
      <c r="G323" s="33" t="s">
        <v>676</v>
      </c>
      <c r="H323" s="243" t="s">
        <v>46</v>
      </c>
      <c r="I323" s="33" t="s">
        <v>1855</v>
      </c>
      <c r="J323" s="33" t="s">
        <v>1788</v>
      </c>
      <c r="L323" s="33" t="s">
        <v>75</v>
      </c>
      <c r="N323" s="33" t="s">
        <v>1790</v>
      </c>
      <c r="O323" s="33" t="n">
        <v>51015</v>
      </c>
      <c r="P323" s="33" t="s">
        <v>1791</v>
      </c>
      <c r="Q323" s="33" t="s">
        <v>3955</v>
      </c>
      <c r="R323" s="33" t="s">
        <v>3956</v>
      </c>
      <c r="S323" s="33" t="n">
        <v>60625</v>
      </c>
      <c r="T323" s="33" t="n">
        <v>31</v>
      </c>
      <c r="U323" s="33" t="s">
        <v>3957</v>
      </c>
      <c r="V323" s="33" t="s">
        <v>3958</v>
      </c>
      <c r="W323" s="33" t="s">
        <v>3959</v>
      </c>
      <c r="X323" s="33" t="s">
        <v>3960</v>
      </c>
      <c r="Y323" s="33" t="s">
        <v>74</v>
      </c>
      <c r="Z323" s="33" t="s">
        <v>1972</v>
      </c>
      <c r="AA323" s="33" t="n">
        <v>2012</v>
      </c>
      <c r="AB323" s="33" t="n">
        <v>609972</v>
      </c>
      <c r="AD323" s="33" t="n">
        <v>3810</v>
      </c>
      <c r="AG323" s="33" t="s">
        <v>3961</v>
      </c>
      <c r="AH323" s="33" t="n">
        <v>1</v>
      </c>
      <c r="AI323" s="33" t="s">
        <v>1823</v>
      </c>
      <c r="AJ323" s="33" t="s">
        <v>1801</v>
      </c>
      <c r="AK323" s="33" t="s">
        <v>1802</v>
      </c>
      <c r="AL323" s="33" t="s">
        <v>75</v>
      </c>
      <c r="AM323" s="33" t="s">
        <v>65</v>
      </c>
      <c r="AN323" s="33" t="s">
        <v>75</v>
      </c>
      <c r="AO323" s="33" t="s">
        <v>75</v>
      </c>
      <c r="AP323" s="33" t="s">
        <v>65</v>
      </c>
      <c r="AQ323" s="33" t="s">
        <v>2426</v>
      </c>
      <c r="AR323" s="244" t="s">
        <v>263</v>
      </c>
      <c r="AS323" s="33" t="s">
        <v>67</v>
      </c>
      <c r="AT323" s="33" t="s">
        <v>47</v>
      </c>
      <c r="AU323" s="33" t="s">
        <v>47</v>
      </c>
      <c r="AV323" s="33" t="n">
        <v>24</v>
      </c>
      <c r="AW323" s="33" t="n">
        <v>58</v>
      </c>
      <c r="AX323" s="33" t="n">
        <v>51</v>
      </c>
      <c r="AY323" s="33" t="n">
        <v>461</v>
      </c>
      <c r="AZ323" s="33" t="n">
        <v>22</v>
      </c>
      <c r="BA323" s="33" t="n">
        <v>15</v>
      </c>
      <c r="BB323" s="33" t="n">
        <v>14</v>
      </c>
      <c r="BC323" s="33" t="n">
        <v>381</v>
      </c>
      <c r="BD323" s="245" t="n">
        <v>3</v>
      </c>
      <c r="BE323" s="33" t="n">
        <v>1</v>
      </c>
      <c r="BF323" s="33" t="n">
        <v>15</v>
      </c>
      <c r="BG323" s="33" t="n">
        <v>10</v>
      </c>
      <c r="BH323" s="33" t="n">
        <v>461</v>
      </c>
      <c r="BI323" s="33" t="n">
        <v>0.026</v>
      </c>
      <c r="BJ323" s="33" t="n">
        <v>0.013</v>
      </c>
      <c r="BK323" s="33" t="n">
        <v>0.02</v>
      </c>
      <c r="BL323" s="33" t="n">
        <v>0.002</v>
      </c>
      <c r="BM323" s="33" t="n">
        <v>0.015</v>
      </c>
      <c r="BN323" s="33" t="n">
        <v>0.069</v>
      </c>
      <c r="BO323" s="33" t="n">
        <v>0.117</v>
      </c>
      <c r="BP323" s="33" t="n">
        <v>0.072</v>
      </c>
      <c r="BQ323" s="33" t="n">
        <v>0.08</v>
      </c>
      <c r="BR323" s="33" t="n">
        <v>0.056</v>
      </c>
      <c r="BS323" s="33" t="n">
        <v>0.128</v>
      </c>
      <c r="BT323" s="33" t="n">
        <v>0.18</v>
      </c>
      <c r="BU323" s="33" t="n">
        <v>0.501</v>
      </c>
      <c r="BV323" s="33" t="n">
        <v>0.477</v>
      </c>
      <c r="BW323" s="33" t="n">
        <v>0.469</v>
      </c>
      <c r="BX323" s="33" t="n">
        <v>0.367</v>
      </c>
      <c r="BY323" s="33" t="n">
        <v>0.449</v>
      </c>
      <c r="BZ323" s="33" t="n">
        <v>0.403</v>
      </c>
      <c r="CA323" s="33" t="n">
        <v>0.026</v>
      </c>
      <c r="CB323" s="33" t="n">
        <v>0.039</v>
      </c>
      <c r="CC323" s="33" t="n">
        <v>0.063</v>
      </c>
      <c r="CD323" s="33" t="n">
        <v>0.048</v>
      </c>
      <c r="CE323" s="33" t="n">
        <v>0.054</v>
      </c>
      <c r="CF323" s="33" t="n">
        <v>0.067</v>
      </c>
      <c r="CG323" s="33" t="n">
        <v>0.33</v>
      </c>
      <c r="CH323" s="33" t="n">
        <v>0.399</v>
      </c>
      <c r="CI323" s="33" t="n">
        <v>0.369</v>
      </c>
      <c r="CJ323" s="33" t="n">
        <v>0.527</v>
      </c>
      <c r="CK323" s="33" t="n">
        <v>0.354</v>
      </c>
      <c r="CL323" s="33" t="n">
        <v>0.28</v>
      </c>
      <c r="CM323" s="33" t="n">
        <v>0.004</v>
      </c>
      <c r="CN323" s="33" t="n">
        <v>0.002</v>
      </c>
      <c r="CO323" s="33" t="n">
        <v>0</v>
      </c>
      <c r="CP323" s="33" t="n">
        <v>0.002</v>
      </c>
      <c r="CQ323" s="33" t="n">
        <v>0</v>
      </c>
      <c r="CR323" s="33" t="n">
        <v>0.007</v>
      </c>
      <c r="CS323" s="33" t="n">
        <v>0.011</v>
      </c>
      <c r="CT323" s="33" t="n">
        <v>0.028</v>
      </c>
      <c r="CU323" s="33" t="n">
        <v>0.009</v>
      </c>
      <c r="CV323" s="33" t="n">
        <v>0.009</v>
      </c>
      <c r="CW323" s="33" t="n">
        <v>0.007</v>
      </c>
      <c r="CX323" s="33" t="n">
        <v>0.013</v>
      </c>
      <c r="CY323" s="33" t="n">
        <v>0.024</v>
      </c>
      <c r="CZ323" s="33" t="n">
        <v>0.02</v>
      </c>
      <c r="DA323" s="33" t="n">
        <v>0.013</v>
      </c>
      <c r="DB323" s="33" t="n">
        <v>0.046</v>
      </c>
      <c r="DC323" s="33" t="n">
        <v>0.065</v>
      </c>
      <c r="DD323" s="33" t="n">
        <v>0.037</v>
      </c>
      <c r="DE323" s="33" t="n">
        <v>0.171</v>
      </c>
      <c r="DF323" s="33" t="n">
        <v>0.189</v>
      </c>
      <c r="DG323" s="33" t="n">
        <v>0.213</v>
      </c>
      <c r="DH323" s="33" t="n">
        <v>0.219</v>
      </c>
      <c r="DI323" s="33" t="n">
        <v>0.193</v>
      </c>
      <c r="DJ323" s="33" t="n">
        <v>0.269</v>
      </c>
      <c r="DK323" s="33" t="n">
        <v>0.234</v>
      </c>
      <c r="DL323" s="33" t="n">
        <v>0.278</v>
      </c>
      <c r="DM323" s="33" t="n">
        <v>0.273</v>
      </c>
      <c r="DN323" s="33" t="n">
        <v>0.024</v>
      </c>
      <c r="DO323" s="33" t="n">
        <v>0.022</v>
      </c>
      <c r="DP323" s="33" t="n">
        <v>0.026</v>
      </c>
      <c r="DQ323" s="33" t="n">
        <v>0.03</v>
      </c>
      <c r="DR323" s="33" t="n">
        <v>0.024</v>
      </c>
      <c r="DS323" s="33" t="n">
        <v>0.035</v>
      </c>
      <c r="DT323" s="33" t="n">
        <v>0.035</v>
      </c>
      <c r="DU323" s="33" t="n">
        <v>0.024</v>
      </c>
      <c r="DV323" s="33" t="n">
        <v>0.03</v>
      </c>
      <c r="DW323" s="33" t="n">
        <v>0.792</v>
      </c>
      <c r="DX323" s="33" t="n">
        <v>0.781</v>
      </c>
      <c r="DY323" s="33" t="n">
        <v>0.748</v>
      </c>
      <c r="DZ323" s="33" t="n">
        <v>0.725</v>
      </c>
      <c r="EA323" s="33" t="n">
        <v>0.764</v>
      </c>
      <c r="EB323" s="33" t="n">
        <v>0.677</v>
      </c>
      <c r="EC323" s="33" t="n">
        <v>0.675</v>
      </c>
      <c r="ED323" s="33" t="n">
        <v>0.605</v>
      </c>
      <c r="EE323" s="33" t="n">
        <v>0.651</v>
      </c>
      <c r="EF323" s="33" t="n">
        <v>0.328</v>
      </c>
      <c r="EG323" s="33" t="n">
        <v>0.015</v>
      </c>
      <c r="EH323" s="33" t="n">
        <v>0.004</v>
      </c>
      <c r="EI323" s="33" t="n">
        <v>0.041</v>
      </c>
      <c r="EJ323" s="33" t="n">
        <v>0.232</v>
      </c>
      <c r="EK323" s="33" t="n">
        <v>0.035</v>
      </c>
      <c r="EL323" s="33" t="n">
        <v>0.024</v>
      </c>
      <c r="EM323" s="33" t="n">
        <v>0.059</v>
      </c>
      <c r="EN323" s="33" t="n">
        <v>0.197</v>
      </c>
      <c r="EO323" s="33" t="n">
        <v>0.38</v>
      </c>
      <c r="EP323" s="33" t="n">
        <v>0.323</v>
      </c>
      <c r="EQ323" s="33" t="n">
        <v>0.336</v>
      </c>
      <c r="ER323" s="33" t="n">
        <v>0.121</v>
      </c>
      <c r="ES323" s="33" t="n">
        <v>0.063</v>
      </c>
      <c r="ET323" s="33" t="n">
        <v>0.08</v>
      </c>
      <c r="EU323" s="33" t="n">
        <v>0.098</v>
      </c>
      <c r="EV323" s="33" t="n">
        <v>0.121</v>
      </c>
      <c r="EW323" s="33" t="n">
        <v>0.508</v>
      </c>
      <c r="EX323" s="33" t="n">
        <v>0.568</v>
      </c>
      <c r="EY323" s="33" t="n">
        <v>0.466</v>
      </c>
      <c r="EZ323" s="33" t="n">
        <v>8.11</v>
      </c>
      <c r="FA323" s="33" t="n">
        <v>0.013</v>
      </c>
      <c r="FB323" s="33" t="n">
        <v>0.004</v>
      </c>
      <c r="FC323" s="33" t="n">
        <v>0.022</v>
      </c>
      <c r="FD323" s="33" t="n">
        <v>0.03</v>
      </c>
      <c r="FE323" s="33" t="n">
        <v>0.056</v>
      </c>
      <c r="FF323" s="33" t="n">
        <v>0.063</v>
      </c>
      <c r="FG323" s="33" t="n">
        <v>0.067</v>
      </c>
      <c r="FH323" s="33" t="n">
        <v>0.182</v>
      </c>
      <c r="FI323" s="33" t="n">
        <v>0.156</v>
      </c>
      <c r="FJ323" s="33" t="n">
        <v>0.328</v>
      </c>
      <c r="FK323" s="33" t="n">
        <v>0.078</v>
      </c>
      <c r="FL323" s="33" t="n">
        <v>0.254</v>
      </c>
      <c r="FM323" s="33" t="n">
        <v>0.403</v>
      </c>
      <c r="FN323" s="33" t="n">
        <v>0.223</v>
      </c>
      <c r="FO323" s="33" t="n">
        <v>0.232</v>
      </c>
      <c r="FP323" s="33" t="n">
        <v>0.115</v>
      </c>
      <c r="FQ323" s="33" t="n">
        <v>0.189</v>
      </c>
      <c r="FR323" s="33" t="n">
        <v>0.113</v>
      </c>
      <c r="FS323" s="33" t="n">
        <v>0.074</v>
      </c>
      <c r="FT323" s="33" t="n">
        <v>0.171</v>
      </c>
      <c r="FU323" s="33" t="n">
        <v>0.161</v>
      </c>
      <c r="FV323" s="33" t="n">
        <v>0.087</v>
      </c>
      <c r="FW323" s="33" t="n">
        <v>0.178</v>
      </c>
      <c r="FX323" s="33" t="n">
        <v>0.241</v>
      </c>
      <c r="FY323" s="33" t="n">
        <v>0.321</v>
      </c>
      <c r="FZ323" s="33" t="n">
        <v>0.239</v>
      </c>
      <c r="GA323" s="33" t="n">
        <v>0.007</v>
      </c>
      <c r="GB323" s="33" t="n">
        <v>0.011</v>
      </c>
      <c r="GC323" s="33" t="n">
        <v>0.004</v>
      </c>
      <c r="GD323" s="33" t="n">
        <v>0.013</v>
      </c>
      <c r="GE323" s="33" t="n">
        <v>0.076</v>
      </c>
      <c r="GF323" s="33" t="n">
        <v>0.022</v>
      </c>
      <c r="GG323" s="33" t="n">
        <v>0.319</v>
      </c>
      <c r="GH323" s="33" t="n">
        <v>0.273</v>
      </c>
      <c r="GI323" s="33" t="n">
        <v>0.315</v>
      </c>
      <c r="GJ323" s="33" t="n">
        <v>0.286</v>
      </c>
      <c r="GK323" s="33" t="n">
        <v>0.384</v>
      </c>
      <c r="GL323" s="33" t="n">
        <v>0.334</v>
      </c>
      <c r="GM323" s="33" t="n">
        <v>0.57</v>
      </c>
      <c r="GN323" s="33" t="n">
        <v>0.369</v>
      </c>
      <c r="GO323" s="33" t="n">
        <v>0.427</v>
      </c>
      <c r="GP323" s="33" t="n">
        <v>0.449</v>
      </c>
      <c r="GQ323" s="33" t="n">
        <v>0.328</v>
      </c>
      <c r="GR323" s="33" t="n">
        <v>0.466</v>
      </c>
      <c r="GS323" s="33" t="n">
        <v>0.033</v>
      </c>
      <c r="GT323" s="33" t="n">
        <v>0.197</v>
      </c>
      <c r="GU323" s="33" t="n">
        <v>0.115</v>
      </c>
      <c r="GV323" s="33" t="n">
        <v>0.117</v>
      </c>
      <c r="GW323" s="33" t="n">
        <v>0.098</v>
      </c>
      <c r="GX323" s="33" t="n">
        <v>0.059</v>
      </c>
      <c r="GY323" s="33" t="n">
        <v>0.013</v>
      </c>
      <c r="GZ323" s="33" t="n">
        <v>0.028</v>
      </c>
      <c r="HA323" s="33" t="n">
        <v>0.024</v>
      </c>
      <c r="HB323" s="33" t="n">
        <v>0.026</v>
      </c>
      <c r="HC323" s="33" t="n">
        <v>0.022</v>
      </c>
      <c r="HD323" s="33" t="n">
        <v>0.017</v>
      </c>
      <c r="HE323" s="33" t="n">
        <v>0.059</v>
      </c>
      <c r="HF323" s="33" t="n">
        <v>0.121</v>
      </c>
      <c r="HG323" s="33" t="n">
        <v>0.115</v>
      </c>
      <c r="HH323" s="33" t="n">
        <v>0.108</v>
      </c>
      <c r="HI323" s="33" t="n">
        <v>0.093</v>
      </c>
      <c r="HJ323" s="33" t="n">
        <v>0.102</v>
      </c>
    </row>
    <row r="324" customFormat="false" ht="15" hidden="false" customHeight="false" outlineLevel="0" collapsed="false">
      <c r="A324" s="33" t="n">
        <v>609973</v>
      </c>
      <c r="B324" s="242" t="s">
        <v>1785</v>
      </c>
      <c r="C324" s="243" t="s">
        <v>1786</v>
      </c>
      <c r="D324" s="33" t="n">
        <v>3820</v>
      </c>
      <c r="E324" s="33" t="n">
        <v>23611</v>
      </c>
      <c r="F324" s="33" t="s">
        <v>1498</v>
      </c>
      <c r="G324" s="33" t="s">
        <v>1499</v>
      </c>
      <c r="H324" s="243" t="s">
        <v>46</v>
      </c>
      <c r="I324" s="33" t="s">
        <v>1855</v>
      </c>
      <c r="J324" s="33" t="s">
        <v>2438</v>
      </c>
      <c r="L324" s="33" t="s">
        <v>279</v>
      </c>
      <c r="N324" s="33" t="s">
        <v>1790</v>
      </c>
      <c r="O324" s="33" t="n">
        <v>51274</v>
      </c>
      <c r="P324" s="33" t="s">
        <v>1791</v>
      </c>
      <c r="Q324" s="33" t="s">
        <v>3962</v>
      </c>
      <c r="R324" s="33" t="s">
        <v>3963</v>
      </c>
      <c r="S324" s="33" t="n">
        <v>60623</v>
      </c>
      <c r="T324" s="33" t="n">
        <v>37</v>
      </c>
      <c r="U324" s="33" t="s">
        <v>3964</v>
      </c>
      <c r="V324" s="33" t="s">
        <v>3965</v>
      </c>
      <c r="W324" s="33" t="s">
        <v>3966</v>
      </c>
      <c r="X324" s="33" t="s">
        <v>3967</v>
      </c>
      <c r="Y324" s="33" t="s">
        <v>2268</v>
      </c>
      <c r="Z324" s="33" t="s">
        <v>2531</v>
      </c>
      <c r="AA324" s="33" t="n">
        <v>2012</v>
      </c>
      <c r="AB324" s="33" t="n">
        <v>609973</v>
      </c>
      <c r="AD324" s="33" t="n">
        <v>3820</v>
      </c>
      <c r="AG324" s="33" t="s">
        <v>3968</v>
      </c>
      <c r="AH324" s="33" t="n">
        <v>0</v>
      </c>
      <c r="AI324" s="33" t="s">
        <v>1823</v>
      </c>
      <c r="AJ324" s="33" t="s">
        <v>1801</v>
      </c>
      <c r="AK324" s="33" t="s">
        <v>1802</v>
      </c>
      <c r="AL324" s="33" t="s">
        <v>279</v>
      </c>
      <c r="AM324" s="33" t="s">
        <v>108</v>
      </c>
      <c r="AN324" s="33" t="s">
        <v>279</v>
      </c>
      <c r="AO324" s="33" t="s">
        <v>279</v>
      </c>
      <c r="AP324" s="33" t="s">
        <v>108</v>
      </c>
      <c r="AQ324" s="33" t="s">
        <v>2467</v>
      </c>
      <c r="AR324" s="244" t="s">
        <v>306</v>
      </c>
      <c r="AS324" s="33" t="s">
        <v>137</v>
      </c>
      <c r="AT324" s="33" t="s">
        <v>67</v>
      </c>
      <c r="AU324" s="33" t="s">
        <v>67</v>
      </c>
      <c r="AV324" s="33" t="n">
        <v>13</v>
      </c>
      <c r="AW324" s="33" t="n">
        <v>33</v>
      </c>
      <c r="AX324" s="33" t="n">
        <v>39</v>
      </c>
      <c r="AY324" s="33" t="n">
        <v>281</v>
      </c>
      <c r="AZ324" s="33" t="n">
        <v>6</v>
      </c>
      <c r="BA324" s="33" t="n">
        <v>0</v>
      </c>
      <c r="BB324" s="33" t="n">
        <v>1</v>
      </c>
      <c r="BC324" s="33" t="n">
        <v>267</v>
      </c>
      <c r="BD324" s="245" t="n">
        <v>0</v>
      </c>
      <c r="BE324" s="33" t="n">
        <v>0</v>
      </c>
      <c r="BF324" s="33" t="n">
        <v>0</v>
      </c>
      <c r="BG324" s="33" t="n">
        <v>7</v>
      </c>
      <c r="BH324" s="33" t="n">
        <v>281</v>
      </c>
      <c r="BI324" s="33" t="n">
        <v>0.018</v>
      </c>
      <c r="BJ324" s="33" t="n">
        <v>0.018</v>
      </c>
      <c r="BK324" s="33" t="n">
        <v>0.028</v>
      </c>
      <c r="BL324" s="33" t="n">
        <v>0.032</v>
      </c>
      <c r="BM324" s="33" t="n">
        <v>0.032</v>
      </c>
      <c r="BN324" s="33" t="n">
        <v>0.114</v>
      </c>
      <c r="BO324" s="33" t="n">
        <v>0.128</v>
      </c>
      <c r="BP324" s="33" t="n">
        <v>0.135</v>
      </c>
      <c r="BQ324" s="33" t="n">
        <v>0.128</v>
      </c>
      <c r="BR324" s="33" t="n">
        <v>0.132</v>
      </c>
      <c r="BS324" s="33" t="n">
        <v>0.149</v>
      </c>
      <c r="BT324" s="33" t="n">
        <v>0.274</v>
      </c>
      <c r="BU324" s="33" t="n">
        <v>0.509</v>
      </c>
      <c r="BV324" s="33" t="n">
        <v>0.416</v>
      </c>
      <c r="BW324" s="33" t="n">
        <v>0.402</v>
      </c>
      <c r="BX324" s="33" t="n">
        <v>0.331</v>
      </c>
      <c r="BY324" s="33" t="n">
        <v>0.416</v>
      </c>
      <c r="BZ324" s="33" t="n">
        <v>0.274</v>
      </c>
      <c r="CA324" s="33" t="n">
        <v>0.028</v>
      </c>
      <c r="CB324" s="33" t="n">
        <v>0.018</v>
      </c>
      <c r="CC324" s="33" t="n">
        <v>0.05</v>
      </c>
      <c r="CD324" s="33" t="n">
        <v>0.025</v>
      </c>
      <c r="CE324" s="33" t="n">
        <v>0.028</v>
      </c>
      <c r="CF324" s="33" t="n">
        <v>0.064</v>
      </c>
      <c r="CG324" s="33" t="n">
        <v>0.317</v>
      </c>
      <c r="CH324" s="33" t="n">
        <v>0.413</v>
      </c>
      <c r="CI324" s="33" t="n">
        <v>0.391</v>
      </c>
      <c r="CJ324" s="33" t="n">
        <v>0.48</v>
      </c>
      <c r="CK324" s="33" t="n">
        <v>0.374</v>
      </c>
      <c r="CL324" s="33" t="n">
        <v>0.274</v>
      </c>
      <c r="CM324" s="33" t="n">
        <v>0.004</v>
      </c>
      <c r="CN324" s="33" t="n">
        <v>0.004</v>
      </c>
      <c r="CO324" s="33" t="n">
        <v>0.004</v>
      </c>
      <c r="CP324" s="33" t="n">
        <v>0.004</v>
      </c>
      <c r="CQ324" s="33" t="n">
        <v>0.007</v>
      </c>
      <c r="CR324" s="33" t="n">
        <v>0.007</v>
      </c>
      <c r="CS324" s="33" t="n">
        <v>0.025</v>
      </c>
      <c r="CT324" s="33" t="n">
        <v>0.1</v>
      </c>
      <c r="CU324" s="33" t="n">
        <v>0.036</v>
      </c>
      <c r="CV324" s="33" t="n">
        <v>0.011</v>
      </c>
      <c r="CW324" s="33" t="n">
        <v>0.018</v>
      </c>
      <c r="CX324" s="33" t="n">
        <v>0.032</v>
      </c>
      <c r="CY324" s="33" t="n">
        <v>0.032</v>
      </c>
      <c r="CZ324" s="33" t="n">
        <v>0.028</v>
      </c>
      <c r="DA324" s="33" t="n">
        <v>0.068</v>
      </c>
      <c r="DB324" s="33" t="n">
        <v>0.075</v>
      </c>
      <c r="DC324" s="33" t="n">
        <v>0.125</v>
      </c>
      <c r="DD324" s="33" t="n">
        <v>0.085</v>
      </c>
      <c r="DE324" s="33" t="n">
        <v>0.231</v>
      </c>
      <c r="DF324" s="33" t="n">
        <v>0.263</v>
      </c>
      <c r="DG324" s="33" t="n">
        <v>0.306</v>
      </c>
      <c r="DH324" s="33" t="n">
        <v>0.281</v>
      </c>
      <c r="DI324" s="33" t="n">
        <v>0.27</v>
      </c>
      <c r="DJ324" s="33" t="n">
        <v>0.313</v>
      </c>
      <c r="DK324" s="33" t="n">
        <v>0.352</v>
      </c>
      <c r="DL324" s="33" t="n">
        <v>0.313</v>
      </c>
      <c r="DM324" s="33" t="n">
        <v>0.313</v>
      </c>
      <c r="DN324" s="33" t="n">
        <v>0.007</v>
      </c>
      <c r="DO324" s="33" t="n">
        <v>0.014</v>
      </c>
      <c r="DP324" s="33" t="n">
        <v>0.028</v>
      </c>
      <c r="DQ324" s="33" t="n">
        <v>0.028</v>
      </c>
      <c r="DR324" s="33" t="n">
        <v>0.021</v>
      </c>
      <c r="DS324" s="33" t="n">
        <v>0.025</v>
      </c>
      <c r="DT324" s="33" t="n">
        <v>0.021</v>
      </c>
      <c r="DU324" s="33" t="n">
        <v>0.014</v>
      </c>
      <c r="DV324" s="33" t="n">
        <v>0.028</v>
      </c>
      <c r="DW324" s="33" t="n">
        <v>0.747</v>
      </c>
      <c r="DX324" s="33" t="n">
        <v>0.701</v>
      </c>
      <c r="DY324" s="33" t="n">
        <v>0.63</v>
      </c>
      <c r="DZ324" s="33" t="n">
        <v>0.655</v>
      </c>
      <c r="EA324" s="33" t="n">
        <v>0.673</v>
      </c>
      <c r="EB324" s="33" t="n">
        <v>0.587</v>
      </c>
      <c r="EC324" s="33" t="n">
        <v>0.527</v>
      </c>
      <c r="ED324" s="33" t="n">
        <v>0.448</v>
      </c>
      <c r="EE324" s="33" t="n">
        <v>0.537</v>
      </c>
      <c r="EF324" s="33" t="n">
        <v>0.356</v>
      </c>
      <c r="EG324" s="33" t="n">
        <v>0.007</v>
      </c>
      <c r="EH324" s="33" t="n">
        <v>0.007</v>
      </c>
      <c r="EI324" s="33" t="n">
        <v>0.05</v>
      </c>
      <c r="EJ324" s="33" t="n">
        <v>0.253</v>
      </c>
      <c r="EK324" s="33" t="n">
        <v>0.089</v>
      </c>
      <c r="EL324" s="33" t="n">
        <v>0.032</v>
      </c>
      <c r="EM324" s="33" t="n">
        <v>0.139</v>
      </c>
      <c r="EN324" s="33" t="n">
        <v>0.174</v>
      </c>
      <c r="EO324" s="33" t="n">
        <v>0.331</v>
      </c>
      <c r="EP324" s="33" t="n">
        <v>0.317</v>
      </c>
      <c r="EQ324" s="33" t="n">
        <v>0.342</v>
      </c>
      <c r="ER324" s="33" t="n">
        <v>0.128</v>
      </c>
      <c r="ES324" s="33" t="n">
        <v>0.1</v>
      </c>
      <c r="ET324" s="33" t="n">
        <v>0.135</v>
      </c>
      <c r="EU324" s="33" t="n">
        <v>0.114</v>
      </c>
      <c r="EV324" s="33" t="n">
        <v>0.089</v>
      </c>
      <c r="EW324" s="33" t="n">
        <v>0.473</v>
      </c>
      <c r="EX324" s="33" t="n">
        <v>0.509</v>
      </c>
      <c r="EY324" s="33" t="n">
        <v>0.356</v>
      </c>
      <c r="EZ324" s="33" t="n">
        <v>8.19</v>
      </c>
      <c r="FA324" s="33" t="n">
        <v>0.011</v>
      </c>
      <c r="FB324" s="33" t="n">
        <v>0.007</v>
      </c>
      <c r="FC324" s="33" t="n">
        <v>0.021</v>
      </c>
      <c r="FD324" s="33" t="n">
        <v>0.021</v>
      </c>
      <c r="FE324" s="33" t="n">
        <v>0.064</v>
      </c>
      <c r="FF324" s="33" t="n">
        <v>0.043</v>
      </c>
      <c r="FG324" s="33" t="n">
        <v>0.078</v>
      </c>
      <c r="FH324" s="33" t="n">
        <v>0.146</v>
      </c>
      <c r="FI324" s="33" t="n">
        <v>0.125</v>
      </c>
      <c r="FJ324" s="33" t="n">
        <v>0.352</v>
      </c>
      <c r="FK324" s="33" t="n">
        <v>0.132</v>
      </c>
      <c r="FL324" s="33" t="n">
        <v>0.292</v>
      </c>
      <c r="FM324" s="33" t="n">
        <v>0.427</v>
      </c>
      <c r="FN324" s="33" t="n">
        <v>0.206</v>
      </c>
      <c r="FO324" s="33" t="n">
        <v>0.224</v>
      </c>
      <c r="FP324" s="33" t="n">
        <v>0.132</v>
      </c>
      <c r="FQ324" s="33" t="n">
        <v>0.21</v>
      </c>
      <c r="FR324" s="33" t="n">
        <v>0.1</v>
      </c>
      <c r="FS324" s="33" t="n">
        <v>0.043</v>
      </c>
      <c r="FT324" s="33" t="n">
        <v>0.153</v>
      </c>
      <c r="FU324" s="33" t="n">
        <v>0.121</v>
      </c>
      <c r="FV324" s="33" t="n">
        <v>0.075</v>
      </c>
      <c r="FW324" s="33" t="n">
        <v>0.185</v>
      </c>
      <c r="FX324" s="33" t="n">
        <v>0.263</v>
      </c>
      <c r="FY324" s="33" t="n">
        <v>0.324</v>
      </c>
      <c r="FZ324" s="33" t="n">
        <v>0.246</v>
      </c>
      <c r="GA324" s="33" t="n">
        <v>0</v>
      </c>
      <c r="GB324" s="33" t="n">
        <v>0.007</v>
      </c>
      <c r="GC324" s="33" t="n">
        <v>0.007</v>
      </c>
      <c r="GD324" s="33" t="n">
        <v>0.032</v>
      </c>
      <c r="GE324" s="33" t="n">
        <v>0.153</v>
      </c>
      <c r="GF324" s="33" t="n">
        <v>0.004</v>
      </c>
      <c r="GG324" s="33" t="n">
        <v>0.374</v>
      </c>
      <c r="GH324" s="33" t="n">
        <v>0.338</v>
      </c>
      <c r="GI324" s="33" t="n">
        <v>0.37</v>
      </c>
      <c r="GJ324" s="33" t="n">
        <v>0.377</v>
      </c>
      <c r="GK324" s="33" t="n">
        <v>0.377</v>
      </c>
      <c r="GL324" s="33" t="n">
        <v>0.356</v>
      </c>
      <c r="GM324" s="33" t="n">
        <v>0.463</v>
      </c>
      <c r="GN324" s="33" t="n">
        <v>0.359</v>
      </c>
      <c r="GO324" s="33" t="n">
        <v>0.402</v>
      </c>
      <c r="GP324" s="33" t="n">
        <v>0.37</v>
      </c>
      <c r="GQ324" s="33" t="n">
        <v>0.246</v>
      </c>
      <c r="GR324" s="33" t="n">
        <v>0.452</v>
      </c>
      <c r="GS324" s="33" t="n">
        <v>0.036</v>
      </c>
      <c r="GT324" s="33" t="n">
        <v>0.149</v>
      </c>
      <c r="GU324" s="33" t="n">
        <v>0.082</v>
      </c>
      <c r="GV324" s="33" t="n">
        <v>0.071</v>
      </c>
      <c r="GW324" s="33" t="n">
        <v>0.068</v>
      </c>
      <c r="GX324" s="33" t="n">
        <v>0.057</v>
      </c>
      <c r="GY324" s="33" t="n">
        <v>0.011</v>
      </c>
      <c r="GZ324" s="33" t="n">
        <v>0.011</v>
      </c>
      <c r="HA324" s="33" t="n">
        <v>0.014</v>
      </c>
      <c r="HB324" s="33" t="n">
        <v>0.014</v>
      </c>
      <c r="HC324" s="33" t="n">
        <v>0.011</v>
      </c>
      <c r="HD324" s="33" t="n">
        <v>0.007</v>
      </c>
      <c r="HE324" s="33" t="n">
        <v>0.117</v>
      </c>
      <c r="HF324" s="33" t="n">
        <v>0.135</v>
      </c>
      <c r="HG324" s="33" t="n">
        <v>0.125</v>
      </c>
      <c r="HH324" s="33" t="n">
        <v>0.135</v>
      </c>
      <c r="HI324" s="33" t="n">
        <v>0.146</v>
      </c>
      <c r="HJ324" s="33" t="n">
        <v>0.125</v>
      </c>
    </row>
    <row r="325" customFormat="false" ht="15" hidden="false" customHeight="false" outlineLevel="0" collapsed="false">
      <c r="A325" s="33" t="n">
        <v>609974</v>
      </c>
      <c r="B325" s="242" t="s">
        <v>1785</v>
      </c>
      <c r="C325" s="243" t="s">
        <v>1786</v>
      </c>
      <c r="D325" s="33" t="n">
        <v>3830</v>
      </c>
      <c r="E325" s="33" t="n">
        <v>29131</v>
      </c>
      <c r="F325" s="33" t="s">
        <v>677</v>
      </c>
      <c r="G325" s="33" t="s">
        <v>678</v>
      </c>
      <c r="H325" s="243" t="s">
        <v>46</v>
      </c>
      <c r="I325" s="33" t="s">
        <v>1855</v>
      </c>
      <c r="J325" s="33" t="s">
        <v>2438</v>
      </c>
      <c r="L325" s="33" t="s">
        <v>64</v>
      </c>
      <c r="N325" s="33" t="s">
        <v>1790</v>
      </c>
      <c r="O325" s="33" t="n">
        <v>51162</v>
      </c>
      <c r="P325" s="33" t="s">
        <v>1791</v>
      </c>
      <c r="Q325" s="33" t="s">
        <v>677</v>
      </c>
      <c r="R325" s="33" t="s">
        <v>3969</v>
      </c>
      <c r="S325" s="33" t="n">
        <v>60657</v>
      </c>
      <c r="T325" s="33" t="n">
        <v>33</v>
      </c>
      <c r="U325" s="33" t="s">
        <v>3970</v>
      </c>
      <c r="V325" s="33" t="s">
        <v>3971</v>
      </c>
      <c r="W325" s="33" t="s">
        <v>3972</v>
      </c>
      <c r="X325" s="33" t="s">
        <v>3973</v>
      </c>
      <c r="Y325" s="33" t="s">
        <v>2611</v>
      </c>
      <c r="AA325" s="33" t="n">
        <v>2012</v>
      </c>
      <c r="AB325" s="33" t="n">
        <v>609974</v>
      </c>
      <c r="AD325" s="33" t="n">
        <v>3830</v>
      </c>
      <c r="AG325" s="33" t="s">
        <v>3974</v>
      </c>
      <c r="AH325" s="33" t="n">
        <v>2</v>
      </c>
      <c r="AI325" s="33" t="s">
        <v>1823</v>
      </c>
      <c r="AJ325" s="33" t="s">
        <v>1801</v>
      </c>
      <c r="AK325" s="33" t="s">
        <v>1802</v>
      </c>
      <c r="AL325" s="33" t="s">
        <v>64</v>
      </c>
      <c r="AM325" s="33" t="s">
        <v>65</v>
      </c>
      <c r="AN325" s="33" t="s">
        <v>64</v>
      </c>
      <c r="AO325" s="33" t="s">
        <v>64</v>
      </c>
      <c r="AP325" s="33" t="s">
        <v>65</v>
      </c>
      <c r="AQ325" s="33" t="s">
        <v>2426</v>
      </c>
      <c r="AR325" s="244" t="s">
        <v>217</v>
      </c>
      <c r="AS325" s="33" t="s">
        <v>131</v>
      </c>
      <c r="AT325" s="33" t="s">
        <v>67</v>
      </c>
      <c r="AU325" s="33" t="s">
        <v>47</v>
      </c>
      <c r="AV325" s="33" t="n">
        <v>83</v>
      </c>
      <c r="AW325" s="33" t="n">
        <v>26</v>
      </c>
      <c r="AX325" s="33" t="n">
        <v>52</v>
      </c>
      <c r="AY325" s="33" t="n">
        <v>131</v>
      </c>
      <c r="AZ325" s="33" t="n">
        <v>78</v>
      </c>
      <c r="BA325" s="33" t="n">
        <v>11</v>
      </c>
      <c r="BB325" s="33" t="n">
        <v>6</v>
      </c>
      <c r="BC325" s="33" t="n">
        <v>13</v>
      </c>
      <c r="BD325" s="245" t="n">
        <v>2</v>
      </c>
      <c r="BE325" s="33" t="n">
        <v>0</v>
      </c>
      <c r="BF325" s="33" t="n">
        <v>15</v>
      </c>
      <c r="BG325" s="33" t="n">
        <v>6</v>
      </c>
      <c r="BH325" s="33" t="n">
        <v>131</v>
      </c>
      <c r="BI325" s="33" t="n">
        <v>0</v>
      </c>
      <c r="BJ325" s="33" t="n">
        <v>0.008</v>
      </c>
      <c r="BK325" s="33" t="n">
        <v>0.008</v>
      </c>
      <c r="BL325" s="33" t="n">
        <v>0</v>
      </c>
      <c r="BM325" s="33" t="n">
        <v>0.008</v>
      </c>
      <c r="BN325" s="33" t="n">
        <v>0.023</v>
      </c>
      <c r="BO325" s="33" t="n">
        <v>0</v>
      </c>
      <c r="BP325" s="33" t="n">
        <v>0.015</v>
      </c>
      <c r="BQ325" s="33" t="n">
        <v>0.008</v>
      </c>
      <c r="BR325" s="33" t="n">
        <v>0.015</v>
      </c>
      <c r="BS325" s="33" t="n">
        <v>0.031</v>
      </c>
      <c r="BT325" s="33" t="n">
        <v>0.099</v>
      </c>
      <c r="BU325" s="33" t="n">
        <v>0.137</v>
      </c>
      <c r="BV325" s="33" t="n">
        <v>0.176</v>
      </c>
      <c r="BW325" s="33" t="n">
        <v>0.176</v>
      </c>
      <c r="BX325" s="33" t="n">
        <v>0.092</v>
      </c>
      <c r="BY325" s="33" t="n">
        <v>0.313</v>
      </c>
      <c r="BZ325" s="33" t="n">
        <v>0.26</v>
      </c>
      <c r="CA325" s="33" t="n">
        <v>0.015</v>
      </c>
      <c r="CB325" s="33" t="n">
        <v>0.008</v>
      </c>
      <c r="CC325" s="33" t="n">
        <v>0.038</v>
      </c>
      <c r="CD325" s="33" t="n">
        <v>0.031</v>
      </c>
      <c r="CE325" s="33" t="n">
        <v>0.023</v>
      </c>
      <c r="CF325" s="33" t="n">
        <v>0.023</v>
      </c>
      <c r="CG325" s="33" t="n">
        <v>0.847</v>
      </c>
      <c r="CH325" s="33" t="n">
        <v>0.794</v>
      </c>
      <c r="CI325" s="33" t="n">
        <v>0.771</v>
      </c>
      <c r="CJ325" s="33" t="n">
        <v>0.863</v>
      </c>
      <c r="CK325" s="33" t="n">
        <v>0.626</v>
      </c>
      <c r="CL325" s="33" t="n">
        <v>0.595</v>
      </c>
      <c r="CM325" s="33" t="n">
        <v>0.015</v>
      </c>
      <c r="CN325" s="33" t="n">
        <v>0</v>
      </c>
      <c r="CO325" s="33" t="n">
        <v>0.015</v>
      </c>
      <c r="CP325" s="33" t="n">
        <v>0.008</v>
      </c>
      <c r="CQ325" s="33" t="n">
        <v>0</v>
      </c>
      <c r="CR325" s="33" t="n">
        <v>0</v>
      </c>
      <c r="CS325" s="33" t="n">
        <v>0.031</v>
      </c>
      <c r="CT325" s="33" t="n">
        <v>0.107</v>
      </c>
      <c r="CU325" s="33" t="n">
        <v>0.046</v>
      </c>
      <c r="CV325" s="33" t="n">
        <v>0.046</v>
      </c>
      <c r="CW325" s="33" t="n">
        <v>0.023</v>
      </c>
      <c r="CX325" s="33" t="n">
        <v>0.046</v>
      </c>
      <c r="CY325" s="33" t="n">
        <v>0.061</v>
      </c>
      <c r="CZ325" s="33" t="n">
        <v>0.038</v>
      </c>
      <c r="DA325" s="33" t="n">
        <v>0.115</v>
      </c>
      <c r="DB325" s="33" t="n">
        <v>0.115</v>
      </c>
      <c r="DC325" s="33" t="n">
        <v>0.221</v>
      </c>
      <c r="DD325" s="33" t="n">
        <v>0.191</v>
      </c>
      <c r="DE325" s="33" t="n">
        <v>0.206</v>
      </c>
      <c r="DF325" s="33" t="n">
        <v>0.244</v>
      </c>
      <c r="DG325" s="33" t="n">
        <v>0.29</v>
      </c>
      <c r="DH325" s="33" t="n">
        <v>0.214</v>
      </c>
      <c r="DI325" s="33" t="n">
        <v>0.237</v>
      </c>
      <c r="DJ325" s="33" t="n">
        <v>0.282</v>
      </c>
      <c r="DK325" s="33" t="n">
        <v>0.275</v>
      </c>
      <c r="DL325" s="33" t="n">
        <v>0.214</v>
      </c>
      <c r="DM325" s="33" t="n">
        <v>0.206</v>
      </c>
      <c r="DN325" s="33" t="n">
        <v>0.008</v>
      </c>
      <c r="DO325" s="33" t="n">
        <v>0.008</v>
      </c>
      <c r="DP325" s="33" t="n">
        <v>0.023</v>
      </c>
      <c r="DQ325" s="33" t="n">
        <v>0.023</v>
      </c>
      <c r="DR325" s="33" t="n">
        <v>0.008</v>
      </c>
      <c r="DS325" s="33" t="n">
        <v>0.015</v>
      </c>
      <c r="DT325" s="33" t="n">
        <v>0.015</v>
      </c>
      <c r="DU325" s="33" t="n">
        <v>0.023</v>
      </c>
      <c r="DV325" s="33" t="n">
        <v>0.015</v>
      </c>
      <c r="DW325" s="33" t="n">
        <v>0.725</v>
      </c>
      <c r="DX325" s="33" t="n">
        <v>0.725</v>
      </c>
      <c r="DY325" s="33" t="n">
        <v>0.626</v>
      </c>
      <c r="DZ325" s="33" t="n">
        <v>0.695</v>
      </c>
      <c r="EA325" s="33" t="n">
        <v>0.718</v>
      </c>
      <c r="EB325" s="33" t="n">
        <v>0.588</v>
      </c>
      <c r="EC325" s="33" t="n">
        <v>0.565</v>
      </c>
      <c r="ED325" s="33" t="n">
        <v>0.435</v>
      </c>
      <c r="EE325" s="33" t="n">
        <v>0.542</v>
      </c>
      <c r="EF325" s="33" t="n">
        <v>0.298</v>
      </c>
      <c r="EG325" s="33" t="n">
        <v>0.046</v>
      </c>
      <c r="EH325" s="33" t="n">
        <v>0.046</v>
      </c>
      <c r="EI325" s="33" t="n">
        <v>0.092</v>
      </c>
      <c r="EJ325" s="33" t="n">
        <v>0.611</v>
      </c>
      <c r="EK325" s="33" t="n">
        <v>0</v>
      </c>
      <c r="EL325" s="33" t="n">
        <v>0</v>
      </c>
      <c r="EM325" s="33" t="n">
        <v>0.229</v>
      </c>
      <c r="EN325" s="33" t="n">
        <v>0.031</v>
      </c>
      <c r="EO325" s="33" t="n">
        <v>0.244</v>
      </c>
      <c r="EP325" s="33" t="n">
        <v>0.221</v>
      </c>
      <c r="EQ325" s="33" t="n">
        <v>0.351</v>
      </c>
      <c r="ER325" s="33" t="n">
        <v>0.015</v>
      </c>
      <c r="ES325" s="33" t="n">
        <v>0.046</v>
      </c>
      <c r="ET325" s="33" t="n">
        <v>0.023</v>
      </c>
      <c r="EU325" s="33" t="n">
        <v>0.084</v>
      </c>
      <c r="EV325" s="33" t="n">
        <v>0.046</v>
      </c>
      <c r="EW325" s="33" t="n">
        <v>0.664</v>
      </c>
      <c r="EX325" s="33" t="n">
        <v>0.71</v>
      </c>
      <c r="EY325" s="33" t="n">
        <v>0.244</v>
      </c>
      <c r="EZ325" s="33" t="n">
        <v>9.26</v>
      </c>
      <c r="FA325" s="33" t="n">
        <v>0.008</v>
      </c>
      <c r="FB325" s="33" t="n">
        <v>0</v>
      </c>
      <c r="FC325" s="33" t="n">
        <v>0</v>
      </c>
      <c r="FD325" s="33" t="n">
        <v>0.008</v>
      </c>
      <c r="FE325" s="33" t="n">
        <v>0.015</v>
      </c>
      <c r="FF325" s="33" t="n">
        <v>0.053</v>
      </c>
      <c r="FG325" s="33" t="n">
        <v>0.008</v>
      </c>
      <c r="FH325" s="33" t="n">
        <v>0.038</v>
      </c>
      <c r="FI325" s="33" t="n">
        <v>0.221</v>
      </c>
      <c r="FJ325" s="33" t="n">
        <v>0.634</v>
      </c>
      <c r="FK325" s="33" t="n">
        <v>0.015</v>
      </c>
      <c r="FL325" s="33" t="n">
        <v>0.344</v>
      </c>
      <c r="FM325" s="33" t="n">
        <v>0.718</v>
      </c>
      <c r="FN325" s="33" t="n">
        <v>0.198</v>
      </c>
      <c r="FO325" s="33" t="n">
        <v>0.382</v>
      </c>
      <c r="FP325" s="33" t="n">
        <v>0.13</v>
      </c>
      <c r="FQ325" s="33" t="n">
        <v>0.336</v>
      </c>
      <c r="FR325" s="33" t="n">
        <v>0.176</v>
      </c>
      <c r="FS325" s="33" t="n">
        <v>0.046</v>
      </c>
      <c r="FT325" s="33" t="n">
        <v>0.351</v>
      </c>
      <c r="FU325" s="33" t="n">
        <v>0.015</v>
      </c>
      <c r="FV325" s="33" t="n">
        <v>0.015</v>
      </c>
      <c r="FW325" s="33" t="n">
        <v>0.084</v>
      </c>
      <c r="FX325" s="33" t="n">
        <v>0.084</v>
      </c>
      <c r="FY325" s="33" t="n">
        <v>0.092</v>
      </c>
      <c r="FZ325" s="33" t="n">
        <v>0.031</v>
      </c>
      <c r="GA325" s="33" t="n">
        <v>0</v>
      </c>
      <c r="GB325" s="33" t="n">
        <v>0</v>
      </c>
      <c r="GC325" s="33" t="n">
        <v>0.038</v>
      </c>
      <c r="GD325" s="33" t="n">
        <v>0.183</v>
      </c>
      <c r="GE325" s="33" t="n">
        <v>0.206</v>
      </c>
      <c r="GF325" s="33" t="n">
        <v>0.008</v>
      </c>
      <c r="GG325" s="33" t="n">
        <v>0.328</v>
      </c>
      <c r="GH325" s="33" t="n">
        <v>0.206</v>
      </c>
      <c r="GI325" s="33" t="n">
        <v>0.412</v>
      </c>
      <c r="GJ325" s="33" t="n">
        <v>0.412</v>
      </c>
      <c r="GK325" s="33" t="n">
        <v>0.443</v>
      </c>
      <c r="GL325" s="33" t="n">
        <v>0.153</v>
      </c>
      <c r="GM325" s="33" t="n">
        <v>0.626</v>
      </c>
      <c r="GN325" s="33" t="n">
        <v>0.71</v>
      </c>
      <c r="GO325" s="33" t="n">
        <v>0.397</v>
      </c>
      <c r="GP325" s="33" t="n">
        <v>0.298</v>
      </c>
      <c r="GQ325" s="33" t="n">
        <v>0.206</v>
      </c>
      <c r="GR325" s="33" t="n">
        <v>0.794</v>
      </c>
      <c r="GS325" s="33" t="n">
        <v>0.008</v>
      </c>
      <c r="GT325" s="33" t="n">
        <v>0.053</v>
      </c>
      <c r="GU325" s="33" t="n">
        <v>0.122</v>
      </c>
      <c r="GV325" s="33" t="n">
        <v>0.069</v>
      </c>
      <c r="GW325" s="33" t="n">
        <v>0.069</v>
      </c>
      <c r="GX325" s="33" t="n">
        <v>0.008</v>
      </c>
      <c r="GY325" s="33" t="n">
        <v>0.015</v>
      </c>
      <c r="GZ325" s="33" t="n">
        <v>0.008</v>
      </c>
      <c r="HA325" s="33" t="n">
        <v>0.015</v>
      </c>
      <c r="HB325" s="33" t="n">
        <v>0.008</v>
      </c>
      <c r="HC325" s="33" t="n">
        <v>0.053</v>
      </c>
      <c r="HD325" s="33" t="n">
        <v>0.023</v>
      </c>
      <c r="HE325" s="33" t="n">
        <v>0.023</v>
      </c>
      <c r="HF325" s="33" t="n">
        <v>0.023</v>
      </c>
      <c r="HG325" s="33" t="n">
        <v>0.015</v>
      </c>
      <c r="HH325" s="33" t="n">
        <v>0.031</v>
      </c>
      <c r="HI325" s="33" t="n">
        <v>0.023</v>
      </c>
      <c r="HJ325" s="33" t="n">
        <v>0.015</v>
      </c>
    </row>
    <row r="326" customFormat="false" ht="15" hidden="false" customHeight="false" outlineLevel="0" collapsed="false">
      <c r="A326" s="33" t="n">
        <v>609975</v>
      </c>
      <c r="B326" s="242" t="s">
        <v>1785</v>
      </c>
      <c r="C326" s="243" t="s">
        <v>1786</v>
      </c>
      <c r="D326" s="33" t="n">
        <v>3840</v>
      </c>
      <c r="E326" s="33" t="n">
        <v>31111</v>
      </c>
      <c r="F326" s="33" t="s">
        <v>679</v>
      </c>
      <c r="G326" s="33" t="s">
        <v>680</v>
      </c>
      <c r="H326" s="243" t="s">
        <v>46</v>
      </c>
      <c r="I326" s="33" t="s">
        <v>1855</v>
      </c>
      <c r="J326" s="33" t="s">
        <v>1788</v>
      </c>
      <c r="L326" s="33" t="s">
        <v>107</v>
      </c>
      <c r="N326" s="33" t="s">
        <v>1790</v>
      </c>
      <c r="O326" s="33" t="n">
        <v>51091</v>
      </c>
      <c r="P326" s="33" t="s">
        <v>1791</v>
      </c>
      <c r="Q326" s="33" t="s">
        <v>3975</v>
      </c>
      <c r="R326" s="33" t="s">
        <v>3976</v>
      </c>
      <c r="S326" s="33" t="n">
        <v>60651</v>
      </c>
      <c r="T326" s="33" t="n">
        <v>36</v>
      </c>
      <c r="U326" s="33" t="s">
        <v>3977</v>
      </c>
      <c r="V326" s="33" t="s">
        <v>3978</v>
      </c>
      <c r="W326" s="33" t="s">
        <v>3979</v>
      </c>
      <c r="X326" s="33" t="s">
        <v>3980</v>
      </c>
      <c r="Y326" s="33" t="s">
        <v>1862</v>
      </c>
      <c r="Z326" s="33" t="s">
        <v>1947</v>
      </c>
      <c r="AA326" s="33" t="n">
        <v>2012</v>
      </c>
      <c r="AB326" s="33" t="n">
        <v>609975</v>
      </c>
      <c r="AD326" s="33" t="n">
        <v>3840</v>
      </c>
      <c r="AG326" s="33" t="s">
        <v>3981</v>
      </c>
      <c r="AH326" s="33" t="n">
        <v>2</v>
      </c>
      <c r="AI326" s="33" t="s">
        <v>1823</v>
      </c>
      <c r="AJ326" s="33" t="s">
        <v>1801</v>
      </c>
      <c r="AK326" s="33" t="s">
        <v>1802</v>
      </c>
      <c r="AL326" s="33" t="s">
        <v>107</v>
      </c>
      <c r="AM326" s="33" t="s">
        <v>108</v>
      </c>
      <c r="AN326" s="33" t="s">
        <v>107</v>
      </c>
      <c r="AO326" s="33" t="s">
        <v>107</v>
      </c>
      <c r="AP326" s="33" t="s">
        <v>108</v>
      </c>
      <c r="AQ326" s="33" t="s">
        <v>2467</v>
      </c>
      <c r="AR326" s="244" t="s">
        <v>637</v>
      </c>
      <c r="AS326" s="33" t="s">
        <v>47</v>
      </c>
      <c r="AT326" s="33" t="s">
        <v>47</v>
      </c>
      <c r="AU326" s="33" t="s">
        <v>47</v>
      </c>
      <c r="AV326" s="33" t="n">
        <v>43</v>
      </c>
      <c r="AW326" s="33" t="n">
        <v>45</v>
      </c>
      <c r="AX326" s="33" t="n">
        <v>53</v>
      </c>
      <c r="AY326" s="33" t="n">
        <v>197</v>
      </c>
      <c r="AZ326" s="33" t="n">
        <v>1</v>
      </c>
      <c r="BA326" s="33" t="n">
        <v>0</v>
      </c>
      <c r="BB326" s="33" t="n">
        <v>182</v>
      </c>
      <c r="BC326" s="33" t="n">
        <v>7</v>
      </c>
      <c r="BD326" s="245" t="n">
        <v>0</v>
      </c>
      <c r="BE326" s="33" t="n">
        <v>0</v>
      </c>
      <c r="BF326" s="33" t="n">
        <v>6</v>
      </c>
      <c r="BG326" s="33" t="n">
        <v>1</v>
      </c>
      <c r="BH326" s="33" t="n">
        <v>197</v>
      </c>
      <c r="BI326" s="33" t="n">
        <v>0.01</v>
      </c>
      <c r="BJ326" s="33" t="n">
        <v>0</v>
      </c>
      <c r="BK326" s="33" t="n">
        <v>0</v>
      </c>
      <c r="BL326" s="33" t="n">
        <v>0.005</v>
      </c>
      <c r="BM326" s="33" t="n">
        <v>0.01</v>
      </c>
      <c r="BN326" s="33" t="n">
        <v>0.046</v>
      </c>
      <c r="BO326" s="33" t="n">
        <v>0.157</v>
      </c>
      <c r="BP326" s="33" t="n">
        <v>0.096</v>
      </c>
      <c r="BQ326" s="33" t="n">
        <v>0.107</v>
      </c>
      <c r="BR326" s="33" t="n">
        <v>0.066</v>
      </c>
      <c r="BS326" s="33" t="n">
        <v>0.086</v>
      </c>
      <c r="BT326" s="33" t="n">
        <v>0.117</v>
      </c>
      <c r="BU326" s="33" t="n">
        <v>0.345</v>
      </c>
      <c r="BV326" s="33" t="n">
        <v>0.305</v>
      </c>
      <c r="BW326" s="33" t="n">
        <v>0.32</v>
      </c>
      <c r="BX326" s="33" t="n">
        <v>0.254</v>
      </c>
      <c r="BY326" s="33" t="n">
        <v>0.335</v>
      </c>
      <c r="BZ326" s="33" t="n">
        <v>0.294</v>
      </c>
      <c r="CA326" s="33" t="n">
        <v>0.005</v>
      </c>
      <c r="CB326" s="33" t="n">
        <v>0.01</v>
      </c>
      <c r="CC326" s="33" t="n">
        <v>0.041</v>
      </c>
      <c r="CD326" s="33" t="n">
        <v>0.025</v>
      </c>
      <c r="CE326" s="33" t="n">
        <v>0.02</v>
      </c>
      <c r="CF326" s="33" t="n">
        <v>0.036</v>
      </c>
      <c r="CG326" s="33" t="n">
        <v>0.482</v>
      </c>
      <c r="CH326" s="33" t="n">
        <v>0.589</v>
      </c>
      <c r="CI326" s="33" t="n">
        <v>0.533</v>
      </c>
      <c r="CJ326" s="33" t="n">
        <v>0.65</v>
      </c>
      <c r="CK326" s="33" t="n">
        <v>0.548</v>
      </c>
      <c r="CL326" s="33" t="n">
        <v>0.508</v>
      </c>
      <c r="CM326" s="33" t="n">
        <v>0</v>
      </c>
      <c r="CN326" s="33" t="n">
        <v>0.005</v>
      </c>
      <c r="CO326" s="33" t="n">
        <v>0.015</v>
      </c>
      <c r="CP326" s="33" t="n">
        <v>0.005</v>
      </c>
      <c r="CQ326" s="33" t="n">
        <v>0</v>
      </c>
      <c r="CR326" s="33" t="n">
        <v>0.015</v>
      </c>
      <c r="CS326" s="33" t="n">
        <v>0.025</v>
      </c>
      <c r="CT326" s="33" t="n">
        <v>0.041</v>
      </c>
      <c r="CU326" s="33" t="n">
        <v>0.036</v>
      </c>
      <c r="CV326" s="33" t="n">
        <v>0.041</v>
      </c>
      <c r="CW326" s="33" t="n">
        <v>0.041</v>
      </c>
      <c r="CX326" s="33" t="n">
        <v>0.051</v>
      </c>
      <c r="CY326" s="33" t="n">
        <v>0.071</v>
      </c>
      <c r="CZ326" s="33" t="n">
        <v>0.051</v>
      </c>
      <c r="DA326" s="33" t="n">
        <v>0.066</v>
      </c>
      <c r="DB326" s="33" t="n">
        <v>0.107</v>
      </c>
      <c r="DC326" s="33" t="n">
        <v>0.081</v>
      </c>
      <c r="DD326" s="33" t="n">
        <v>0.061</v>
      </c>
      <c r="DE326" s="33" t="n">
        <v>0.157</v>
      </c>
      <c r="DF326" s="33" t="n">
        <v>0.183</v>
      </c>
      <c r="DG326" s="33" t="n">
        <v>0.173</v>
      </c>
      <c r="DH326" s="33" t="n">
        <v>0.162</v>
      </c>
      <c r="DI326" s="33" t="n">
        <v>0.193</v>
      </c>
      <c r="DJ326" s="33" t="n">
        <v>0.249</v>
      </c>
      <c r="DK326" s="33" t="n">
        <v>0.188</v>
      </c>
      <c r="DL326" s="33" t="n">
        <v>0.234</v>
      </c>
      <c r="DM326" s="33" t="n">
        <v>0.249</v>
      </c>
      <c r="DN326" s="33" t="n">
        <v>0.01</v>
      </c>
      <c r="DO326" s="33" t="n">
        <v>0.02</v>
      </c>
      <c r="DP326" s="33" t="n">
        <v>0.02</v>
      </c>
      <c r="DQ326" s="33" t="n">
        <v>0.025</v>
      </c>
      <c r="DR326" s="33" t="n">
        <v>0.025</v>
      </c>
      <c r="DS326" s="33" t="n">
        <v>0.03</v>
      </c>
      <c r="DT326" s="33" t="n">
        <v>0.015</v>
      </c>
      <c r="DU326" s="33" t="n">
        <v>0.02</v>
      </c>
      <c r="DV326" s="33" t="n">
        <v>0.03</v>
      </c>
      <c r="DW326" s="33" t="n">
        <v>0.792</v>
      </c>
      <c r="DX326" s="33" t="n">
        <v>0.751</v>
      </c>
      <c r="DY326" s="33" t="n">
        <v>0.741</v>
      </c>
      <c r="DZ326" s="33" t="n">
        <v>0.736</v>
      </c>
      <c r="EA326" s="33" t="n">
        <v>0.731</v>
      </c>
      <c r="EB326" s="33" t="n">
        <v>0.64</v>
      </c>
      <c r="EC326" s="33" t="n">
        <v>0.665</v>
      </c>
      <c r="ED326" s="33" t="n">
        <v>0.624</v>
      </c>
      <c r="EE326" s="33" t="n">
        <v>0.624</v>
      </c>
      <c r="EF326" s="33" t="n">
        <v>0.294</v>
      </c>
      <c r="EG326" s="33" t="n">
        <v>0.02</v>
      </c>
      <c r="EH326" s="33" t="n">
        <v>0.015</v>
      </c>
      <c r="EI326" s="33" t="n">
        <v>0.025</v>
      </c>
      <c r="EJ326" s="33" t="n">
        <v>0.305</v>
      </c>
      <c r="EK326" s="33" t="n">
        <v>0.071</v>
      </c>
      <c r="EL326" s="33" t="n">
        <v>0.076</v>
      </c>
      <c r="EM326" s="33" t="n">
        <v>0.096</v>
      </c>
      <c r="EN326" s="33" t="n">
        <v>0.157</v>
      </c>
      <c r="EO326" s="33" t="n">
        <v>0.33</v>
      </c>
      <c r="EP326" s="33" t="n">
        <v>0.315</v>
      </c>
      <c r="EQ326" s="33" t="n">
        <v>0.36</v>
      </c>
      <c r="ER326" s="33" t="n">
        <v>0.041</v>
      </c>
      <c r="ES326" s="33" t="n">
        <v>0.041</v>
      </c>
      <c r="ET326" s="33" t="n">
        <v>0.081</v>
      </c>
      <c r="EU326" s="33" t="n">
        <v>0.071</v>
      </c>
      <c r="EV326" s="33" t="n">
        <v>0.203</v>
      </c>
      <c r="EW326" s="33" t="n">
        <v>0.538</v>
      </c>
      <c r="EX326" s="33" t="n">
        <v>0.513</v>
      </c>
      <c r="EY326" s="33" t="n">
        <v>0.447</v>
      </c>
      <c r="EZ326" s="33" t="n">
        <v>7.27</v>
      </c>
      <c r="FA326" s="33" t="n">
        <v>0.03</v>
      </c>
      <c r="FB326" s="33" t="n">
        <v>0.015</v>
      </c>
      <c r="FC326" s="33" t="n">
        <v>0.046</v>
      </c>
      <c r="FD326" s="33" t="n">
        <v>0.041</v>
      </c>
      <c r="FE326" s="33" t="n">
        <v>0.132</v>
      </c>
      <c r="FF326" s="33" t="n">
        <v>0.081</v>
      </c>
      <c r="FG326" s="33" t="n">
        <v>0.091</v>
      </c>
      <c r="FH326" s="33" t="n">
        <v>0.127</v>
      </c>
      <c r="FI326" s="33" t="n">
        <v>0.137</v>
      </c>
      <c r="FJ326" s="33" t="n">
        <v>0.254</v>
      </c>
      <c r="FK326" s="33" t="n">
        <v>0.046</v>
      </c>
      <c r="FL326" s="33" t="n">
        <v>0.477</v>
      </c>
      <c r="FM326" s="33" t="n">
        <v>0.543</v>
      </c>
      <c r="FN326" s="33" t="n">
        <v>0.223</v>
      </c>
      <c r="FO326" s="33" t="n">
        <v>0.157</v>
      </c>
      <c r="FP326" s="33" t="n">
        <v>0.091</v>
      </c>
      <c r="FQ326" s="33" t="n">
        <v>0.198</v>
      </c>
      <c r="FR326" s="33" t="n">
        <v>0.107</v>
      </c>
      <c r="FS326" s="33" t="n">
        <v>0.102</v>
      </c>
      <c r="FT326" s="33" t="n">
        <v>0.279</v>
      </c>
      <c r="FU326" s="33" t="n">
        <v>0.122</v>
      </c>
      <c r="FV326" s="33" t="n">
        <v>0.102</v>
      </c>
      <c r="FW326" s="33" t="n">
        <v>0.208</v>
      </c>
      <c r="FX326" s="33" t="n">
        <v>0.137</v>
      </c>
      <c r="FY326" s="33" t="n">
        <v>0.162</v>
      </c>
      <c r="FZ326" s="33" t="n">
        <v>0.091</v>
      </c>
      <c r="GA326" s="33" t="n">
        <v>0.01</v>
      </c>
      <c r="GB326" s="33" t="n">
        <v>0.025</v>
      </c>
      <c r="GC326" s="33" t="n">
        <v>0.025</v>
      </c>
      <c r="GD326" s="33" t="n">
        <v>0.015</v>
      </c>
      <c r="GE326" s="33" t="n">
        <v>0.066</v>
      </c>
      <c r="GF326" s="33" t="n">
        <v>0.01</v>
      </c>
      <c r="GG326" s="33" t="n">
        <v>0.32</v>
      </c>
      <c r="GH326" s="33" t="n">
        <v>0.289</v>
      </c>
      <c r="GI326" s="33" t="n">
        <v>0.305</v>
      </c>
      <c r="GJ326" s="33" t="n">
        <v>0.305</v>
      </c>
      <c r="GK326" s="33" t="n">
        <v>0.315</v>
      </c>
      <c r="GL326" s="33" t="n">
        <v>0.34</v>
      </c>
      <c r="GM326" s="33" t="n">
        <v>0.569</v>
      </c>
      <c r="GN326" s="33" t="n">
        <v>0.437</v>
      </c>
      <c r="GO326" s="33" t="n">
        <v>0.457</v>
      </c>
      <c r="GP326" s="33" t="n">
        <v>0.497</v>
      </c>
      <c r="GQ326" s="33" t="n">
        <v>0.447</v>
      </c>
      <c r="GR326" s="33" t="n">
        <v>0.518</v>
      </c>
      <c r="GS326" s="33" t="n">
        <v>0.051</v>
      </c>
      <c r="GT326" s="33" t="n">
        <v>0.147</v>
      </c>
      <c r="GU326" s="33" t="n">
        <v>0.122</v>
      </c>
      <c r="GV326" s="33" t="n">
        <v>0.102</v>
      </c>
      <c r="GW326" s="33" t="n">
        <v>0.102</v>
      </c>
      <c r="GX326" s="33" t="n">
        <v>0.066</v>
      </c>
      <c r="GY326" s="33" t="n">
        <v>0.015</v>
      </c>
      <c r="GZ326" s="33" t="n">
        <v>0.015</v>
      </c>
      <c r="HA326" s="33" t="n">
        <v>0.015</v>
      </c>
      <c r="HB326" s="33" t="n">
        <v>0.015</v>
      </c>
      <c r="HC326" s="33" t="n">
        <v>0.01</v>
      </c>
      <c r="HD326" s="33" t="n">
        <v>0.01</v>
      </c>
      <c r="HE326" s="33" t="n">
        <v>0.036</v>
      </c>
      <c r="HF326" s="33" t="n">
        <v>0.086</v>
      </c>
      <c r="HG326" s="33" t="n">
        <v>0.076</v>
      </c>
      <c r="HH326" s="33" t="n">
        <v>0.066</v>
      </c>
      <c r="HI326" s="33" t="n">
        <v>0.061</v>
      </c>
      <c r="HJ326" s="33" t="n">
        <v>0.056</v>
      </c>
    </row>
    <row r="327" customFormat="false" ht="15" hidden="false" customHeight="false" outlineLevel="0" collapsed="false">
      <c r="A327" s="33" t="n">
        <v>609976</v>
      </c>
      <c r="B327" s="242" t="s">
        <v>1785</v>
      </c>
      <c r="C327" s="243" t="s">
        <v>1786</v>
      </c>
      <c r="D327" s="33" t="n">
        <v>3850</v>
      </c>
      <c r="E327" s="33" t="n">
        <v>23621</v>
      </c>
      <c r="F327" s="33" t="s">
        <v>681</v>
      </c>
      <c r="G327" s="33" t="s">
        <v>682</v>
      </c>
      <c r="H327" s="243" t="s">
        <v>46</v>
      </c>
      <c r="I327" s="33" t="s">
        <v>1855</v>
      </c>
      <c r="J327" s="33" t="s">
        <v>1788</v>
      </c>
      <c r="L327" s="33" t="s">
        <v>64</v>
      </c>
      <c r="N327" s="33" t="s">
        <v>1790</v>
      </c>
      <c r="O327" s="33" t="n">
        <v>51061</v>
      </c>
      <c r="P327" s="33" t="s">
        <v>1791</v>
      </c>
      <c r="Q327" s="33" t="s">
        <v>3982</v>
      </c>
      <c r="R327" s="33" t="s">
        <v>3983</v>
      </c>
      <c r="S327" s="33" t="n">
        <v>60660</v>
      </c>
      <c r="T327" s="33" t="n">
        <v>32</v>
      </c>
      <c r="U327" s="33" t="s">
        <v>3984</v>
      </c>
      <c r="V327" s="33" t="s">
        <v>3985</v>
      </c>
      <c r="W327" s="33" t="s">
        <v>3986</v>
      </c>
      <c r="X327" s="33" t="s">
        <v>3987</v>
      </c>
      <c r="Y327" s="33" t="s">
        <v>2143</v>
      </c>
      <c r="Z327" s="33" t="s">
        <v>2636</v>
      </c>
      <c r="AA327" s="33" t="n">
        <v>2012</v>
      </c>
      <c r="AB327" s="33" t="n">
        <v>609976</v>
      </c>
      <c r="AD327" s="33" t="n">
        <v>3850</v>
      </c>
      <c r="AG327" s="33" t="s">
        <v>3988</v>
      </c>
      <c r="AH327" s="33" t="n">
        <v>1</v>
      </c>
      <c r="AI327" s="33" t="s">
        <v>1823</v>
      </c>
      <c r="AJ327" s="33" t="s">
        <v>1801</v>
      </c>
      <c r="AK327" s="33" t="s">
        <v>1802</v>
      </c>
      <c r="AL327" s="33" t="s">
        <v>64</v>
      </c>
      <c r="AM327" s="33" t="s">
        <v>65</v>
      </c>
      <c r="AN327" s="33" t="s">
        <v>64</v>
      </c>
      <c r="AO327" s="33" t="s">
        <v>64</v>
      </c>
      <c r="AP327" s="33" t="s">
        <v>65</v>
      </c>
      <c r="AQ327" s="33" t="s">
        <v>2426</v>
      </c>
      <c r="AR327" s="244" t="s">
        <v>192</v>
      </c>
      <c r="AS327" s="33" t="s">
        <v>47</v>
      </c>
      <c r="AT327" s="33" t="s">
        <v>47</v>
      </c>
      <c r="AU327" s="33" t="s">
        <v>47</v>
      </c>
      <c r="AV327" s="33" t="n">
        <v>48</v>
      </c>
      <c r="AW327" s="33" t="n">
        <v>50</v>
      </c>
      <c r="AX327" s="33" t="n">
        <v>55</v>
      </c>
      <c r="AY327" s="33" t="n">
        <v>273</v>
      </c>
      <c r="AZ327" s="33" t="n">
        <v>46</v>
      </c>
      <c r="BA327" s="33" t="n">
        <v>48</v>
      </c>
      <c r="BB327" s="33" t="n">
        <v>38</v>
      </c>
      <c r="BC327" s="33" t="n">
        <v>120</v>
      </c>
      <c r="BD327" s="245" t="n">
        <v>0</v>
      </c>
      <c r="BE327" s="33" t="n">
        <v>2</v>
      </c>
      <c r="BF327" s="33" t="n">
        <v>10</v>
      </c>
      <c r="BG327" s="33" t="n">
        <v>9</v>
      </c>
      <c r="BH327" s="33" t="n">
        <v>273</v>
      </c>
      <c r="BI327" s="33" t="n">
        <v>0.007</v>
      </c>
      <c r="BJ327" s="33" t="n">
        <v>0.011</v>
      </c>
      <c r="BK327" s="33" t="n">
        <v>0.007</v>
      </c>
      <c r="BL327" s="33" t="n">
        <v>0.004</v>
      </c>
      <c r="BM327" s="33" t="n">
        <v>0.022</v>
      </c>
      <c r="BN327" s="33" t="n">
        <v>0.062</v>
      </c>
      <c r="BO327" s="33" t="n">
        <v>0.073</v>
      </c>
      <c r="BP327" s="33" t="n">
        <v>0.044</v>
      </c>
      <c r="BQ327" s="33" t="n">
        <v>0.088</v>
      </c>
      <c r="BR327" s="33" t="n">
        <v>0.04</v>
      </c>
      <c r="BS327" s="33" t="n">
        <v>0.132</v>
      </c>
      <c r="BT327" s="33" t="n">
        <v>0.165</v>
      </c>
      <c r="BU327" s="33" t="n">
        <v>0.319</v>
      </c>
      <c r="BV327" s="33" t="n">
        <v>0.304</v>
      </c>
      <c r="BW327" s="33" t="n">
        <v>0.278</v>
      </c>
      <c r="BX327" s="33" t="n">
        <v>0.187</v>
      </c>
      <c r="BY327" s="33" t="n">
        <v>0.392</v>
      </c>
      <c r="BZ327" s="33" t="n">
        <v>0.366</v>
      </c>
      <c r="CA327" s="33" t="n">
        <v>0.015</v>
      </c>
      <c r="CB327" s="33" t="n">
        <v>0.007</v>
      </c>
      <c r="CC327" s="33" t="n">
        <v>0.015</v>
      </c>
      <c r="CD327" s="33" t="n">
        <v>0.018</v>
      </c>
      <c r="CE327" s="33" t="n">
        <v>0.022</v>
      </c>
      <c r="CF327" s="33" t="n">
        <v>0.022</v>
      </c>
      <c r="CG327" s="33" t="n">
        <v>0.586</v>
      </c>
      <c r="CH327" s="33" t="n">
        <v>0.634</v>
      </c>
      <c r="CI327" s="33" t="n">
        <v>0.612</v>
      </c>
      <c r="CJ327" s="33" t="n">
        <v>0.751</v>
      </c>
      <c r="CK327" s="33" t="n">
        <v>0.432</v>
      </c>
      <c r="CL327" s="33" t="n">
        <v>0.385</v>
      </c>
      <c r="CM327" s="33" t="n">
        <v>0.007</v>
      </c>
      <c r="CN327" s="33" t="n">
        <v>0.007</v>
      </c>
      <c r="CO327" s="33" t="n">
        <v>0.015</v>
      </c>
      <c r="CP327" s="33" t="n">
        <v>0.011</v>
      </c>
      <c r="CQ327" s="33" t="n">
        <v>0.007</v>
      </c>
      <c r="CR327" s="33" t="n">
        <v>0.015</v>
      </c>
      <c r="CS327" s="33" t="n">
        <v>0.022</v>
      </c>
      <c r="CT327" s="33" t="n">
        <v>0.066</v>
      </c>
      <c r="CU327" s="33" t="n">
        <v>0.029</v>
      </c>
      <c r="CV327" s="33" t="n">
        <v>0.007</v>
      </c>
      <c r="CW327" s="33" t="n">
        <v>0.022</v>
      </c>
      <c r="CX327" s="33" t="n">
        <v>0.018</v>
      </c>
      <c r="CY327" s="33" t="n">
        <v>0.033</v>
      </c>
      <c r="CZ327" s="33" t="n">
        <v>0.033</v>
      </c>
      <c r="DA327" s="33" t="n">
        <v>0.044</v>
      </c>
      <c r="DB327" s="33" t="n">
        <v>0.059</v>
      </c>
      <c r="DC327" s="33" t="n">
        <v>0.103</v>
      </c>
      <c r="DD327" s="33" t="n">
        <v>0.088</v>
      </c>
      <c r="DE327" s="33" t="n">
        <v>0.139</v>
      </c>
      <c r="DF327" s="33" t="n">
        <v>0.154</v>
      </c>
      <c r="DG327" s="33" t="n">
        <v>0.227</v>
      </c>
      <c r="DH327" s="33" t="n">
        <v>0.209</v>
      </c>
      <c r="DI327" s="33" t="n">
        <v>0.172</v>
      </c>
      <c r="DJ327" s="33" t="n">
        <v>0.282</v>
      </c>
      <c r="DK327" s="33" t="n">
        <v>0.234</v>
      </c>
      <c r="DL327" s="33" t="n">
        <v>0.238</v>
      </c>
      <c r="DM327" s="33" t="n">
        <v>0.275</v>
      </c>
      <c r="DN327" s="33" t="n">
        <v>0.011</v>
      </c>
      <c r="DO327" s="33" t="n">
        <v>0.007</v>
      </c>
      <c r="DP327" s="33" t="n">
        <v>0.015</v>
      </c>
      <c r="DQ327" s="33" t="n">
        <v>0.015</v>
      </c>
      <c r="DR327" s="33" t="n">
        <v>0.022</v>
      </c>
      <c r="DS327" s="33" t="n">
        <v>0.022</v>
      </c>
      <c r="DT327" s="33" t="n">
        <v>0.015</v>
      </c>
      <c r="DU327" s="33" t="n">
        <v>0.015</v>
      </c>
      <c r="DV327" s="33" t="n">
        <v>0.026</v>
      </c>
      <c r="DW327" s="33" t="n">
        <v>0.835</v>
      </c>
      <c r="DX327" s="33" t="n">
        <v>0.81</v>
      </c>
      <c r="DY327" s="33" t="n">
        <v>0.725</v>
      </c>
      <c r="DZ327" s="33" t="n">
        <v>0.733</v>
      </c>
      <c r="EA327" s="33" t="n">
        <v>0.766</v>
      </c>
      <c r="EB327" s="33" t="n">
        <v>0.637</v>
      </c>
      <c r="EC327" s="33" t="n">
        <v>0.67</v>
      </c>
      <c r="ED327" s="33" t="n">
        <v>0.579</v>
      </c>
      <c r="EE327" s="33" t="n">
        <v>0.582</v>
      </c>
      <c r="EF327" s="33" t="n">
        <v>0.418</v>
      </c>
      <c r="EG327" s="33" t="n">
        <v>0.015</v>
      </c>
      <c r="EH327" s="33" t="n">
        <v>0.004</v>
      </c>
      <c r="EI327" s="33" t="n">
        <v>0.077</v>
      </c>
      <c r="EJ327" s="33" t="n">
        <v>0.33</v>
      </c>
      <c r="EK327" s="33" t="n">
        <v>0.07</v>
      </c>
      <c r="EL327" s="33" t="n">
        <v>0.044</v>
      </c>
      <c r="EM327" s="33" t="n">
        <v>0.11</v>
      </c>
      <c r="EN327" s="33" t="n">
        <v>0.103</v>
      </c>
      <c r="EO327" s="33" t="n">
        <v>0.333</v>
      </c>
      <c r="EP327" s="33" t="n">
        <v>0.286</v>
      </c>
      <c r="EQ327" s="33" t="n">
        <v>0.352</v>
      </c>
      <c r="ER327" s="33" t="n">
        <v>0.066</v>
      </c>
      <c r="ES327" s="33" t="n">
        <v>0.055</v>
      </c>
      <c r="ET327" s="33" t="n">
        <v>0.04</v>
      </c>
      <c r="EU327" s="33" t="n">
        <v>0.059</v>
      </c>
      <c r="EV327" s="33" t="n">
        <v>0.084</v>
      </c>
      <c r="EW327" s="33" t="n">
        <v>0.527</v>
      </c>
      <c r="EX327" s="33" t="n">
        <v>0.626</v>
      </c>
      <c r="EY327" s="33" t="n">
        <v>0.403</v>
      </c>
      <c r="EZ327" s="33" t="n">
        <v>8.6</v>
      </c>
      <c r="FA327" s="33" t="n">
        <v>0.004</v>
      </c>
      <c r="FB327" s="33" t="n">
        <v>0.004</v>
      </c>
      <c r="FC327" s="33" t="n">
        <v>0.007</v>
      </c>
      <c r="FD327" s="33" t="n">
        <v>0.022</v>
      </c>
      <c r="FE327" s="33" t="n">
        <v>0.048</v>
      </c>
      <c r="FF327" s="33" t="n">
        <v>0.033</v>
      </c>
      <c r="FG327" s="33" t="n">
        <v>0.066</v>
      </c>
      <c r="FH327" s="33" t="n">
        <v>0.179</v>
      </c>
      <c r="FI327" s="33" t="n">
        <v>0.165</v>
      </c>
      <c r="FJ327" s="33" t="n">
        <v>0.429</v>
      </c>
      <c r="FK327" s="33" t="n">
        <v>0.044</v>
      </c>
      <c r="FL327" s="33" t="n">
        <v>0.3</v>
      </c>
      <c r="FM327" s="33" t="n">
        <v>0.432</v>
      </c>
      <c r="FN327" s="33" t="n">
        <v>0.179</v>
      </c>
      <c r="FO327" s="33" t="n">
        <v>0.212</v>
      </c>
      <c r="FP327" s="33" t="n">
        <v>0.172</v>
      </c>
      <c r="FQ327" s="33" t="n">
        <v>0.223</v>
      </c>
      <c r="FR327" s="33" t="n">
        <v>0.187</v>
      </c>
      <c r="FS327" s="33" t="n">
        <v>0.103</v>
      </c>
      <c r="FT327" s="33" t="n">
        <v>0.242</v>
      </c>
      <c r="FU327" s="33" t="n">
        <v>0.147</v>
      </c>
      <c r="FV327" s="33" t="n">
        <v>0.114</v>
      </c>
      <c r="FW327" s="33" t="n">
        <v>0.264</v>
      </c>
      <c r="FX327" s="33" t="n">
        <v>0.154</v>
      </c>
      <c r="FY327" s="33" t="n">
        <v>0.179</v>
      </c>
      <c r="FZ327" s="33" t="n">
        <v>0.092</v>
      </c>
      <c r="GA327" s="33" t="n">
        <v>0.015</v>
      </c>
      <c r="GB327" s="33" t="n">
        <v>0.007</v>
      </c>
      <c r="GC327" s="33" t="n">
        <v>0.018</v>
      </c>
      <c r="GD327" s="33" t="n">
        <v>0.011</v>
      </c>
      <c r="GE327" s="33" t="n">
        <v>0.201</v>
      </c>
      <c r="GF327" s="33" t="n">
        <v>0.007</v>
      </c>
      <c r="GG327" s="33" t="n">
        <v>0.326</v>
      </c>
      <c r="GH327" s="33" t="n">
        <v>0.209</v>
      </c>
      <c r="GI327" s="33" t="n">
        <v>0.289</v>
      </c>
      <c r="GJ327" s="33" t="n">
        <v>0.26</v>
      </c>
      <c r="GK327" s="33" t="n">
        <v>0.385</v>
      </c>
      <c r="GL327" s="33" t="n">
        <v>0.333</v>
      </c>
      <c r="GM327" s="33" t="n">
        <v>0.59</v>
      </c>
      <c r="GN327" s="33" t="n">
        <v>0.557</v>
      </c>
      <c r="GO327" s="33" t="n">
        <v>0.546</v>
      </c>
      <c r="GP327" s="33" t="n">
        <v>0.487</v>
      </c>
      <c r="GQ327" s="33" t="n">
        <v>0.278</v>
      </c>
      <c r="GR327" s="33" t="n">
        <v>0.582</v>
      </c>
      <c r="GS327" s="33" t="n">
        <v>0.04</v>
      </c>
      <c r="GT327" s="33" t="n">
        <v>0.179</v>
      </c>
      <c r="GU327" s="33" t="n">
        <v>0.121</v>
      </c>
      <c r="GV327" s="33" t="n">
        <v>0.198</v>
      </c>
      <c r="GW327" s="33" t="n">
        <v>0.099</v>
      </c>
      <c r="GX327" s="33" t="n">
        <v>0.044</v>
      </c>
      <c r="GY327" s="33" t="n">
        <v>0.011</v>
      </c>
      <c r="GZ327" s="33" t="n">
        <v>0.015</v>
      </c>
      <c r="HA327" s="33" t="n">
        <v>0.011</v>
      </c>
      <c r="HB327" s="33" t="n">
        <v>0.011</v>
      </c>
      <c r="HC327" s="33" t="n">
        <v>0.015</v>
      </c>
      <c r="HD327" s="33" t="n">
        <v>0.015</v>
      </c>
      <c r="HE327" s="33" t="n">
        <v>0.018</v>
      </c>
      <c r="HF327" s="33" t="n">
        <v>0.033</v>
      </c>
      <c r="HG327" s="33" t="n">
        <v>0.015</v>
      </c>
      <c r="HH327" s="33" t="n">
        <v>0.033</v>
      </c>
      <c r="HI327" s="33" t="n">
        <v>0.022</v>
      </c>
      <c r="HJ327" s="33" t="n">
        <v>0.018</v>
      </c>
    </row>
    <row r="328" customFormat="false" ht="15" hidden="false" customHeight="false" outlineLevel="0" collapsed="false">
      <c r="A328" s="33" t="n">
        <v>609977</v>
      </c>
      <c r="B328" s="242" t="s">
        <v>1785</v>
      </c>
      <c r="C328" s="243" t="s">
        <v>1786</v>
      </c>
      <c r="D328" s="33" t="n">
        <v>3860</v>
      </c>
      <c r="E328" s="33" t="n">
        <v>23631</v>
      </c>
      <c r="F328" s="33" t="s">
        <v>1476</v>
      </c>
      <c r="G328" s="33" t="s">
        <v>1477</v>
      </c>
      <c r="H328" s="243" t="s">
        <v>46</v>
      </c>
      <c r="I328" s="33" t="s">
        <v>1855</v>
      </c>
      <c r="J328" s="33" t="s">
        <v>1788</v>
      </c>
      <c r="L328" s="33" t="s">
        <v>99</v>
      </c>
      <c r="N328" s="33" t="s">
        <v>1790</v>
      </c>
      <c r="O328" s="33" t="n">
        <v>51403</v>
      </c>
      <c r="P328" s="33" t="s">
        <v>1791</v>
      </c>
      <c r="Q328" s="33" t="s">
        <v>1476</v>
      </c>
      <c r="R328" s="33" t="s">
        <v>3989</v>
      </c>
      <c r="S328" s="33" t="n">
        <v>60637</v>
      </c>
      <c r="T328" s="33" t="n">
        <v>46</v>
      </c>
      <c r="U328" s="33" t="s">
        <v>3990</v>
      </c>
      <c r="V328" s="33" t="s">
        <v>3991</v>
      </c>
      <c r="W328" s="33" t="s">
        <v>3992</v>
      </c>
      <c r="X328" s="33" t="s">
        <v>3993</v>
      </c>
      <c r="Y328" s="33" t="s">
        <v>1477</v>
      </c>
      <c r="Z328" s="33" t="s">
        <v>2586</v>
      </c>
      <c r="AA328" s="33" t="n">
        <v>2012</v>
      </c>
      <c r="AB328" s="33" t="n">
        <v>609977</v>
      </c>
      <c r="AD328" s="33" t="n">
        <v>3860</v>
      </c>
      <c r="AG328" s="33" t="s">
        <v>3994</v>
      </c>
      <c r="AH328" s="33" t="n">
        <v>5</v>
      </c>
      <c r="AI328" s="33" t="s">
        <v>1823</v>
      </c>
      <c r="AJ328" s="33" t="s">
        <v>1801</v>
      </c>
      <c r="AK328" s="33" t="s">
        <v>1802</v>
      </c>
      <c r="AL328" s="33" t="s">
        <v>99</v>
      </c>
      <c r="AM328" s="33" t="s">
        <v>53</v>
      </c>
      <c r="AN328" s="33" t="s">
        <v>99</v>
      </c>
      <c r="AO328" s="33" t="s">
        <v>99</v>
      </c>
      <c r="AP328" s="33" t="s">
        <v>53</v>
      </c>
      <c r="AQ328" s="33" t="s">
        <v>2426</v>
      </c>
      <c r="AR328" s="244" t="s">
        <v>189</v>
      </c>
      <c r="AS328" s="33" t="s">
        <v>131</v>
      </c>
      <c r="AT328" s="33" t="s">
        <v>77</v>
      </c>
      <c r="AU328" s="33" t="s">
        <v>77</v>
      </c>
      <c r="AV328" s="33" t="n">
        <v>85</v>
      </c>
      <c r="AW328" s="33" t="n">
        <v>64</v>
      </c>
      <c r="AX328" s="33" t="n">
        <v>63</v>
      </c>
      <c r="AY328" s="33" t="n">
        <v>91</v>
      </c>
      <c r="AZ328" s="33" t="n">
        <v>0</v>
      </c>
      <c r="BA328" s="33" t="n">
        <v>0</v>
      </c>
      <c r="BB328" s="33" t="n">
        <v>84</v>
      </c>
      <c r="BC328" s="33" t="n">
        <v>0</v>
      </c>
      <c r="BD328" s="245" t="n">
        <v>0</v>
      </c>
      <c r="BE328" s="33" t="n">
        <v>0</v>
      </c>
      <c r="BF328" s="33" t="n">
        <v>0</v>
      </c>
      <c r="BG328" s="33" t="n">
        <v>7</v>
      </c>
      <c r="BH328" s="33" t="n">
        <v>91</v>
      </c>
      <c r="BI328" s="33" t="n">
        <v>0.011</v>
      </c>
      <c r="BJ328" s="33" t="n">
        <v>0</v>
      </c>
      <c r="BK328" s="33" t="n">
        <v>0</v>
      </c>
      <c r="BL328" s="33" t="n">
        <v>0</v>
      </c>
      <c r="BM328" s="33" t="n">
        <v>0</v>
      </c>
      <c r="BN328" s="33" t="n">
        <v>0.022</v>
      </c>
      <c r="BO328" s="33" t="n">
        <v>0.044</v>
      </c>
      <c r="BP328" s="33" t="n">
        <v>0.044</v>
      </c>
      <c r="BQ328" s="33" t="n">
        <v>0.011</v>
      </c>
      <c r="BR328" s="33" t="n">
        <v>0</v>
      </c>
      <c r="BS328" s="33" t="n">
        <v>0.055</v>
      </c>
      <c r="BT328" s="33" t="n">
        <v>0.066</v>
      </c>
      <c r="BU328" s="33" t="n">
        <v>0.121</v>
      </c>
      <c r="BV328" s="33" t="n">
        <v>0.11</v>
      </c>
      <c r="BW328" s="33" t="n">
        <v>0.132</v>
      </c>
      <c r="BX328" s="33" t="n">
        <v>0.154</v>
      </c>
      <c r="BY328" s="33" t="n">
        <v>0.264</v>
      </c>
      <c r="BZ328" s="33" t="n">
        <v>0.264</v>
      </c>
      <c r="CA328" s="33" t="n">
        <v>0.022</v>
      </c>
      <c r="CB328" s="33" t="n">
        <v>0.022</v>
      </c>
      <c r="CC328" s="33" t="n">
        <v>0.022</v>
      </c>
      <c r="CD328" s="33" t="n">
        <v>0.011</v>
      </c>
      <c r="CE328" s="33" t="n">
        <v>0.033</v>
      </c>
      <c r="CF328" s="33" t="n">
        <v>0.044</v>
      </c>
      <c r="CG328" s="33" t="n">
        <v>0.802</v>
      </c>
      <c r="CH328" s="33" t="n">
        <v>0.824</v>
      </c>
      <c r="CI328" s="33" t="n">
        <v>0.835</v>
      </c>
      <c r="CJ328" s="33" t="n">
        <v>0.835</v>
      </c>
      <c r="CK328" s="33" t="n">
        <v>0.648</v>
      </c>
      <c r="CL328" s="33" t="n">
        <v>0.604</v>
      </c>
      <c r="CM328" s="33" t="n">
        <v>0</v>
      </c>
      <c r="CN328" s="33" t="n">
        <v>0</v>
      </c>
      <c r="CO328" s="33" t="n">
        <v>0</v>
      </c>
      <c r="CP328" s="33" t="n">
        <v>0.011</v>
      </c>
      <c r="CQ328" s="33" t="n">
        <v>0</v>
      </c>
      <c r="CR328" s="33" t="n">
        <v>0</v>
      </c>
      <c r="CS328" s="33" t="n">
        <v>0.022</v>
      </c>
      <c r="CT328" s="33" t="n">
        <v>0.077</v>
      </c>
      <c r="CU328" s="33" t="n">
        <v>0.055</v>
      </c>
      <c r="CV328" s="33" t="n">
        <v>0.011</v>
      </c>
      <c r="CW328" s="33" t="n">
        <v>0.022</v>
      </c>
      <c r="CX328" s="33" t="n">
        <v>0.022</v>
      </c>
      <c r="CY328" s="33" t="n">
        <v>0.022</v>
      </c>
      <c r="CZ328" s="33" t="n">
        <v>0.011</v>
      </c>
      <c r="DA328" s="33" t="n">
        <v>0.088</v>
      </c>
      <c r="DB328" s="33" t="n">
        <v>0.022</v>
      </c>
      <c r="DC328" s="33" t="n">
        <v>0.088</v>
      </c>
      <c r="DD328" s="33" t="n">
        <v>0.066</v>
      </c>
      <c r="DE328" s="33" t="n">
        <v>0.077</v>
      </c>
      <c r="DF328" s="33" t="n">
        <v>0.132</v>
      </c>
      <c r="DG328" s="33" t="n">
        <v>0.154</v>
      </c>
      <c r="DH328" s="33" t="n">
        <v>0.121</v>
      </c>
      <c r="DI328" s="33" t="n">
        <v>0.121</v>
      </c>
      <c r="DJ328" s="33" t="n">
        <v>0.187</v>
      </c>
      <c r="DK328" s="33" t="n">
        <v>0.264</v>
      </c>
      <c r="DL328" s="33" t="n">
        <v>0.198</v>
      </c>
      <c r="DM328" s="33" t="n">
        <v>0.209</v>
      </c>
      <c r="DN328" s="33" t="n">
        <v>0.011</v>
      </c>
      <c r="DO328" s="33" t="n">
        <v>0.011</v>
      </c>
      <c r="DP328" s="33" t="n">
        <v>0.011</v>
      </c>
      <c r="DQ328" s="33" t="n">
        <v>0.011</v>
      </c>
      <c r="DR328" s="33" t="n">
        <v>0.011</v>
      </c>
      <c r="DS328" s="33" t="n">
        <v>0.033</v>
      </c>
      <c r="DT328" s="33" t="n">
        <v>0.011</v>
      </c>
      <c r="DU328" s="33" t="n">
        <v>0.022</v>
      </c>
      <c r="DV328" s="33" t="n">
        <v>0.022</v>
      </c>
      <c r="DW328" s="33" t="n">
        <v>0.901</v>
      </c>
      <c r="DX328" s="33" t="n">
        <v>0.835</v>
      </c>
      <c r="DY328" s="33" t="n">
        <v>0.813</v>
      </c>
      <c r="DZ328" s="33" t="n">
        <v>0.835</v>
      </c>
      <c r="EA328" s="33" t="n">
        <v>0.857</v>
      </c>
      <c r="EB328" s="33" t="n">
        <v>0.692</v>
      </c>
      <c r="EC328" s="33" t="n">
        <v>0.681</v>
      </c>
      <c r="ED328" s="33" t="n">
        <v>0.615</v>
      </c>
      <c r="EE328" s="33" t="n">
        <v>0.648</v>
      </c>
      <c r="EF328" s="33" t="n">
        <v>0.56</v>
      </c>
      <c r="EG328" s="33" t="n">
        <v>0.011</v>
      </c>
      <c r="EH328" s="33" t="n">
        <v>0.011</v>
      </c>
      <c r="EI328" s="33" t="n">
        <v>0.066</v>
      </c>
      <c r="EJ328" s="33" t="n">
        <v>0.264</v>
      </c>
      <c r="EK328" s="33" t="n">
        <v>0.011</v>
      </c>
      <c r="EL328" s="33" t="n">
        <v>0</v>
      </c>
      <c r="EM328" s="33" t="n">
        <v>0.099</v>
      </c>
      <c r="EN328" s="33" t="n">
        <v>0.055</v>
      </c>
      <c r="EO328" s="33" t="n">
        <v>0.176</v>
      </c>
      <c r="EP328" s="33" t="n">
        <v>0.143</v>
      </c>
      <c r="EQ328" s="33" t="n">
        <v>0.308</v>
      </c>
      <c r="ER328" s="33" t="n">
        <v>0.033</v>
      </c>
      <c r="ES328" s="33" t="n">
        <v>0.022</v>
      </c>
      <c r="ET328" s="33" t="n">
        <v>0.066</v>
      </c>
      <c r="EU328" s="33" t="n">
        <v>0.066</v>
      </c>
      <c r="EV328" s="33" t="n">
        <v>0.088</v>
      </c>
      <c r="EW328" s="33" t="n">
        <v>0.78</v>
      </c>
      <c r="EX328" s="33" t="n">
        <v>0.78</v>
      </c>
      <c r="EY328" s="33" t="n">
        <v>0.462</v>
      </c>
      <c r="EZ328" s="33" t="n">
        <v>8.96</v>
      </c>
      <c r="FA328" s="33" t="n">
        <v>0</v>
      </c>
      <c r="FB328" s="33" t="n">
        <v>0</v>
      </c>
      <c r="FC328" s="33" t="n">
        <v>0</v>
      </c>
      <c r="FD328" s="33" t="n">
        <v>0.033</v>
      </c>
      <c r="FE328" s="33" t="n">
        <v>0.022</v>
      </c>
      <c r="FF328" s="33" t="n">
        <v>0.033</v>
      </c>
      <c r="FG328" s="33" t="n">
        <v>0.066</v>
      </c>
      <c r="FH328" s="33" t="n">
        <v>0.132</v>
      </c>
      <c r="FI328" s="33" t="n">
        <v>0.121</v>
      </c>
      <c r="FJ328" s="33" t="n">
        <v>0.571</v>
      </c>
      <c r="FK328" s="33" t="n">
        <v>0.022</v>
      </c>
      <c r="FL328" s="33" t="n">
        <v>0.582</v>
      </c>
      <c r="FM328" s="33" t="n">
        <v>0.648</v>
      </c>
      <c r="FN328" s="33" t="n">
        <v>0.308</v>
      </c>
      <c r="FO328" s="33" t="n">
        <v>0.132</v>
      </c>
      <c r="FP328" s="33" t="n">
        <v>0.099</v>
      </c>
      <c r="FQ328" s="33" t="n">
        <v>0.165</v>
      </c>
      <c r="FR328" s="33" t="n">
        <v>0.066</v>
      </c>
      <c r="FS328" s="33" t="n">
        <v>0.044</v>
      </c>
      <c r="FT328" s="33" t="n">
        <v>0.198</v>
      </c>
      <c r="FU328" s="33" t="n">
        <v>0.088</v>
      </c>
      <c r="FV328" s="33" t="n">
        <v>0.077</v>
      </c>
      <c r="FW328" s="33" t="n">
        <v>0.264</v>
      </c>
      <c r="FX328" s="33" t="n">
        <v>0.132</v>
      </c>
      <c r="FY328" s="33" t="n">
        <v>0.132</v>
      </c>
      <c r="FZ328" s="33" t="n">
        <v>0.066</v>
      </c>
      <c r="GA328" s="33" t="n">
        <v>0</v>
      </c>
      <c r="GB328" s="33" t="n">
        <v>0.011</v>
      </c>
      <c r="GC328" s="33" t="n">
        <v>0.011</v>
      </c>
      <c r="GD328" s="33" t="n">
        <v>0.187</v>
      </c>
      <c r="GE328" s="33" t="n">
        <v>0.077</v>
      </c>
      <c r="GF328" s="33" t="n">
        <v>0</v>
      </c>
      <c r="GG328" s="33" t="n">
        <v>0.253</v>
      </c>
      <c r="GH328" s="33" t="n">
        <v>0.209</v>
      </c>
      <c r="GI328" s="33" t="n">
        <v>0.209</v>
      </c>
      <c r="GJ328" s="33" t="n">
        <v>0.231</v>
      </c>
      <c r="GK328" s="33" t="n">
        <v>0.44</v>
      </c>
      <c r="GL328" s="33" t="n">
        <v>0.297</v>
      </c>
      <c r="GM328" s="33" t="n">
        <v>0.714</v>
      </c>
      <c r="GN328" s="33" t="n">
        <v>0.593</v>
      </c>
      <c r="GO328" s="33" t="n">
        <v>0.56</v>
      </c>
      <c r="GP328" s="33" t="n">
        <v>0.396</v>
      </c>
      <c r="GQ328" s="33" t="n">
        <v>0.374</v>
      </c>
      <c r="GR328" s="33" t="n">
        <v>0.626</v>
      </c>
      <c r="GS328" s="33" t="n">
        <v>0.011</v>
      </c>
      <c r="GT328" s="33" t="n">
        <v>0.154</v>
      </c>
      <c r="GU328" s="33" t="n">
        <v>0.187</v>
      </c>
      <c r="GV328" s="33" t="n">
        <v>0.132</v>
      </c>
      <c r="GW328" s="33" t="n">
        <v>0.077</v>
      </c>
      <c r="GX328" s="33" t="n">
        <v>0.033</v>
      </c>
      <c r="GY328" s="33" t="n">
        <v>0</v>
      </c>
      <c r="GZ328" s="33" t="n">
        <v>0</v>
      </c>
      <c r="HA328" s="33" t="n">
        <v>0</v>
      </c>
      <c r="HB328" s="33" t="n">
        <v>0.022</v>
      </c>
      <c r="HC328" s="33" t="n">
        <v>0</v>
      </c>
      <c r="HD328" s="33" t="n">
        <v>0</v>
      </c>
      <c r="HE328" s="33" t="n">
        <v>0.022</v>
      </c>
      <c r="HF328" s="33" t="n">
        <v>0.033</v>
      </c>
      <c r="HG328" s="33" t="n">
        <v>0.033</v>
      </c>
      <c r="HH328" s="33" t="n">
        <v>0.033</v>
      </c>
      <c r="HI328" s="33" t="n">
        <v>0.033</v>
      </c>
      <c r="HJ328" s="33" t="n">
        <v>0.044</v>
      </c>
    </row>
    <row r="329" customFormat="false" ht="15" hidden="false" customHeight="false" outlineLevel="0" collapsed="false">
      <c r="A329" s="33" t="n">
        <v>609978</v>
      </c>
      <c r="B329" s="242" t="s">
        <v>1785</v>
      </c>
      <c r="C329" s="243" t="s">
        <v>1786</v>
      </c>
      <c r="D329" s="33" t="n">
        <v>3870</v>
      </c>
      <c r="E329" s="33" t="n">
        <v>23641</v>
      </c>
      <c r="F329" s="33" t="s">
        <v>1274</v>
      </c>
      <c r="G329" s="33" t="s">
        <v>1275</v>
      </c>
      <c r="H329" s="243" t="s">
        <v>46</v>
      </c>
      <c r="I329" s="33" t="s">
        <v>1855</v>
      </c>
      <c r="J329" s="33" t="s">
        <v>1788</v>
      </c>
      <c r="L329" s="33" t="s">
        <v>59</v>
      </c>
      <c r="N329" s="33" t="s">
        <v>1790</v>
      </c>
      <c r="O329" s="33" t="n">
        <v>51508</v>
      </c>
      <c r="P329" s="33" t="s">
        <v>1791</v>
      </c>
      <c r="Q329" s="33" t="s">
        <v>3995</v>
      </c>
      <c r="R329" s="33" t="s">
        <v>3996</v>
      </c>
      <c r="S329" s="33" t="n">
        <v>60628</v>
      </c>
      <c r="T329" s="33" t="n">
        <v>48</v>
      </c>
      <c r="U329" s="33" t="s">
        <v>3997</v>
      </c>
      <c r="V329" s="33" t="s">
        <v>3998</v>
      </c>
      <c r="W329" s="33" t="s">
        <v>3999</v>
      </c>
      <c r="X329" s="33" t="s">
        <v>4000</v>
      </c>
      <c r="Y329" s="33" t="s">
        <v>1170</v>
      </c>
      <c r="Z329" s="33" t="s">
        <v>2204</v>
      </c>
      <c r="AA329" s="33" t="n">
        <v>2012</v>
      </c>
      <c r="AB329" s="33" t="n">
        <v>609978</v>
      </c>
      <c r="AG329" s="33" t="s">
        <v>4001</v>
      </c>
      <c r="AH329" s="33" t="n">
        <v>6</v>
      </c>
      <c r="AI329" s="33" t="s">
        <v>1800</v>
      </c>
      <c r="AJ329" s="33" t="s">
        <v>1801</v>
      </c>
      <c r="AK329" s="33" t="s">
        <v>1802</v>
      </c>
      <c r="AL329" s="33" t="s">
        <v>59</v>
      </c>
      <c r="AM329" s="33" t="s">
        <v>60</v>
      </c>
      <c r="AR329" s="244" t="s">
        <v>54</v>
      </c>
    </row>
    <row r="330" customFormat="false" ht="15" hidden="false" customHeight="false" outlineLevel="0" collapsed="false">
      <c r="A330" s="33" t="n">
        <v>609979</v>
      </c>
      <c r="B330" s="242" t="s">
        <v>1785</v>
      </c>
      <c r="C330" s="243" t="s">
        <v>1786</v>
      </c>
      <c r="D330" s="33" t="n">
        <v>3880</v>
      </c>
      <c r="E330" s="33" t="n">
        <v>23651</v>
      </c>
      <c r="F330" s="33" t="s">
        <v>683</v>
      </c>
      <c r="G330" s="33" t="s">
        <v>684</v>
      </c>
      <c r="H330" s="243" t="s">
        <v>46</v>
      </c>
      <c r="I330" s="33" t="s">
        <v>1855</v>
      </c>
      <c r="J330" s="33" t="s">
        <v>2438</v>
      </c>
      <c r="L330" s="33" t="s">
        <v>102</v>
      </c>
      <c r="N330" s="33" t="s">
        <v>1790</v>
      </c>
      <c r="O330" s="33" t="n">
        <v>51237</v>
      </c>
      <c r="P330" s="33" t="s">
        <v>1791</v>
      </c>
      <c r="Q330" s="33" t="s">
        <v>683</v>
      </c>
      <c r="R330" s="33" t="s">
        <v>4002</v>
      </c>
      <c r="S330" s="33" t="n">
        <v>60616</v>
      </c>
      <c r="T330" s="33" t="n">
        <v>40</v>
      </c>
      <c r="U330" s="33" t="s">
        <v>4003</v>
      </c>
      <c r="V330" s="33" t="s">
        <v>4004</v>
      </c>
      <c r="W330" s="33" t="s">
        <v>4005</v>
      </c>
      <c r="X330" s="33" t="s">
        <v>4006</v>
      </c>
      <c r="Y330" s="33" t="s">
        <v>2919</v>
      </c>
      <c r="Z330" s="33" t="s">
        <v>2083</v>
      </c>
      <c r="AA330" s="33" t="n">
        <v>2012</v>
      </c>
      <c r="AB330" s="33" t="n">
        <v>609979</v>
      </c>
      <c r="AD330" s="33" t="n">
        <v>3880</v>
      </c>
      <c r="AG330" s="33" t="s">
        <v>4007</v>
      </c>
      <c r="AH330" s="33" t="n">
        <v>0</v>
      </c>
      <c r="AI330" s="33" t="s">
        <v>1823</v>
      </c>
      <c r="AJ330" s="33" t="s">
        <v>1801</v>
      </c>
      <c r="AK330" s="33" t="s">
        <v>1802</v>
      </c>
      <c r="AL330" s="33" t="s">
        <v>102</v>
      </c>
      <c r="AM330" s="33" t="s">
        <v>71</v>
      </c>
      <c r="AN330" s="33" t="s">
        <v>102</v>
      </c>
      <c r="AO330" s="33" t="s">
        <v>102</v>
      </c>
      <c r="AP330" s="33" t="s">
        <v>71</v>
      </c>
      <c r="AQ330" s="33" t="s">
        <v>2426</v>
      </c>
      <c r="AR330" s="244" t="s">
        <v>54</v>
      </c>
    </row>
    <row r="331" customFormat="false" ht="15" hidden="false" customHeight="false" outlineLevel="0" collapsed="false">
      <c r="A331" s="33" t="n">
        <v>609981</v>
      </c>
      <c r="B331" s="242" t="s">
        <v>1785</v>
      </c>
      <c r="C331" s="243" t="s">
        <v>1786</v>
      </c>
      <c r="D331" s="33" t="n">
        <v>3890</v>
      </c>
      <c r="E331" s="33" t="n">
        <v>23671</v>
      </c>
      <c r="F331" s="33" t="s">
        <v>685</v>
      </c>
      <c r="G331" s="33" t="s">
        <v>686</v>
      </c>
      <c r="H331" s="243" t="s">
        <v>46</v>
      </c>
      <c r="I331" s="33" t="s">
        <v>1855</v>
      </c>
      <c r="J331" s="33" t="s">
        <v>1788</v>
      </c>
      <c r="L331" s="33" t="s">
        <v>112</v>
      </c>
      <c r="N331" s="33" t="s">
        <v>1790</v>
      </c>
      <c r="O331" s="33" t="n">
        <v>51297</v>
      </c>
      <c r="P331" s="33" t="s">
        <v>1791</v>
      </c>
      <c r="Q331" s="33" t="s">
        <v>4008</v>
      </c>
      <c r="R331" s="33" t="s">
        <v>4009</v>
      </c>
      <c r="S331" s="33" t="n">
        <v>60638</v>
      </c>
      <c r="T331" s="33" t="n">
        <v>44</v>
      </c>
      <c r="U331" s="33" t="s">
        <v>4010</v>
      </c>
      <c r="V331" s="33" t="s">
        <v>4011</v>
      </c>
      <c r="W331" s="33" t="s">
        <v>4012</v>
      </c>
      <c r="X331" s="33" t="s">
        <v>4013</v>
      </c>
      <c r="Y331" s="33" t="s">
        <v>1798</v>
      </c>
      <c r="Z331" s="33" t="s">
        <v>2605</v>
      </c>
      <c r="AA331" s="33" t="n">
        <v>2012</v>
      </c>
      <c r="AB331" s="33" t="n">
        <v>609981</v>
      </c>
      <c r="AD331" s="33" t="n">
        <v>3890</v>
      </c>
      <c r="AG331" s="33" t="s">
        <v>4014</v>
      </c>
      <c r="AH331" s="33" t="n">
        <v>5</v>
      </c>
      <c r="AI331" s="33" t="s">
        <v>1823</v>
      </c>
      <c r="AJ331" s="33" t="s">
        <v>1801</v>
      </c>
      <c r="AK331" s="33" t="s">
        <v>1802</v>
      </c>
      <c r="AL331" s="33" t="s">
        <v>112</v>
      </c>
      <c r="AM331" s="33" t="s">
        <v>71</v>
      </c>
      <c r="AN331" s="33" t="s">
        <v>112</v>
      </c>
      <c r="AO331" s="33" t="s">
        <v>112</v>
      </c>
      <c r="AP331" s="33" t="s">
        <v>71</v>
      </c>
      <c r="AQ331" s="33" t="s">
        <v>2467</v>
      </c>
      <c r="AR331" s="244" t="s">
        <v>192</v>
      </c>
      <c r="AS331" s="33" t="s">
        <v>67</v>
      </c>
      <c r="AT331" s="33" t="s">
        <v>67</v>
      </c>
      <c r="AU331" s="33" t="s">
        <v>137</v>
      </c>
      <c r="AV331" s="33" t="n">
        <v>36</v>
      </c>
      <c r="AW331" s="33" t="n">
        <v>23</v>
      </c>
      <c r="AX331" s="33" t="n">
        <v>19</v>
      </c>
      <c r="AY331" s="33" t="n">
        <v>133</v>
      </c>
      <c r="AZ331" s="33" t="n">
        <v>6</v>
      </c>
      <c r="BA331" s="33" t="n">
        <v>2</v>
      </c>
      <c r="BB331" s="33" t="n">
        <v>55</v>
      </c>
      <c r="BC331" s="33" t="n">
        <v>62</v>
      </c>
      <c r="BD331" s="245" t="n">
        <v>0</v>
      </c>
      <c r="BE331" s="33" t="n">
        <v>0</v>
      </c>
      <c r="BF331" s="33" t="n">
        <v>6</v>
      </c>
      <c r="BG331" s="33" t="n">
        <v>2</v>
      </c>
      <c r="BH331" s="33" t="n">
        <v>133</v>
      </c>
      <c r="BI331" s="33" t="n">
        <v>0</v>
      </c>
      <c r="BJ331" s="33" t="n">
        <v>0</v>
      </c>
      <c r="BK331" s="33" t="n">
        <v>0.008</v>
      </c>
      <c r="BL331" s="33" t="n">
        <v>0.015</v>
      </c>
      <c r="BM331" s="33" t="n">
        <v>0.023</v>
      </c>
      <c r="BN331" s="33" t="n">
        <v>0.075</v>
      </c>
      <c r="BO331" s="33" t="n">
        <v>0.075</v>
      </c>
      <c r="BP331" s="33" t="n">
        <v>0.06</v>
      </c>
      <c r="BQ331" s="33" t="n">
        <v>0.105</v>
      </c>
      <c r="BR331" s="33" t="n">
        <v>0.083</v>
      </c>
      <c r="BS331" s="33" t="n">
        <v>0.165</v>
      </c>
      <c r="BT331" s="33" t="n">
        <v>0.165</v>
      </c>
      <c r="BU331" s="33" t="n">
        <v>0.421</v>
      </c>
      <c r="BV331" s="33" t="n">
        <v>0.331</v>
      </c>
      <c r="BW331" s="33" t="n">
        <v>0.361</v>
      </c>
      <c r="BX331" s="33" t="n">
        <v>0.226</v>
      </c>
      <c r="BY331" s="33" t="n">
        <v>0.331</v>
      </c>
      <c r="BZ331" s="33" t="n">
        <v>0.316</v>
      </c>
      <c r="CA331" s="33" t="n">
        <v>0.023</v>
      </c>
      <c r="CB331" s="33" t="n">
        <v>0.015</v>
      </c>
      <c r="CC331" s="33" t="n">
        <v>0.038</v>
      </c>
      <c r="CD331" s="33" t="n">
        <v>0.053</v>
      </c>
      <c r="CE331" s="33" t="n">
        <v>0.068</v>
      </c>
      <c r="CF331" s="33" t="n">
        <v>0.045</v>
      </c>
      <c r="CG331" s="33" t="n">
        <v>0.481</v>
      </c>
      <c r="CH331" s="33" t="n">
        <v>0.594</v>
      </c>
      <c r="CI331" s="33" t="n">
        <v>0.489</v>
      </c>
      <c r="CJ331" s="33" t="n">
        <v>0.624</v>
      </c>
      <c r="CK331" s="33" t="n">
        <v>0.414</v>
      </c>
      <c r="CL331" s="33" t="n">
        <v>0.398</v>
      </c>
      <c r="CM331" s="33" t="n">
        <v>0.008</v>
      </c>
      <c r="CN331" s="33" t="n">
        <v>0.023</v>
      </c>
      <c r="CO331" s="33" t="n">
        <v>0.023</v>
      </c>
      <c r="CP331" s="33" t="n">
        <v>0.023</v>
      </c>
      <c r="CQ331" s="33" t="n">
        <v>0.023</v>
      </c>
      <c r="CR331" s="33" t="n">
        <v>0.038</v>
      </c>
      <c r="CS331" s="33" t="n">
        <v>0.09</v>
      </c>
      <c r="CT331" s="33" t="n">
        <v>0.12</v>
      </c>
      <c r="CU331" s="33" t="n">
        <v>0.09</v>
      </c>
      <c r="CV331" s="33" t="n">
        <v>0.008</v>
      </c>
      <c r="CW331" s="33" t="n">
        <v>0.03</v>
      </c>
      <c r="CX331" s="33" t="n">
        <v>0.038</v>
      </c>
      <c r="CY331" s="33" t="n">
        <v>0.038</v>
      </c>
      <c r="CZ331" s="33" t="n">
        <v>0.06</v>
      </c>
      <c r="DA331" s="33" t="n">
        <v>0.083</v>
      </c>
      <c r="DB331" s="33" t="n">
        <v>0.113</v>
      </c>
      <c r="DC331" s="33" t="n">
        <v>0.143</v>
      </c>
      <c r="DD331" s="33" t="n">
        <v>0.098</v>
      </c>
      <c r="DE331" s="33" t="n">
        <v>0.226</v>
      </c>
      <c r="DF331" s="33" t="n">
        <v>0.308</v>
      </c>
      <c r="DG331" s="33" t="n">
        <v>0.263</v>
      </c>
      <c r="DH331" s="33" t="n">
        <v>0.226</v>
      </c>
      <c r="DI331" s="33" t="n">
        <v>0.256</v>
      </c>
      <c r="DJ331" s="33" t="n">
        <v>0.316</v>
      </c>
      <c r="DK331" s="33" t="n">
        <v>0.263</v>
      </c>
      <c r="DL331" s="33" t="n">
        <v>0.203</v>
      </c>
      <c r="DM331" s="33" t="n">
        <v>0.301</v>
      </c>
      <c r="DN331" s="33" t="n">
        <v>0.015</v>
      </c>
      <c r="DO331" s="33" t="n">
        <v>0.008</v>
      </c>
      <c r="DP331" s="33" t="n">
        <v>0.023</v>
      </c>
      <c r="DQ331" s="33" t="n">
        <v>0.015</v>
      </c>
      <c r="DR331" s="33" t="n">
        <v>0.03</v>
      </c>
      <c r="DS331" s="33" t="n">
        <v>0.015</v>
      </c>
      <c r="DT331" s="33" t="n">
        <v>0.023</v>
      </c>
      <c r="DU331" s="33" t="n">
        <v>0.038</v>
      </c>
      <c r="DV331" s="33" t="n">
        <v>0.06</v>
      </c>
      <c r="DW331" s="33" t="n">
        <v>0.744</v>
      </c>
      <c r="DX331" s="33" t="n">
        <v>0.632</v>
      </c>
      <c r="DY331" s="33" t="n">
        <v>0.654</v>
      </c>
      <c r="DZ331" s="33" t="n">
        <v>0.699</v>
      </c>
      <c r="EA331" s="33" t="n">
        <v>0.632</v>
      </c>
      <c r="EB331" s="33" t="n">
        <v>0.549</v>
      </c>
      <c r="EC331" s="33" t="n">
        <v>0.511</v>
      </c>
      <c r="ED331" s="33" t="n">
        <v>0.496</v>
      </c>
      <c r="EE331" s="33" t="n">
        <v>0.451</v>
      </c>
      <c r="EF331" s="33" t="n">
        <v>0.293</v>
      </c>
      <c r="EG331" s="33" t="n">
        <v>0.015</v>
      </c>
      <c r="EH331" s="33" t="n">
        <v>0.008</v>
      </c>
      <c r="EI331" s="33" t="n">
        <v>0.083</v>
      </c>
      <c r="EJ331" s="33" t="n">
        <v>0.338</v>
      </c>
      <c r="EK331" s="33" t="n">
        <v>0.09</v>
      </c>
      <c r="EL331" s="33" t="n">
        <v>0.053</v>
      </c>
      <c r="EM331" s="33" t="n">
        <v>0.105</v>
      </c>
      <c r="EN331" s="33" t="n">
        <v>0.12</v>
      </c>
      <c r="EO331" s="33" t="n">
        <v>0.376</v>
      </c>
      <c r="EP331" s="33" t="n">
        <v>0.406</v>
      </c>
      <c r="EQ331" s="33" t="n">
        <v>0.338</v>
      </c>
      <c r="ER331" s="33" t="n">
        <v>0.083</v>
      </c>
      <c r="ES331" s="33" t="n">
        <v>0.075</v>
      </c>
      <c r="ET331" s="33" t="n">
        <v>0.143</v>
      </c>
      <c r="EU331" s="33" t="n">
        <v>0.075</v>
      </c>
      <c r="EV331" s="33" t="n">
        <v>0.165</v>
      </c>
      <c r="EW331" s="33" t="n">
        <v>0.444</v>
      </c>
      <c r="EX331" s="33" t="n">
        <v>0.391</v>
      </c>
      <c r="EY331" s="33" t="n">
        <v>0.398</v>
      </c>
      <c r="EZ331" s="33" t="n">
        <v>6.98</v>
      </c>
      <c r="FA331" s="33" t="n">
        <v>0.038</v>
      </c>
      <c r="FB331" s="33" t="n">
        <v>0.03</v>
      </c>
      <c r="FC331" s="33" t="n">
        <v>0.015</v>
      </c>
      <c r="FD331" s="33" t="n">
        <v>0.045</v>
      </c>
      <c r="FE331" s="33" t="n">
        <v>0.135</v>
      </c>
      <c r="FF331" s="33" t="n">
        <v>0.098</v>
      </c>
      <c r="FG331" s="33" t="n">
        <v>0.143</v>
      </c>
      <c r="FH331" s="33" t="n">
        <v>0.158</v>
      </c>
      <c r="FI331" s="33" t="n">
        <v>0.098</v>
      </c>
      <c r="FJ331" s="33" t="n">
        <v>0.188</v>
      </c>
      <c r="FK331" s="33" t="n">
        <v>0.053</v>
      </c>
      <c r="FL331" s="33" t="n">
        <v>0.323</v>
      </c>
      <c r="FM331" s="33" t="n">
        <v>0.466</v>
      </c>
      <c r="FN331" s="33" t="n">
        <v>0.211</v>
      </c>
      <c r="FO331" s="33" t="n">
        <v>0.18</v>
      </c>
      <c r="FP331" s="33" t="n">
        <v>0.09</v>
      </c>
      <c r="FQ331" s="33" t="n">
        <v>0.165</v>
      </c>
      <c r="FR331" s="33" t="n">
        <v>0.18</v>
      </c>
      <c r="FS331" s="33" t="n">
        <v>0.12</v>
      </c>
      <c r="FT331" s="33" t="n">
        <v>0.248</v>
      </c>
      <c r="FU331" s="33" t="n">
        <v>0.113</v>
      </c>
      <c r="FV331" s="33" t="n">
        <v>0.068</v>
      </c>
      <c r="FW331" s="33" t="n">
        <v>0.241</v>
      </c>
      <c r="FX331" s="33" t="n">
        <v>0.203</v>
      </c>
      <c r="FY331" s="33" t="n">
        <v>0.256</v>
      </c>
      <c r="FZ331" s="33" t="n">
        <v>0.135</v>
      </c>
      <c r="GA331" s="33" t="n">
        <v>0.03</v>
      </c>
      <c r="GB331" s="33" t="n">
        <v>0.038</v>
      </c>
      <c r="GC331" s="33" t="n">
        <v>0.015</v>
      </c>
      <c r="GD331" s="33" t="n">
        <v>0.038</v>
      </c>
      <c r="GE331" s="33" t="n">
        <v>0.173</v>
      </c>
      <c r="GF331" s="33" t="n">
        <v>0.015</v>
      </c>
      <c r="GG331" s="33" t="n">
        <v>0.489</v>
      </c>
      <c r="GH331" s="33" t="n">
        <v>0.391</v>
      </c>
      <c r="GI331" s="33" t="n">
        <v>0.421</v>
      </c>
      <c r="GJ331" s="33" t="n">
        <v>0.398</v>
      </c>
      <c r="GK331" s="33" t="n">
        <v>0.421</v>
      </c>
      <c r="GL331" s="33" t="n">
        <v>0.481</v>
      </c>
      <c r="GM331" s="33" t="n">
        <v>0.353</v>
      </c>
      <c r="GN331" s="33" t="n">
        <v>0.256</v>
      </c>
      <c r="GO331" s="33" t="n">
        <v>0.293</v>
      </c>
      <c r="GP331" s="33" t="n">
        <v>0.293</v>
      </c>
      <c r="GQ331" s="33" t="n">
        <v>0.226</v>
      </c>
      <c r="GR331" s="33" t="n">
        <v>0.331</v>
      </c>
      <c r="GS331" s="33" t="n">
        <v>0.045</v>
      </c>
      <c r="GT331" s="33" t="n">
        <v>0.218</v>
      </c>
      <c r="GU331" s="33" t="n">
        <v>0.173</v>
      </c>
      <c r="GV331" s="33" t="n">
        <v>0.18</v>
      </c>
      <c r="GW331" s="33" t="n">
        <v>0.075</v>
      </c>
      <c r="GX331" s="33" t="n">
        <v>0.06</v>
      </c>
      <c r="GY331" s="33" t="n">
        <v>0.015</v>
      </c>
      <c r="GZ331" s="33" t="n">
        <v>0.015</v>
      </c>
      <c r="HA331" s="33" t="n">
        <v>0.015</v>
      </c>
      <c r="HB331" s="33" t="n">
        <v>0.023</v>
      </c>
      <c r="HC331" s="33" t="n">
        <v>0.008</v>
      </c>
      <c r="HD331" s="33" t="n">
        <v>0.015</v>
      </c>
      <c r="HE331" s="33" t="n">
        <v>0.068</v>
      </c>
      <c r="HF331" s="33" t="n">
        <v>0.083</v>
      </c>
      <c r="HG331" s="33" t="n">
        <v>0.083</v>
      </c>
      <c r="HH331" s="33" t="n">
        <v>0.068</v>
      </c>
      <c r="HI331" s="33" t="n">
        <v>0.098</v>
      </c>
      <c r="HJ331" s="33" t="n">
        <v>0.098</v>
      </c>
    </row>
    <row r="332" customFormat="false" ht="15" hidden="false" customHeight="false" outlineLevel="0" collapsed="false">
      <c r="A332" s="33" t="n">
        <v>609983</v>
      </c>
      <c r="B332" s="242" t="s">
        <v>1785</v>
      </c>
      <c r="C332" s="243" t="s">
        <v>1786</v>
      </c>
      <c r="D332" s="33" t="n">
        <v>3900</v>
      </c>
      <c r="E332" s="33" t="n">
        <v>23681</v>
      </c>
      <c r="F332" s="33" t="s">
        <v>687</v>
      </c>
      <c r="G332" s="33" t="s">
        <v>688</v>
      </c>
      <c r="H332" s="243" t="s">
        <v>46</v>
      </c>
      <c r="I332" s="33" t="s">
        <v>1855</v>
      </c>
      <c r="J332" s="33" t="s">
        <v>1788</v>
      </c>
      <c r="L332" s="33" t="s">
        <v>102</v>
      </c>
      <c r="N332" s="33" t="s">
        <v>1790</v>
      </c>
      <c r="O332" s="33" t="n">
        <v>51325</v>
      </c>
      <c r="P332" s="33" t="s">
        <v>1791</v>
      </c>
      <c r="Q332" s="33" t="s">
        <v>4015</v>
      </c>
      <c r="R332" s="33" t="s">
        <v>4016</v>
      </c>
      <c r="S332" s="33" t="n">
        <v>60609</v>
      </c>
      <c r="T332" s="33" t="n">
        <v>42</v>
      </c>
      <c r="U332" s="33" t="s">
        <v>4017</v>
      </c>
      <c r="V332" s="33" t="s">
        <v>4018</v>
      </c>
      <c r="W332" s="33" t="s">
        <v>4019</v>
      </c>
      <c r="X332" s="33" t="s">
        <v>4020</v>
      </c>
      <c r="Y332" s="33" t="s">
        <v>1908</v>
      </c>
      <c r="Z332" s="33" t="s">
        <v>1940</v>
      </c>
      <c r="AA332" s="33" t="n">
        <v>2012</v>
      </c>
      <c r="AB332" s="33" t="n">
        <v>609983</v>
      </c>
      <c r="AD332" s="33" t="n">
        <v>3900</v>
      </c>
      <c r="AG332" s="33" t="s">
        <v>4021</v>
      </c>
      <c r="AH332" s="33" t="n">
        <v>4</v>
      </c>
      <c r="AI332" s="33" t="s">
        <v>1823</v>
      </c>
      <c r="AJ332" s="33" t="s">
        <v>1801</v>
      </c>
      <c r="AK332" s="33" t="s">
        <v>1802</v>
      </c>
      <c r="AL332" s="33" t="s">
        <v>102</v>
      </c>
      <c r="AM332" s="33" t="s">
        <v>71</v>
      </c>
      <c r="AN332" s="33" t="s">
        <v>102</v>
      </c>
      <c r="AO332" s="33" t="s">
        <v>102</v>
      </c>
      <c r="AP332" s="33" t="s">
        <v>71</v>
      </c>
      <c r="AQ332" s="33" t="s">
        <v>2467</v>
      </c>
      <c r="AR332" s="244" t="s">
        <v>54</v>
      </c>
    </row>
    <row r="333" customFormat="false" ht="15" hidden="false" customHeight="false" outlineLevel="0" collapsed="false">
      <c r="A333" s="33" t="n">
        <v>609985</v>
      </c>
      <c r="B333" s="242" t="s">
        <v>1785</v>
      </c>
      <c r="C333" s="243" t="s">
        <v>1786</v>
      </c>
      <c r="D333" s="33" t="n">
        <v>3910</v>
      </c>
      <c r="E333" s="33" t="n">
        <v>23711</v>
      </c>
      <c r="F333" s="33" t="s">
        <v>689</v>
      </c>
      <c r="G333" s="33" t="s">
        <v>690</v>
      </c>
      <c r="H333" s="243" t="s">
        <v>46</v>
      </c>
      <c r="I333" s="33" t="s">
        <v>1855</v>
      </c>
      <c r="J333" s="33" t="s">
        <v>1788</v>
      </c>
      <c r="L333" s="33" t="s">
        <v>178</v>
      </c>
      <c r="N333" s="33" t="s">
        <v>1790</v>
      </c>
      <c r="O333" s="33" t="n">
        <v>51186</v>
      </c>
      <c r="P333" s="33" t="s">
        <v>1791</v>
      </c>
      <c r="Q333" s="33" t="s">
        <v>4022</v>
      </c>
      <c r="R333" s="33" t="s">
        <v>4023</v>
      </c>
      <c r="S333" s="33" t="n">
        <v>60624</v>
      </c>
      <c r="T333" s="33" t="n">
        <v>36</v>
      </c>
      <c r="U333" s="33" t="s">
        <v>4024</v>
      </c>
      <c r="V333" s="33" t="s">
        <v>4025</v>
      </c>
      <c r="W333" s="33" t="s">
        <v>4026</v>
      </c>
      <c r="X333" s="33" t="s">
        <v>4027</v>
      </c>
      <c r="Y333" s="33" t="s">
        <v>2318</v>
      </c>
      <c r="Z333" s="33" t="s">
        <v>1821</v>
      </c>
      <c r="AA333" s="33" t="n">
        <v>2012</v>
      </c>
      <c r="AB333" s="33" t="n">
        <v>609985</v>
      </c>
      <c r="AD333" s="33" t="n">
        <v>3910</v>
      </c>
      <c r="AG333" s="33" t="s">
        <v>4028</v>
      </c>
      <c r="AH333" s="33" t="n">
        <v>3</v>
      </c>
      <c r="AI333" s="33" t="s">
        <v>1823</v>
      </c>
      <c r="AJ333" s="33" t="s">
        <v>1801</v>
      </c>
      <c r="AK333" s="33" t="s">
        <v>1802</v>
      </c>
      <c r="AL333" s="33" t="s">
        <v>178</v>
      </c>
      <c r="AM333" s="33" t="s">
        <v>108</v>
      </c>
      <c r="AN333" s="33" t="s">
        <v>178</v>
      </c>
      <c r="AO333" s="33" t="s">
        <v>178</v>
      </c>
      <c r="AP333" s="33" t="s">
        <v>108</v>
      </c>
      <c r="AQ333" s="33" t="s">
        <v>2467</v>
      </c>
      <c r="AR333" s="244" t="s">
        <v>637</v>
      </c>
      <c r="AS333" s="33" t="s">
        <v>47</v>
      </c>
      <c r="AT333" s="33" t="s">
        <v>77</v>
      </c>
      <c r="AU333" s="33" t="s">
        <v>47</v>
      </c>
      <c r="AV333" s="33" t="n">
        <v>53</v>
      </c>
      <c r="AW333" s="33" t="n">
        <v>73</v>
      </c>
      <c r="AX333" s="33" t="n">
        <v>59</v>
      </c>
      <c r="AY333" s="33" t="n">
        <v>91</v>
      </c>
      <c r="AZ333" s="33" t="n">
        <v>0</v>
      </c>
      <c r="BA333" s="33" t="n">
        <v>0</v>
      </c>
      <c r="BB333" s="33" t="n">
        <v>90</v>
      </c>
      <c r="BC333" s="33" t="n">
        <v>0</v>
      </c>
      <c r="BD333" s="245" t="n">
        <v>0</v>
      </c>
      <c r="BE333" s="33" t="n">
        <v>0</v>
      </c>
      <c r="BF333" s="33" t="n">
        <v>0</v>
      </c>
      <c r="BG333" s="33" t="n">
        <v>1</v>
      </c>
      <c r="BH333" s="33" t="n">
        <v>91</v>
      </c>
      <c r="BI333" s="33" t="n">
        <v>0</v>
      </c>
      <c r="BJ333" s="33" t="n">
        <v>0</v>
      </c>
      <c r="BK333" s="33" t="n">
        <v>0</v>
      </c>
      <c r="BL333" s="33" t="n">
        <v>0.011</v>
      </c>
      <c r="BM333" s="33" t="n">
        <v>0</v>
      </c>
      <c r="BN333" s="33" t="n">
        <v>0.11</v>
      </c>
      <c r="BO333" s="33" t="n">
        <v>0.077</v>
      </c>
      <c r="BP333" s="33" t="n">
        <v>0.066</v>
      </c>
      <c r="BQ333" s="33" t="n">
        <v>0.055</v>
      </c>
      <c r="BR333" s="33" t="n">
        <v>0.066</v>
      </c>
      <c r="BS333" s="33" t="n">
        <v>0.121</v>
      </c>
      <c r="BT333" s="33" t="n">
        <v>0.154</v>
      </c>
      <c r="BU333" s="33" t="n">
        <v>0.297</v>
      </c>
      <c r="BV333" s="33" t="n">
        <v>0.187</v>
      </c>
      <c r="BW333" s="33" t="n">
        <v>0.253</v>
      </c>
      <c r="BX333" s="33" t="n">
        <v>0.275</v>
      </c>
      <c r="BY333" s="33" t="n">
        <v>0.275</v>
      </c>
      <c r="BZ333" s="33" t="n">
        <v>0.286</v>
      </c>
      <c r="CA333" s="33" t="n">
        <v>0</v>
      </c>
      <c r="CB333" s="33" t="n">
        <v>0.022</v>
      </c>
      <c r="CC333" s="33" t="n">
        <v>0.033</v>
      </c>
      <c r="CD333" s="33" t="n">
        <v>0.011</v>
      </c>
      <c r="CE333" s="33" t="n">
        <v>0.011</v>
      </c>
      <c r="CF333" s="33" t="n">
        <v>0.011</v>
      </c>
      <c r="CG333" s="33" t="n">
        <v>0.626</v>
      </c>
      <c r="CH333" s="33" t="n">
        <v>0.725</v>
      </c>
      <c r="CI333" s="33" t="n">
        <v>0.659</v>
      </c>
      <c r="CJ333" s="33" t="n">
        <v>0.637</v>
      </c>
      <c r="CK333" s="33" t="n">
        <v>0.593</v>
      </c>
      <c r="CL333" s="33" t="n">
        <v>0.44</v>
      </c>
      <c r="CM333" s="33" t="n">
        <v>0</v>
      </c>
      <c r="CN333" s="33" t="n">
        <v>0</v>
      </c>
      <c r="CO333" s="33" t="n">
        <v>0.011</v>
      </c>
      <c r="CP333" s="33" t="n">
        <v>0</v>
      </c>
      <c r="CQ333" s="33" t="n">
        <v>0</v>
      </c>
      <c r="CR333" s="33" t="n">
        <v>0</v>
      </c>
      <c r="CS333" s="33" t="n">
        <v>0.033</v>
      </c>
      <c r="CT333" s="33" t="n">
        <v>0.044</v>
      </c>
      <c r="CU333" s="33" t="n">
        <v>0.033</v>
      </c>
      <c r="CV333" s="33" t="n">
        <v>0.011</v>
      </c>
      <c r="CW333" s="33" t="n">
        <v>0.011</v>
      </c>
      <c r="CX333" s="33" t="n">
        <v>0.022</v>
      </c>
      <c r="CY333" s="33" t="n">
        <v>0.011</v>
      </c>
      <c r="CZ333" s="33" t="n">
        <v>0.011</v>
      </c>
      <c r="DA333" s="33" t="n">
        <v>0.022</v>
      </c>
      <c r="DB333" s="33" t="n">
        <v>0.055</v>
      </c>
      <c r="DC333" s="33" t="n">
        <v>0.066</v>
      </c>
      <c r="DD333" s="33" t="n">
        <v>0.033</v>
      </c>
      <c r="DE333" s="33" t="n">
        <v>0.066</v>
      </c>
      <c r="DF333" s="33" t="n">
        <v>0.088</v>
      </c>
      <c r="DG333" s="33" t="n">
        <v>0.088</v>
      </c>
      <c r="DH333" s="33" t="n">
        <v>0.121</v>
      </c>
      <c r="DI333" s="33" t="n">
        <v>0.121</v>
      </c>
      <c r="DJ333" s="33" t="n">
        <v>0.319</v>
      </c>
      <c r="DK333" s="33" t="n">
        <v>0.165</v>
      </c>
      <c r="DL333" s="33" t="n">
        <v>0.132</v>
      </c>
      <c r="DM333" s="33" t="n">
        <v>0.187</v>
      </c>
      <c r="DN333" s="33" t="n">
        <v>0.011</v>
      </c>
      <c r="DO333" s="33" t="n">
        <v>0</v>
      </c>
      <c r="DP333" s="33" t="n">
        <v>0.022</v>
      </c>
      <c r="DQ333" s="33" t="n">
        <v>0</v>
      </c>
      <c r="DR333" s="33" t="n">
        <v>0.011</v>
      </c>
      <c r="DS333" s="33" t="n">
        <v>0.011</v>
      </c>
      <c r="DT333" s="33" t="n">
        <v>0.011</v>
      </c>
      <c r="DU333" s="33" t="n">
        <v>0.011</v>
      </c>
      <c r="DV333" s="33" t="n">
        <v>0.033</v>
      </c>
      <c r="DW333" s="33" t="n">
        <v>0.912</v>
      </c>
      <c r="DX333" s="33" t="n">
        <v>0.901</v>
      </c>
      <c r="DY333" s="33" t="n">
        <v>0.857</v>
      </c>
      <c r="DZ333" s="33" t="n">
        <v>0.868</v>
      </c>
      <c r="EA333" s="33" t="n">
        <v>0.857</v>
      </c>
      <c r="EB333" s="33" t="n">
        <v>0.648</v>
      </c>
      <c r="EC333" s="33" t="n">
        <v>0.736</v>
      </c>
      <c r="ED333" s="33" t="n">
        <v>0.747</v>
      </c>
      <c r="EE333" s="33" t="n">
        <v>0.714</v>
      </c>
      <c r="EF333" s="33" t="n">
        <v>0.484</v>
      </c>
      <c r="EG333" s="33" t="n">
        <v>0.066</v>
      </c>
      <c r="EH333" s="33" t="n">
        <v>0.011</v>
      </c>
      <c r="EI333" s="33" t="n">
        <v>0.044</v>
      </c>
      <c r="EJ333" s="33" t="n">
        <v>0.374</v>
      </c>
      <c r="EK333" s="33" t="n">
        <v>0.099</v>
      </c>
      <c r="EL333" s="33" t="n">
        <v>0.033</v>
      </c>
      <c r="EM333" s="33" t="n">
        <v>0.044</v>
      </c>
      <c r="EN333" s="33" t="n">
        <v>0.066</v>
      </c>
      <c r="EO333" s="33" t="n">
        <v>0.286</v>
      </c>
      <c r="EP333" s="33" t="n">
        <v>0.319</v>
      </c>
      <c r="EQ333" s="33" t="n">
        <v>0.33</v>
      </c>
      <c r="ER333" s="33" t="n">
        <v>0.011</v>
      </c>
      <c r="ES333" s="33" t="n">
        <v>0</v>
      </c>
      <c r="ET333" s="33" t="n">
        <v>0.066</v>
      </c>
      <c r="EU333" s="33" t="n">
        <v>0.033</v>
      </c>
      <c r="EV333" s="33" t="n">
        <v>0.066</v>
      </c>
      <c r="EW333" s="33" t="n">
        <v>0.549</v>
      </c>
      <c r="EX333" s="33" t="n">
        <v>0.571</v>
      </c>
      <c r="EY333" s="33" t="n">
        <v>0.549</v>
      </c>
      <c r="EZ333" s="33" t="n">
        <v>8.05</v>
      </c>
      <c r="FA333" s="33" t="n">
        <v>0.033</v>
      </c>
      <c r="FB333" s="33" t="n">
        <v>0</v>
      </c>
      <c r="FC333" s="33" t="n">
        <v>0.011</v>
      </c>
      <c r="FD333" s="33" t="n">
        <v>0.055</v>
      </c>
      <c r="FE333" s="33" t="n">
        <v>0.022</v>
      </c>
      <c r="FF333" s="33" t="n">
        <v>0.088</v>
      </c>
      <c r="FG333" s="33" t="n">
        <v>0.11</v>
      </c>
      <c r="FH333" s="33" t="n">
        <v>0.165</v>
      </c>
      <c r="FI333" s="33" t="n">
        <v>0.121</v>
      </c>
      <c r="FJ333" s="33" t="n">
        <v>0.396</v>
      </c>
      <c r="FK333" s="33" t="n">
        <v>0</v>
      </c>
      <c r="FL333" s="33" t="n">
        <v>0.56</v>
      </c>
      <c r="FM333" s="33" t="n">
        <v>0.637</v>
      </c>
      <c r="FN333" s="33" t="n">
        <v>0.286</v>
      </c>
      <c r="FO333" s="33" t="n">
        <v>0.209</v>
      </c>
      <c r="FP333" s="33" t="n">
        <v>0.176</v>
      </c>
      <c r="FQ333" s="33" t="n">
        <v>0.242</v>
      </c>
      <c r="FR333" s="33" t="n">
        <v>0.11</v>
      </c>
      <c r="FS333" s="33" t="n">
        <v>0.055</v>
      </c>
      <c r="FT333" s="33" t="n">
        <v>0.176</v>
      </c>
      <c r="FU333" s="33" t="n">
        <v>0.066</v>
      </c>
      <c r="FV333" s="33" t="n">
        <v>0.044</v>
      </c>
      <c r="FW333" s="33" t="n">
        <v>0.231</v>
      </c>
      <c r="FX333" s="33" t="n">
        <v>0.055</v>
      </c>
      <c r="FY333" s="33" t="n">
        <v>0.088</v>
      </c>
      <c r="FZ333" s="33" t="n">
        <v>0.066</v>
      </c>
      <c r="GA333" s="33" t="n">
        <v>0.011</v>
      </c>
      <c r="GB333" s="33" t="n">
        <v>0.011</v>
      </c>
      <c r="GC333" s="33" t="n">
        <v>0</v>
      </c>
      <c r="GD333" s="33" t="n">
        <v>0.044</v>
      </c>
      <c r="GE333" s="33" t="n">
        <v>0.033</v>
      </c>
      <c r="GF333" s="33" t="n">
        <v>0</v>
      </c>
      <c r="GG333" s="33" t="n">
        <v>0.253</v>
      </c>
      <c r="GH333" s="33" t="n">
        <v>0.33</v>
      </c>
      <c r="GI333" s="33" t="n">
        <v>0.341</v>
      </c>
      <c r="GJ333" s="33" t="n">
        <v>0.33</v>
      </c>
      <c r="GK333" s="33" t="n">
        <v>0.462</v>
      </c>
      <c r="GL333" s="33" t="n">
        <v>0.33</v>
      </c>
      <c r="GM333" s="33" t="n">
        <v>0.692</v>
      </c>
      <c r="GN333" s="33" t="n">
        <v>0.495</v>
      </c>
      <c r="GO333" s="33" t="n">
        <v>0.505</v>
      </c>
      <c r="GP333" s="33" t="n">
        <v>0.484</v>
      </c>
      <c r="GQ333" s="33" t="n">
        <v>0.385</v>
      </c>
      <c r="GR333" s="33" t="n">
        <v>0.593</v>
      </c>
      <c r="GS333" s="33" t="n">
        <v>0.033</v>
      </c>
      <c r="GT333" s="33" t="n">
        <v>0.132</v>
      </c>
      <c r="GU333" s="33" t="n">
        <v>0.132</v>
      </c>
      <c r="GV333" s="33" t="n">
        <v>0.088</v>
      </c>
      <c r="GW333" s="33" t="n">
        <v>0.099</v>
      </c>
      <c r="GX333" s="33" t="n">
        <v>0.033</v>
      </c>
      <c r="GY333" s="33" t="n">
        <v>0.011</v>
      </c>
      <c r="GZ333" s="33" t="n">
        <v>0.022</v>
      </c>
      <c r="HA333" s="33" t="n">
        <v>0.011</v>
      </c>
      <c r="HB333" s="33" t="n">
        <v>0.011</v>
      </c>
      <c r="HC333" s="33" t="n">
        <v>0.011</v>
      </c>
      <c r="HD333" s="33" t="n">
        <v>0.033</v>
      </c>
      <c r="HE333" s="33" t="n">
        <v>0</v>
      </c>
      <c r="HF333" s="33" t="n">
        <v>0.011</v>
      </c>
      <c r="HG333" s="33" t="n">
        <v>0.011</v>
      </c>
      <c r="HH333" s="33" t="n">
        <v>0.044</v>
      </c>
      <c r="HI333" s="33" t="n">
        <v>0.011</v>
      </c>
      <c r="HJ333" s="33" t="n">
        <v>0.011</v>
      </c>
    </row>
    <row r="334" customFormat="false" ht="15" hidden="false" customHeight="false" outlineLevel="0" collapsed="false">
      <c r="A334" s="33" t="n">
        <v>609986</v>
      </c>
      <c r="B334" s="242" t="s">
        <v>1785</v>
      </c>
      <c r="C334" s="243" t="s">
        <v>1786</v>
      </c>
      <c r="D334" s="33" t="n">
        <v>3920</v>
      </c>
      <c r="E334" s="33" t="n">
        <v>23721</v>
      </c>
      <c r="F334" s="33" t="s">
        <v>691</v>
      </c>
      <c r="G334" s="33" t="s">
        <v>692</v>
      </c>
      <c r="H334" s="243" t="s">
        <v>46</v>
      </c>
      <c r="I334" s="33" t="s">
        <v>1855</v>
      </c>
      <c r="J334" s="33" t="s">
        <v>1788</v>
      </c>
      <c r="L334" s="33" t="s">
        <v>89</v>
      </c>
      <c r="N334" s="33" t="s">
        <v>1790</v>
      </c>
      <c r="O334" s="33" t="n">
        <v>51326</v>
      </c>
      <c r="P334" s="33" t="s">
        <v>1791</v>
      </c>
      <c r="Q334" s="33" t="s">
        <v>4029</v>
      </c>
      <c r="R334" s="33" t="s">
        <v>4030</v>
      </c>
      <c r="S334" s="33" t="n">
        <v>60636</v>
      </c>
      <c r="T334" s="33" t="n">
        <v>43</v>
      </c>
      <c r="U334" s="33" t="s">
        <v>4031</v>
      </c>
      <c r="V334" s="33" t="s">
        <v>4032</v>
      </c>
      <c r="W334" s="33" t="s">
        <v>4033</v>
      </c>
      <c r="X334" s="33" t="s">
        <v>4034</v>
      </c>
      <c r="Y334" s="33" t="s">
        <v>2196</v>
      </c>
      <c r="Z334" s="33" t="s">
        <v>2572</v>
      </c>
      <c r="AA334" s="33" t="n">
        <v>2012</v>
      </c>
      <c r="AB334" s="33" t="n">
        <v>609986</v>
      </c>
      <c r="AD334" s="33" t="n">
        <v>3920</v>
      </c>
      <c r="AG334" s="33" t="s">
        <v>4035</v>
      </c>
      <c r="AH334" s="33" t="n">
        <v>4</v>
      </c>
      <c r="AI334" s="33" t="s">
        <v>1823</v>
      </c>
      <c r="AJ334" s="33" t="s">
        <v>1801</v>
      </c>
      <c r="AK334" s="33" t="s">
        <v>1802</v>
      </c>
      <c r="AL334" s="33" t="s">
        <v>89</v>
      </c>
      <c r="AM334" s="33" t="s">
        <v>71</v>
      </c>
      <c r="AN334" s="33" t="s">
        <v>89</v>
      </c>
      <c r="AO334" s="33" t="s">
        <v>89</v>
      </c>
      <c r="AP334" s="33" t="s">
        <v>71</v>
      </c>
      <c r="AQ334" s="33" t="s">
        <v>2467</v>
      </c>
      <c r="AR334" s="244" t="s">
        <v>233</v>
      </c>
      <c r="AS334" s="33" t="s">
        <v>77</v>
      </c>
      <c r="AT334" s="33" t="s">
        <v>47</v>
      </c>
      <c r="AU334" s="33" t="s">
        <v>47</v>
      </c>
      <c r="AV334" s="33" t="n">
        <v>61</v>
      </c>
      <c r="AW334" s="33" t="n">
        <v>56</v>
      </c>
      <c r="AX334" s="33" t="n">
        <v>48</v>
      </c>
      <c r="AY334" s="33" t="n">
        <v>65</v>
      </c>
      <c r="AZ334" s="33" t="n">
        <v>0</v>
      </c>
      <c r="BA334" s="33" t="n">
        <v>0</v>
      </c>
      <c r="BB334" s="33" t="n">
        <v>62</v>
      </c>
      <c r="BC334" s="33" t="n">
        <v>0</v>
      </c>
      <c r="BD334" s="245" t="n">
        <v>1</v>
      </c>
      <c r="BE334" s="33" t="n">
        <v>0</v>
      </c>
      <c r="BF334" s="33" t="n">
        <v>0</v>
      </c>
      <c r="BG334" s="33" t="n">
        <v>2</v>
      </c>
      <c r="BH334" s="33" t="n">
        <v>65</v>
      </c>
      <c r="BI334" s="33" t="n">
        <v>0</v>
      </c>
      <c r="BJ334" s="33" t="n">
        <v>0.015</v>
      </c>
      <c r="BK334" s="33" t="n">
        <v>0</v>
      </c>
      <c r="BL334" s="33" t="n">
        <v>0</v>
      </c>
      <c r="BM334" s="33" t="n">
        <v>0.031</v>
      </c>
      <c r="BN334" s="33" t="n">
        <v>0.031</v>
      </c>
      <c r="BO334" s="33" t="n">
        <v>0.108</v>
      </c>
      <c r="BP334" s="33" t="n">
        <v>0.031</v>
      </c>
      <c r="BQ334" s="33" t="n">
        <v>0.138</v>
      </c>
      <c r="BR334" s="33" t="n">
        <v>0.062</v>
      </c>
      <c r="BS334" s="33" t="n">
        <v>0.108</v>
      </c>
      <c r="BT334" s="33" t="n">
        <v>0.077</v>
      </c>
      <c r="BU334" s="33" t="n">
        <v>0.262</v>
      </c>
      <c r="BV334" s="33" t="n">
        <v>0.185</v>
      </c>
      <c r="BW334" s="33" t="n">
        <v>0.169</v>
      </c>
      <c r="BX334" s="33" t="n">
        <v>0.215</v>
      </c>
      <c r="BY334" s="33" t="n">
        <v>0.138</v>
      </c>
      <c r="BZ334" s="33" t="n">
        <v>0.231</v>
      </c>
      <c r="CA334" s="33" t="n">
        <v>0.031</v>
      </c>
      <c r="CB334" s="33" t="n">
        <v>0.031</v>
      </c>
      <c r="CC334" s="33" t="n">
        <v>0.046</v>
      </c>
      <c r="CD334" s="33" t="n">
        <v>0.031</v>
      </c>
      <c r="CE334" s="33" t="n">
        <v>0.062</v>
      </c>
      <c r="CF334" s="33" t="n">
        <v>0.092</v>
      </c>
      <c r="CG334" s="33" t="n">
        <v>0.6</v>
      </c>
      <c r="CH334" s="33" t="n">
        <v>0.738</v>
      </c>
      <c r="CI334" s="33" t="n">
        <v>0.646</v>
      </c>
      <c r="CJ334" s="33" t="n">
        <v>0.692</v>
      </c>
      <c r="CK334" s="33" t="n">
        <v>0.662</v>
      </c>
      <c r="CL334" s="33" t="n">
        <v>0.569</v>
      </c>
      <c r="CM334" s="33" t="n">
        <v>0</v>
      </c>
      <c r="CN334" s="33" t="n">
        <v>0</v>
      </c>
      <c r="CO334" s="33" t="n">
        <v>0</v>
      </c>
      <c r="CP334" s="33" t="n">
        <v>0</v>
      </c>
      <c r="CQ334" s="33" t="n">
        <v>0</v>
      </c>
      <c r="CR334" s="33" t="n">
        <v>0</v>
      </c>
      <c r="CS334" s="33" t="n">
        <v>0</v>
      </c>
      <c r="CT334" s="33" t="n">
        <v>0.015</v>
      </c>
      <c r="CU334" s="33" t="n">
        <v>0.031</v>
      </c>
      <c r="CV334" s="33" t="n">
        <v>0.046</v>
      </c>
      <c r="CW334" s="33" t="n">
        <v>0.031</v>
      </c>
      <c r="CX334" s="33" t="n">
        <v>0.046</v>
      </c>
      <c r="CY334" s="33" t="n">
        <v>0.046</v>
      </c>
      <c r="CZ334" s="33" t="n">
        <v>0.062</v>
      </c>
      <c r="DA334" s="33" t="n">
        <v>0.123</v>
      </c>
      <c r="DB334" s="33" t="n">
        <v>0.108</v>
      </c>
      <c r="DC334" s="33" t="n">
        <v>0.123</v>
      </c>
      <c r="DD334" s="33" t="n">
        <v>0.062</v>
      </c>
      <c r="DE334" s="33" t="n">
        <v>0.062</v>
      </c>
      <c r="DF334" s="33" t="n">
        <v>0.169</v>
      </c>
      <c r="DG334" s="33" t="n">
        <v>0.123</v>
      </c>
      <c r="DH334" s="33" t="n">
        <v>0.154</v>
      </c>
      <c r="DI334" s="33" t="n">
        <v>0.169</v>
      </c>
      <c r="DJ334" s="33" t="n">
        <v>0.185</v>
      </c>
      <c r="DK334" s="33" t="n">
        <v>0.138</v>
      </c>
      <c r="DL334" s="33" t="n">
        <v>0.154</v>
      </c>
      <c r="DM334" s="33" t="n">
        <v>0.185</v>
      </c>
      <c r="DN334" s="33" t="n">
        <v>0.015</v>
      </c>
      <c r="DO334" s="33" t="n">
        <v>0.015</v>
      </c>
      <c r="DP334" s="33" t="n">
        <v>0.031</v>
      </c>
      <c r="DQ334" s="33" t="n">
        <v>0.015</v>
      </c>
      <c r="DR334" s="33" t="n">
        <v>0.015</v>
      </c>
      <c r="DS334" s="33" t="n">
        <v>0.031</v>
      </c>
      <c r="DT334" s="33" t="n">
        <v>0.015</v>
      </c>
      <c r="DU334" s="33" t="n">
        <v>0.015</v>
      </c>
      <c r="DV334" s="33" t="n">
        <v>0.015</v>
      </c>
      <c r="DW334" s="33" t="n">
        <v>0.877</v>
      </c>
      <c r="DX334" s="33" t="n">
        <v>0.785</v>
      </c>
      <c r="DY334" s="33" t="n">
        <v>0.8</v>
      </c>
      <c r="DZ334" s="33" t="n">
        <v>0.785</v>
      </c>
      <c r="EA334" s="33" t="n">
        <v>0.754</v>
      </c>
      <c r="EB334" s="33" t="n">
        <v>0.662</v>
      </c>
      <c r="EC334" s="33" t="n">
        <v>0.738</v>
      </c>
      <c r="ED334" s="33" t="n">
        <v>0.692</v>
      </c>
      <c r="EE334" s="33" t="n">
        <v>0.708</v>
      </c>
      <c r="EF334" s="33" t="n">
        <v>0.369</v>
      </c>
      <c r="EG334" s="33" t="n">
        <v>0.092</v>
      </c>
      <c r="EH334" s="33" t="n">
        <v>0.046</v>
      </c>
      <c r="EI334" s="33" t="n">
        <v>0.108</v>
      </c>
      <c r="EJ334" s="33" t="n">
        <v>0.323</v>
      </c>
      <c r="EK334" s="33" t="n">
        <v>0.292</v>
      </c>
      <c r="EL334" s="33" t="n">
        <v>0.185</v>
      </c>
      <c r="EM334" s="33" t="n">
        <v>0.108</v>
      </c>
      <c r="EN334" s="33" t="n">
        <v>0.138</v>
      </c>
      <c r="EO334" s="33" t="n">
        <v>0.262</v>
      </c>
      <c r="EP334" s="33" t="n">
        <v>0.277</v>
      </c>
      <c r="EQ334" s="33" t="n">
        <v>0.277</v>
      </c>
      <c r="ER334" s="33" t="n">
        <v>0.031</v>
      </c>
      <c r="ES334" s="33" t="n">
        <v>0.031</v>
      </c>
      <c r="ET334" s="33" t="n">
        <v>0.031</v>
      </c>
      <c r="EU334" s="33" t="n">
        <v>0.031</v>
      </c>
      <c r="EV334" s="33" t="n">
        <v>0.138</v>
      </c>
      <c r="EW334" s="33" t="n">
        <v>0.323</v>
      </c>
      <c r="EX334" s="33" t="n">
        <v>0.462</v>
      </c>
      <c r="EY334" s="33" t="n">
        <v>0.477</v>
      </c>
      <c r="EZ334" s="33" t="n">
        <v>6.69</v>
      </c>
      <c r="FA334" s="33" t="n">
        <v>0.108</v>
      </c>
      <c r="FB334" s="33" t="n">
        <v>0.062</v>
      </c>
      <c r="FC334" s="33" t="n">
        <v>0.031</v>
      </c>
      <c r="FD334" s="33" t="n">
        <v>0.031</v>
      </c>
      <c r="FE334" s="33" t="n">
        <v>0.108</v>
      </c>
      <c r="FF334" s="33" t="n">
        <v>0.031</v>
      </c>
      <c r="FG334" s="33" t="n">
        <v>0.092</v>
      </c>
      <c r="FH334" s="33" t="n">
        <v>0.169</v>
      </c>
      <c r="FI334" s="33" t="n">
        <v>0.123</v>
      </c>
      <c r="FJ334" s="33" t="n">
        <v>0.231</v>
      </c>
      <c r="FK334" s="33" t="n">
        <v>0.015</v>
      </c>
      <c r="FL334" s="33" t="n">
        <v>0.538</v>
      </c>
      <c r="FM334" s="33" t="n">
        <v>0.615</v>
      </c>
      <c r="FN334" s="33" t="n">
        <v>0.308</v>
      </c>
      <c r="FO334" s="33" t="n">
        <v>0.215</v>
      </c>
      <c r="FP334" s="33" t="n">
        <v>0.154</v>
      </c>
      <c r="FQ334" s="33" t="n">
        <v>0.292</v>
      </c>
      <c r="FR334" s="33" t="n">
        <v>0.077</v>
      </c>
      <c r="FS334" s="33" t="n">
        <v>0.046</v>
      </c>
      <c r="FT334" s="33" t="n">
        <v>0.185</v>
      </c>
      <c r="FU334" s="33" t="n">
        <v>0.108</v>
      </c>
      <c r="FV334" s="33" t="n">
        <v>0.092</v>
      </c>
      <c r="FW334" s="33" t="n">
        <v>0.154</v>
      </c>
      <c r="FX334" s="33" t="n">
        <v>0.062</v>
      </c>
      <c r="FY334" s="33" t="n">
        <v>0.092</v>
      </c>
      <c r="FZ334" s="33" t="n">
        <v>0.062</v>
      </c>
      <c r="GA334" s="33" t="n">
        <v>0.077</v>
      </c>
      <c r="GB334" s="33" t="n">
        <v>0</v>
      </c>
      <c r="GC334" s="33" t="n">
        <v>0.015</v>
      </c>
      <c r="GD334" s="33" t="n">
        <v>0.077</v>
      </c>
      <c r="GE334" s="33" t="n">
        <v>0.185</v>
      </c>
      <c r="GF334" s="33" t="n">
        <v>0.031</v>
      </c>
      <c r="GG334" s="33" t="n">
        <v>0.215</v>
      </c>
      <c r="GH334" s="33" t="n">
        <v>0.277</v>
      </c>
      <c r="GI334" s="33" t="n">
        <v>0.262</v>
      </c>
      <c r="GJ334" s="33" t="n">
        <v>0.323</v>
      </c>
      <c r="GK334" s="33" t="n">
        <v>0.262</v>
      </c>
      <c r="GL334" s="33" t="n">
        <v>0.338</v>
      </c>
      <c r="GM334" s="33" t="n">
        <v>0.6</v>
      </c>
      <c r="GN334" s="33" t="n">
        <v>0.585</v>
      </c>
      <c r="GO334" s="33" t="n">
        <v>0.6</v>
      </c>
      <c r="GP334" s="33" t="n">
        <v>0.385</v>
      </c>
      <c r="GQ334" s="33" t="n">
        <v>0.4</v>
      </c>
      <c r="GR334" s="33" t="n">
        <v>0.523</v>
      </c>
      <c r="GS334" s="33" t="n">
        <v>0.077</v>
      </c>
      <c r="GT334" s="33" t="n">
        <v>0.108</v>
      </c>
      <c r="GU334" s="33" t="n">
        <v>0.077</v>
      </c>
      <c r="GV334" s="33" t="n">
        <v>0.138</v>
      </c>
      <c r="GW334" s="33" t="n">
        <v>0.077</v>
      </c>
      <c r="GX334" s="33" t="n">
        <v>0.031</v>
      </c>
      <c r="GY334" s="33" t="n">
        <v>0</v>
      </c>
      <c r="GZ334" s="33" t="n">
        <v>0</v>
      </c>
      <c r="HA334" s="33" t="n">
        <v>0</v>
      </c>
      <c r="HB334" s="33" t="n">
        <v>0.015</v>
      </c>
      <c r="HC334" s="33" t="n">
        <v>0</v>
      </c>
      <c r="HD334" s="33" t="n">
        <v>0</v>
      </c>
      <c r="HE334" s="33" t="n">
        <v>0.031</v>
      </c>
      <c r="HF334" s="33" t="n">
        <v>0.031</v>
      </c>
      <c r="HG334" s="33" t="n">
        <v>0.046</v>
      </c>
      <c r="HH334" s="33" t="n">
        <v>0.062</v>
      </c>
      <c r="HI334" s="33" t="n">
        <v>0.077</v>
      </c>
      <c r="HJ334" s="33" t="n">
        <v>0.077</v>
      </c>
    </row>
    <row r="335" customFormat="false" ht="15" hidden="false" customHeight="false" outlineLevel="0" collapsed="false">
      <c r="A335" s="33" t="n">
        <v>609987</v>
      </c>
      <c r="B335" s="242" t="s">
        <v>1785</v>
      </c>
      <c r="C335" s="243" t="s">
        <v>1786</v>
      </c>
      <c r="D335" s="33" t="n">
        <v>3930</v>
      </c>
      <c r="E335" s="33" t="n">
        <v>31121</v>
      </c>
      <c r="F335" s="33" t="s">
        <v>693</v>
      </c>
      <c r="G335" s="33" t="s">
        <v>694</v>
      </c>
      <c r="H335" s="243" t="s">
        <v>46</v>
      </c>
      <c r="I335" s="33" t="s">
        <v>1855</v>
      </c>
      <c r="J335" s="33" t="s">
        <v>1788</v>
      </c>
      <c r="L335" s="33" t="s">
        <v>102</v>
      </c>
      <c r="N335" s="33" t="s">
        <v>1790</v>
      </c>
      <c r="O335" s="33" t="n">
        <v>51353</v>
      </c>
      <c r="P335" s="33" t="s">
        <v>1791</v>
      </c>
      <c r="Q335" s="33" t="s">
        <v>4036</v>
      </c>
      <c r="R335" s="33" t="s">
        <v>4037</v>
      </c>
      <c r="S335" s="33" t="n">
        <v>60609</v>
      </c>
      <c r="T335" s="33" t="n">
        <v>42</v>
      </c>
      <c r="U335" s="33" t="s">
        <v>4038</v>
      </c>
      <c r="V335" s="33" t="s">
        <v>4039</v>
      </c>
      <c r="W335" s="33" t="s">
        <v>4040</v>
      </c>
      <c r="X335" s="33" t="s">
        <v>4041</v>
      </c>
      <c r="Y335" s="33" t="s">
        <v>4042</v>
      </c>
      <c r="Z335" s="33" t="s">
        <v>1811</v>
      </c>
      <c r="AA335" s="33" t="n">
        <v>2012</v>
      </c>
      <c r="AB335" s="33" t="n">
        <v>609987</v>
      </c>
      <c r="AD335" s="33" t="n">
        <v>3930</v>
      </c>
      <c r="AG335" s="33" t="s">
        <v>4043</v>
      </c>
      <c r="AH335" s="33" t="n">
        <v>4</v>
      </c>
      <c r="AI335" s="33" t="s">
        <v>1823</v>
      </c>
      <c r="AJ335" s="33" t="s">
        <v>1801</v>
      </c>
      <c r="AK335" s="33" t="s">
        <v>1802</v>
      </c>
      <c r="AL335" s="33" t="s">
        <v>102</v>
      </c>
      <c r="AM335" s="33" t="s">
        <v>71</v>
      </c>
      <c r="AN335" s="33" t="s">
        <v>102</v>
      </c>
      <c r="AO335" s="33" t="s">
        <v>102</v>
      </c>
      <c r="AP335" s="33" t="s">
        <v>71</v>
      </c>
      <c r="AQ335" s="33" t="s">
        <v>2426</v>
      </c>
      <c r="AR335" s="244" t="s">
        <v>130</v>
      </c>
      <c r="AS335" s="33" t="s">
        <v>47</v>
      </c>
      <c r="AT335" s="33" t="s">
        <v>47</v>
      </c>
      <c r="AU335" s="33" t="s">
        <v>47</v>
      </c>
      <c r="AV335" s="33" t="n">
        <v>44</v>
      </c>
      <c r="AW335" s="33" t="n">
        <v>54</v>
      </c>
      <c r="AX335" s="33" t="n">
        <v>57</v>
      </c>
      <c r="AY335" s="33" t="n">
        <v>75</v>
      </c>
      <c r="AZ335" s="33" t="n">
        <v>0</v>
      </c>
      <c r="BA335" s="33" t="n">
        <v>0</v>
      </c>
      <c r="BB335" s="33" t="n">
        <v>65</v>
      </c>
      <c r="BC335" s="33" t="n">
        <v>2</v>
      </c>
      <c r="BD335" s="245" t="n">
        <v>0</v>
      </c>
      <c r="BE335" s="33" t="n">
        <v>0</v>
      </c>
      <c r="BF335" s="33" t="n">
        <v>4</v>
      </c>
      <c r="BG335" s="33" t="n">
        <v>4</v>
      </c>
      <c r="BH335" s="33" t="n">
        <v>75</v>
      </c>
      <c r="BI335" s="33" t="n">
        <v>0.04</v>
      </c>
      <c r="BJ335" s="33" t="n">
        <v>0.04</v>
      </c>
      <c r="BK335" s="33" t="n">
        <v>0.013</v>
      </c>
      <c r="BL335" s="33" t="n">
        <v>0</v>
      </c>
      <c r="BM335" s="33" t="n">
        <v>0.04</v>
      </c>
      <c r="BN335" s="33" t="n">
        <v>0.08</v>
      </c>
      <c r="BO335" s="33" t="n">
        <v>0.133</v>
      </c>
      <c r="BP335" s="33" t="n">
        <v>0.08</v>
      </c>
      <c r="BQ335" s="33" t="n">
        <v>0.053</v>
      </c>
      <c r="BR335" s="33" t="n">
        <v>0.04</v>
      </c>
      <c r="BS335" s="33" t="n">
        <v>0.08</v>
      </c>
      <c r="BT335" s="33" t="n">
        <v>0.107</v>
      </c>
      <c r="BU335" s="33" t="n">
        <v>0.227</v>
      </c>
      <c r="BV335" s="33" t="n">
        <v>0.28</v>
      </c>
      <c r="BW335" s="33" t="n">
        <v>0.293</v>
      </c>
      <c r="BX335" s="33" t="n">
        <v>0.253</v>
      </c>
      <c r="BY335" s="33" t="n">
        <v>0.333</v>
      </c>
      <c r="BZ335" s="33" t="n">
        <v>0.32</v>
      </c>
      <c r="CA335" s="33" t="n">
        <v>0.053</v>
      </c>
      <c r="CB335" s="33" t="n">
        <v>0.027</v>
      </c>
      <c r="CC335" s="33" t="n">
        <v>0.027</v>
      </c>
      <c r="CD335" s="33" t="n">
        <v>0.04</v>
      </c>
      <c r="CE335" s="33" t="n">
        <v>0.053</v>
      </c>
      <c r="CF335" s="33" t="n">
        <v>0.053</v>
      </c>
      <c r="CG335" s="33" t="n">
        <v>0.547</v>
      </c>
      <c r="CH335" s="33" t="n">
        <v>0.573</v>
      </c>
      <c r="CI335" s="33" t="n">
        <v>0.613</v>
      </c>
      <c r="CJ335" s="33" t="n">
        <v>0.667</v>
      </c>
      <c r="CK335" s="33" t="n">
        <v>0.493</v>
      </c>
      <c r="CL335" s="33" t="n">
        <v>0.44</v>
      </c>
      <c r="CM335" s="33" t="n">
        <v>0.013</v>
      </c>
      <c r="CN335" s="33" t="n">
        <v>0.027</v>
      </c>
      <c r="CO335" s="33" t="n">
        <v>0.027</v>
      </c>
      <c r="CP335" s="33" t="n">
        <v>0.013</v>
      </c>
      <c r="CQ335" s="33" t="n">
        <v>0</v>
      </c>
      <c r="CR335" s="33" t="n">
        <v>0.053</v>
      </c>
      <c r="CS335" s="33" t="n">
        <v>0.04</v>
      </c>
      <c r="CT335" s="33" t="n">
        <v>0.107</v>
      </c>
      <c r="CU335" s="33" t="n">
        <v>0.093</v>
      </c>
      <c r="CV335" s="33" t="n">
        <v>0.053</v>
      </c>
      <c r="CW335" s="33" t="n">
        <v>0.053</v>
      </c>
      <c r="CX335" s="33" t="n">
        <v>0.08</v>
      </c>
      <c r="CY335" s="33" t="n">
        <v>0.04</v>
      </c>
      <c r="CZ335" s="33" t="n">
        <v>0.08</v>
      </c>
      <c r="DA335" s="33" t="n">
        <v>0.067</v>
      </c>
      <c r="DB335" s="33" t="n">
        <v>0.107</v>
      </c>
      <c r="DC335" s="33" t="n">
        <v>0.053</v>
      </c>
      <c r="DD335" s="33" t="n">
        <v>0.053</v>
      </c>
      <c r="DE335" s="33" t="n">
        <v>0.04</v>
      </c>
      <c r="DF335" s="33" t="n">
        <v>0.093</v>
      </c>
      <c r="DG335" s="33" t="n">
        <v>0.067</v>
      </c>
      <c r="DH335" s="33" t="n">
        <v>0.067</v>
      </c>
      <c r="DI335" s="33" t="n">
        <v>0.067</v>
      </c>
      <c r="DJ335" s="33" t="n">
        <v>0.147</v>
      </c>
      <c r="DK335" s="33" t="n">
        <v>0.053</v>
      </c>
      <c r="DL335" s="33" t="n">
        <v>0.16</v>
      </c>
      <c r="DM335" s="33" t="n">
        <v>0.08</v>
      </c>
      <c r="DN335" s="33" t="n">
        <v>0.027</v>
      </c>
      <c r="DO335" s="33" t="n">
        <v>0.027</v>
      </c>
      <c r="DP335" s="33" t="n">
        <v>0.013</v>
      </c>
      <c r="DQ335" s="33" t="n">
        <v>0.027</v>
      </c>
      <c r="DR335" s="33" t="n">
        <v>0.027</v>
      </c>
      <c r="DS335" s="33" t="n">
        <v>0.013</v>
      </c>
      <c r="DT335" s="33" t="n">
        <v>0.027</v>
      </c>
      <c r="DU335" s="33" t="n">
        <v>0.027</v>
      </c>
      <c r="DV335" s="33" t="n">
        <v>0.027</v>
      </c>
      <c r="DW335" s="33" t="n">
        <v>0.867</v>
      </c>
      <c r="DX335" s="33" t="n">
        <v>0.8</v>
      </c>
      <c r="DY335" s="33" t="n">
        <v>0.813</v>
      </c>
      <c r="DZ335" s="33" t="n">
        <v>0.853</v>
      </c>
      <c r="EA335" s="33" t="n">
        <v>0.827</v>
      </c>
      <c r="EB335" s="33" t="n">
        <v>0.72</v>
      </c>
      <c r="EC335" s="33" t="n">
        <v>0.773</v>
      </c>
      <c r="ED335" s="33" t="n">
        <v>0.653</v>
      </c>
      <c r="EE335" s="33" t="n">
        <v>0.747</v>
      </c>
      <c r="EF335" s="33" t="n">
        <v>0.36</v>
      </c>
      <c r="EG335" s="33" t="n">
        <v>0.013</v>
      </c>
      <c r="EH335" s="33" t="n">
        <v>0</v>
      </c>
      <c r="EI335" s="33" t="n">
        <v>0.12</v>
      </c>
      <c r="EJ335" s="33" t="n">
        <v>0.213</v>
      </c>
      <c r="EK335" s="33" t="n">
        <v>0.067</v>
      </c>
      <c r="EL335" s="33" t="n">
        <v>0.053</v>
      </c>
      <c r="EM335" s="33" t="n">
        <v>0.093</v>
      </c>
      <c r="EN335" s="33" t="n">
        <v>0.133</v>
      </c>
      <c r="EO335" s="33" t="n">
        <v>0.24</v>
      </c>
      <c r="EP335" s="33" t="n">
        <v>0.213</v>
      </c>
      <c r="EQ335" s="33" t="n">
        <v>0.173</v>
      </c>
      <c r="ER335" s="33" t="n">
        <v>0.067</v>
      </c>
      <c r="ES335" s="33" t="n">
        <v>0.053</v>
      </c>
      <c r="ET335" s="33" t="n">
        <v>0.133</v>
      </c>
      <c r="EU335" s="33" t="n">
        <v>0.107</v>
      </c>
      <c r="EV335" s="33" t="n">
        <v>0.227</v>
      </c>
      <c r="EW335" s="33" t="n">
        <v>0.627</v>
      </c>
      <c r="EX335" s="33" t="n">
        <v>0.6</v>
      </c>
      <c r="EY335" s="33" t="n">
        <v>0.507</v>
      </c>
      <c r="EZ335" s="33" t="n">
        <v>7.5</v>
      </c>
      <c r="FA335" s="33" t="n">
        <v>0.053</v>
      </c>
      <c r="FB335" s="33" t="n">
        <v>0.027</v>
      </c>
      <c r="FC335" s="33" t="n">
        <v>0.013</v>
      </c>
      <c r="FD335" s="33" t="n">
        <v>0.04</v>
      </c>
      <c r="FE335" s="33" t="n">
        <v>0.107</v>
      </c>
      <c r="FF335" s="33" t="n">
        <v>0.027</v>
      </c>
      <c r="FG335" s="33" t="n">
        <v>0.093</v>
      </c>
      <c r="FH335" s="33" t="n">
        <v>0.16</v>
      </c>
      <c r="FI335" s="33" t="n">
        <v>0.133</v>
      </c>
      <c r="FJ335" s="33" t="n">
        <v>0.307</v>
      </c>
      <c r="FK335" s="33" t="n">
        <v>0.04</v>
      </c>
      <c r="FL335" s="33" t="n">
        <v>0.533</v>
      </c>
      <c r="FM335" s="33" t="n">
        <v>0.613</v>
      </c>
      <c r="FN335" s="33" t="n">
        <v>0.32</v>
      </c>
      <c r="FO335" s="33" t="n">
        <v>0.16</v>
      </c>
      <c r="FP335" s="33" t="n">
        <v>0.04</v>
      </c>
      <c r="FQ335" s="33" t="n">
        <v>0.227</v>
      </c>
      <c r="FR335" s="33" t="n">
        <v>0.053</v>
      </c>
      <c r="FS335" s="33" t="n">
        <v>0.08</v>
      </c>
      <c r="FT335" s="33" t="n">
        <v>0.16</v>
      </c>
      <c r="FU335" s="33" t="n">
        <v>0.08</v>
      </c>
      <c r="FV335" s="33" t="n">
        <v>0.08</v>
      </c>
      <c r="FW335" s="33" t="n">
        <v>0.213</v>
      </c>
      <c r="FX335" s="33" t="n">
        <v>0.173</v>
      </c>
      <c r="FY335" s="33" t="n">
        <v>0.187</v>
      </c>
      <c r="FZ335" s="33" t="n">
        <v>0.08</v>
      </c>
      <c r="GA335" s="33" t="n">
        <v>0.013</v>
      </c>
      <c r="GB335" s="33" t="n">
        <v>0.027</v>
      </c>
      <c r="GC335" s="33" t="n">
        <v>0.013</v>
      </c>
      <c r="GD335" s="33" t="n">
        <v>0.013</v>
      </c>
      <c r="GE335" s="33" t="n">
        <v>0.027</v>
      </c>
      <c r="GF335" s="33" t="n">
        <v>0</v>
      </c>
      <c r="GG335" s="33" t="n">
        <v>0.333</v>
      </c>
      <c r="GH335" s="33" t="n">
        <v>0.28</v>
      </c>
      <c r="GI335" s="33" t="n">
        <v>0.28</v>
      </c>
      <c r="GJ335" s="33" t="n">
        <v>0.293</v>
      </c>
      <c r="GK335" s="33" t="n">
        <v>0.347</v>
      </c>
      <c r="GL335" s="33" t="n">
        <v>0.32</v>
      </c>
      <c r="GM335" s="33" t="n">
        <v>0.493</v>
      </c>
      <c r="GN335" s="33" t="n">
        <v>0.453</v>
      </c>
      <c r="GO335" s="33" t="n">
        <v>0.467</v>
      </c>
      <c r="GP335" s="33" t="n">
        <v>0.467</v>
      </c>
      <c r="GQ335" s="33" t="n">
        <v>0.467</v>
      </c>
      <c r="GR335" s="33" t="n">
        <v>0.573</v>
      </c>
      <c r="GS335" s="33" t="n">
        <v>0.053</v>
      </c>
      <c r="GT335" s="33" t="n">
        <v>0.147</v>
      </c>
      <c r="GU335" s="33" t="n">
        <v>0.133</v>
      </c>
      <c r="GV335" s="33" t="n">
        <v>0.12</v>
      </c>
      <c r="GW335" s="33" t="n">
        <v>0.053</v>
      </c>
      <c r="GX335" s="33" t="n">
        <v>0.013</v>
      </c>
      <c r="GY335" s="33" t="n">
        <v>0.053</v>
      </c>
      <c r="GZ335" s="33" t="n">
        <v>0.053</v>
      </c>
      <c r="HA335" s="33" t="n">
        <v>0.067</v>
      </c>
      <c r="HB335" s="33" t="n">
        <v>0.053</v>
      </c>
      <c r="HC335" s="33" t="n">
        <v>0.053</v>
      </c>
      <c r="HD335" s="33" t="n">
        <v>0.04</v>
      </c>
      <c r="HE335" s="33" t="n">
        <v>0.053</v>
      </c>
      <c r="HF335" s="33" t="n">
        <v>0.04</v>
      </c>
      <c r="HG335" s="33" t="n">
        <v>0.04</v>
      </c>
      <c r="HH335" s="33" t="n">
        <v>0.053</v>
      </c>
      <c r="HI335" s="33" t="n">
        <v>0.053</v>
      </c>
      <c r="HJ335" s="33" t="n">
        <v>0.053</v>
      </c>
    </row>
    <row r="336" customFormat="false" ht="15" hidden="false" customHeight="false" outlineLevel="0" collapsed="false">
      <c r="A336" s="33" t="n">
        <v>609988</v>
      </c>
      <c r="B336" s="242" t="s">
        <v>1785</v>
      </c>
      <c r="C336" s="243" t="s">
        <v>1786</v>
      </c>
      <c r="D336" s="33" t="n">
        <v>3940</v>
      </c>
      <c r="E336" s="33" t="n">
        <v>23731</v>
      </c>
      <c r="F336" s="33" t="s">
        <v>695</v>
      </c>
      <c r="G336" s="33" t="s">
        <v>696</v>
      </c>
      <c r="H336" s="243" t="s">
        <v>46</v>
      </c>
      <c r="I336" s="33" t="s">
        <v>1855</v>
      </c>
      <c r="J336" s="33" t="s">
        <v>2438</v>
      </c>
      <c r="L336" s="33" t="s">
        <v>75</v>
      </c>
      <c r="N336" s="33" t="s">
        <v>1790</v>
      </c>
      <c r="O336" s="33" t="n">
        <v>51016</v>
      </c>
      <c r="P336" s="33" t="s">
        <v>1791</v>
      </c>
      <c r="Q336" s="33" t="s">
        <v>4044</v>
      </c>
      <c r="R336" s="33" t="s">
        <v>4045</v>
      </c>
      <c r="S336" s="33" t="n">
        <v>60618</v>
      </c>
      <c r="T336" s="33" t="n">
        <v>31</v>
      </c>
      <c r="U336" s="33" t="s">
        <v>4046</v>
      </c>
      <c r="V336" s="33" t="s">
        <v>4047</v>
      </c>
      <c r="W336" s="33" t="s">
        <v>4048</v>
      </c>
      <c r="X336" s="33" t="s">
        <v>4049</v>
      </c>
      <c r="Y336" s="33" t="s">
        <v>1927</v>
      </c>
      <c r="Z336" s="33" t="s">
        <v>2664</v>
      </c>
      <c r="AA336" s="33" t="n">
        <v>2012</v>
      </c>
      <c r="AB336" s="33" t="n">
        <v>609988</v>
      </c>
      <c r="AD336" s="33" t="n">
        <v>3940</v>
      </c>
      <c r="AG336" s="33" t="s">
        <v>4050</v>
      </c>
      <c r="AH336" s="33" t="n">
        <v>0</v>
      </c>
      <c r="AI336" s="33" t="s">
        <v>1823</v>
      </c>
      <c r="AJ336" s="33" t="s">
        <v>1801</v>
      </c>
      <c r="AK336" s="33" t="s">
        <v>1802</v>
      </c>
      <c r="AL336" s="33" t="s">
        <v>75</v>
      </c>
      <c r="AM336" s="33" t="s">
        <v>65</v>
      </c>
      <c r="AN336" s="33" t="s">
        <v>75</v>
      </c>
      <c r="AO336" s="33" t="s">
        <v>75</v>
      </c>
      <c r="AP336" s="33" t="s">
        <v>65</v>
      </c>
      <c r="AQ336" s="33" t="s">
        <v>2426</v>
      </c>
      <c r="AR336" s="244" t="s">
        <v>362</v>
      </c>
      <c r="AS336" s="33" t="s">
        <v>47</v>
      </c>
      <c r="AT336" s="33" t="s">
        <v>47</v>
      </c>
      <c r="AU336" s="33" t="s">
        <v>47</v>
      </c>
      <c r="AV336" s="33" t="n">
        <v>40</v>
      </c>
      <c r="AW336" s="33" t="n">
        <v>57</v>
      </c>
      <c r="AX336" s="33" t="n">
        <v>44</v>
      </c>
      <c r="AY336" s="33" t="n">
        <v>227</v>
      </c>
      <c r="AZ336" s="33" t="n">
        <v>10</v>
      </c>
      <c r="BA336" s="33" t="n">
        <v>4</v>
      </c>
      <c r="BB336" s="33" t="n">
        <v>12</v>
      </c>
      <c r="BC336" s="33" t="n">
        <v>192</v>
      </c>
      <c r="BD336" s="245" t="n">
        <v>1</v>
      </c>
      <c r="BE336" s="33" t="n">
        <v>0</v>
      </c>
      <c r="BF336" s="33" t="n">
        <v>5</v>
      </c>
      <c r="BG336" s="33" t="n">
        <v>3</v>
      </c>
      <c r="BH336" s="33" t="n">
        <v>227</v>
      </c>
      <c r="BI336" s="33" t="n">
        <v>0.018</v>
      </c>
      <c r="BJ336" s="33" t="n">
        <v>0.018</v>
      </c>
      <c r="BK336" s="33" t="n">
        <v>0.018</v>
      </c>
      <c r="BL336" s="33" t="n">
        <v>0.004</v>
      </c>
      <c r="BM336" s="33" t="n">
        <v>0.013</v>
      </c>
      <c r="BN336" s="33" t="n">
        <v>0.044</v>
      </c>
      <c r="BO336" s="33" t="n">
        <v>0.084</v>
      </c>
      <c r="BP336" s="33" t="n">
        <v>0.048</v>
      </c>
      <c r="BQ336" s="33" t="n">
        <v>0.101</v>
      </c>
      <c r="BR336" s="33" t="n">
        <v>0.062</v>
      </c>
      <c r="BS336" s="33" t="n">
        <v>0.093</v>
      </c>
      <c r="BT336" s="33" t="n">
        <v>0.154</v>
      </c>
      <c r="BU336" s="33" t="n">
        <v>0.414</v>
      </c>
      <c r="BV336" s="33" t="n">
        <v>0.357</v>
      </c>
      <c r="BW336" s="33" t="n">
        <v>0.383</v>
      </c>
      <c r="BX336" s="33" t="n">
        <v>0.264</v>
      </c>
      <c r="BY336" s="33" t="n">
        <v>0.37</v>
      </c>
      <c r="BZ336" s="33" t="n">
        <v>0.335</v>
      </c>
      <c r="CA336" s="33" t="n">
        <v>0.031</v>
      </c>
      <c r="CB336" s="33" t="n">
        <v>0.022</v>
      </c>
      <c r="CC336" s="33" t="n">
        <v>0.057</v>
      </c>
      <c r="CD336" s="33" t="n">
        <v>0.026</v>
      </c>
      <c r="CE336" s="33" t="n">
        <v>0.053</v>
      </c>
      <c r="CF336" s="33" t="n">
        <v>0.04</v>
      </c>
      <c r="CG336" s="33" t="n">
        <v>0.454</v>
      </c>
      <c r="CH336" s="33" t="n">
        <v>0.555</v>
      </c>
      <c r="CI336" s="33" t="n">
        <v>0.441</v>
      </c>
      <c r="CJ336" s="33" t="n">
        <v>0.643</v>
      </c>
      <c r="CK336" s="33" t="n">
        <v>0.471</v>
      </c>
      <c r="CL336" s="33" t="n">
        <v>0.427</v>
      </c>
      <c r="CM336" s="33" t="n">
        <v>0.004</v>
      </c>
      <c r="CN336" s="33" t="n">
        <v>0.004</v>
      </c>
      <c r="CO336" s="33" t="n">
        <v>0.004</v>
      </c>
      <c r="CP336" s="33" t="n">
        <v>0.009</v>
      </c>
      <c r="CQ336" s="33" t="n">
        <v>0.004</v>
      </c>
      <c r="CR336" s="33" t="n">
        <v>0.018</v>
      </c>
      <c r="CS336" s="33" t="n">
        <v>0.009</v>
      </c>
      <c r="CT336" s="33" t="n">
        <v>0.026</v>
      </c>
      <c r="CU336" s="33" t="n">
        <v>0.009</v>
      </c>
      <c r="CV336" s="33" t="n">
        <v>0.004</v>
      </c>
      <c r="CW336" s="33" t="n">
        <v>0.018</v>
      </c>
      <c r="CX336" s="33" t="n">
        <v>0.035</v>
      </c>
      <c r="CY336" s="33" t="n">
        <v>0.026</v>
      </c>
      <c r="CZ336" s="33" t="n">
        <v>0.026</v>
      </c>
      <c r="DA336" s="33" t="n">
        <v>0.013</v>
      </c>
      <c r="DB336" s="33" t="n">
        <v>0.031</v>
      </c>
      <c r="DC336" s="33" t="n">
        <v>0.04</v>
      </c>
      <c r="DD336" s="33" t="n">
        <v>0.013</v>
      </c>
      <c r="DE336" s="33" t="n">
        <v>0.203</v>
      </c>
      <c r="DF336" s="33" t="n">
        <v>0.216</v>
      </c>
      <c r="DG336" s="33" t="n">
        <v>0.211</v>
      </c>
      <c r="DH336" s="33" t="n">
        <v>0.233</v>
      </c>
      <c r="DI336" s="33" t="n">
        <v>0.194</v>
      </c>
      <c r="DJ336" s="33" t="n">
        <v>0.251</v>
      </c>
      <c r="DK336" s="33" t="n">
        <v>0.278</v>
      </c>
      <c r="DL336" s="33" t="n">
        <v>0.256</v>
      </c>
      <c r="DM336" s="33" t="n">
        <v>0.282</v>
      </c>
      <c r="DN336" s="33" t="n">
        <v>0.009</v>
      </c>
      <c r="DO336" s="33" t="n">
        <v>0</v>
      </c>
      <c r="DP336" s="33" t="n">
        <v>0.022</v>
      </c>
      <c r="DQ336" s="33" t="n">
        <v>0</v>
      </c>
      <c r="DR336" s="33" t="n">
        <v>0.013</v>
      </c>
      <c r="DS336" s="33" t="n">
        <v>0.009</v>
      </c>
      <c r="DT336" s="33" t="n">
        <v>0.004</v>
      </c>
      <c r="DU336" s="33" t="n">
        <v>0</v>
      </c>
      <c r="DV336" s="33" t="n">
        <v>0.009</v>
      </c>
      <c r="DW336" s="33" t="n">
        <v>0.78</v>
      </c>
      <c r="DX336" s="33" t="n">
        <v>0.762</v>
      </c>
      <c r="DY336" s="33" t="n">
        <v>0.727</v>
      </c>
      <c r="DZ336" s="33" t="n">
        <v>0.731</v>
      </c>
      <c r="EA336" s="33" t="n">
        <v>0.762</v>
      </c>
      <c r="EB336" s="33" t="n">
        <v>0.709</v>
      </c>
      <c r="EC336" s="33" t="n">
        <v>0.678</v>
      </c>
      <c r="ED336" s="33" t="n">
        <v>0.678</v>
      </c>
      <c r="EE336" s="33" t="n">
        <v>0.687</v>
      </c>
      <c r="EF336" s="33" t="n">
        <v>0.432</v>
      </c>
      <c r="EG336" s="33" t="n">
        <v>0.018</v>
      </c>
      <c r="EH336" s="33" t="n">
        <v>0.013</v>
      </c>
      <c r="EI336" s="33" t="n">
        <v>0.062</v>
      </c>
      <c r="EJ336" s="33" t="n">
        <v>0.189</v>
      </c>
      <c r="EK336" s="33" t="n">
        <v>0.053</v>
      </c>
      <c r="EL336" s="33" t="n">
        <v>0.031</v>
      </c>
      <c r="EM336" s="33" t="n">
        <v>0.053</v>
      </c>
      <c r="EN336" s="33" t="n">
        <v>0.181</v>
      </c>
      <c r="EO336" s="33" t="n">
        <v>0.374</v>
      </c>
      <c r="EP336" s="33" t="n">
        <v>0.379</v>
      </c>
      <c r="EQ336" s="33" t="n">
        <v>0.388</v>
      </c>
      <c r="ER336" s="33" t="n">
        <v>0.084</v>
      </c>
      <c r="ES336" s="33" t="n">
        <v>0.026</v>
      </c>
      <c r="ET336" s="33" t="n">
        <v>0.075</v>
      </c>
      <c r="EU336" s="33" t="n">
        <v>0.088</v>
      </c>
      <c r="EV336" s="33" t="n">
        <v>0.115</v>
      </c>
      <c r="EW336" s="33" t="n">
        <v>0.529</v>
      </c>
      <c r="EX336" s="33" t="n">
        <v>0.502</v>
      </c>
      <c r="EY336" s="33" t="n">
        <v>0.41</v>
      </c>
      <c r="EZ336" s="33" t="n">
        <v>8.67</v>
      </c>
      <c r="FA336" s="33" t="n">
        <v>0.009</v>
      </c>
      <c r="FB336" s="33" t="n">
        <v>0.004</v>
      </c>
      <c r="FC336" s="33" t="n">
        <v>0.018</v>
      </c>
      <c r="FD336" s="33" t="n">
        <v>0.009</v>
      </c>
      <c r="FE336" s="33" t="n">
        <v>0.026</v>
      </c>
      <c r="FF336" s="33" t="n">
        <v>0.035</v>
      </c>
      <c r="FG336" s="33" t="n">
        <v>0.062</v>
      </c>
      <c r="FH336" s="33" t="n">
        <v>0.106</v>
      </c>
      <c r="FI336" s="33" t="n">
        <v>0.291</v>
      </c>
      <c r="FJ336" s="33" t="n">
        <v>0.379</v>
      </c>
      <c r="FK336" s="33" t="n">
        <v>0.062</v>
      </c>
      <c r="FL336" s="33" t="n">
        <v>0.379</v>
      </c>
      <c r="FM336" s="33" t="n">
        <v>0.48</v>
      </c>
      <c r="FN336" s="33" t="n">
        <v>0.3</v>
      </c>
      <c r="FO336" s="33" t="n">
        <v>0.163</v>
      </c>
      <c r="FP336" s="33" t="n">
        <v>0.11</v>
      </c>
      <c r="FQ336" s="33" t="n">
        <v>0.189</v>
      </c>
      <c r="FR336" s="33" t="n">
        <v>0.137</v>
      </c>
      <c r="FS336" s="33" t="n">
        <v>0.079</v>
      </c>
      <c r="FT336" s="33" t="n">
        <v>0.189</v>
      </c>
      <c r="FU336" s="33" t="n">
        <v>0.119</v>
      </c>
      <c r="FV336" s="33" t="n">
        <v>0.066</v>
      </c>
      <c r="FW336" s="33" t="n">
        <v>0.176</v>
      </c>
      <c r="FX336" s="33" t="n">
        <v>0.203</v>
      </c>
      <c r="FY336" s="33" t="n">
        <v>0.264</v>
      </c>
      <c r="FZ336" s="33" t="n">
        <v>0.145</v>
      </c>
      <c r="GA336" s="33" t="n">
        <v>0.009</v>
      </c>
      <c r="GB336" s="33" t="n">
        <v>0.004</v>
      </c>
      <c r="GC336" s="33" t="n">
        <v>0</v>
      </c>
      <c r="GD336" s="33" t="n">
        <v>0.004</v>
      </c>
      <c r="GE336" s="33" t="n">
        <v>0.07</v>
      </c>
      <c r="GF336" s="33" t="n">
        <v>0.026</v>
      </c>
      <c r="GG336" s="33" t="n">
        <v>0.419</v>
      </c>
      <c r="GH336" s="33" t="n">
        <v>0.374</v>
      </c>
      <c r="GI336" s="33" t="n">
        <v>0.374</v>
      </c>
      <c r="GJ336" s="33" t="n">
        <v>0.348</v>
      </c>
      <c r="GK336" s="33" t="n">
        <v>0.454</v>
      </c>
      <c r="GL336" s="33" t="n">
        <v>0.396</v>
      </c>
      <c r="GM336" s="33" t="n">
        <v>0.515</v>
      </c>
      <c r="GN336" s="33" t="n">
        <v>0.322</v>
      </c>
      <c r="GO336" s="33" t="n">
        <v>0.392</v>
      </c>
      <c r="GP336" s="33" t="n">
        <v>0.436</v>
      </c>
      <c r="GQ336" s="33" t="n">
        <v>0.33</v>
      </c>
      <c r="GR336" s="33" t="n">
        <v>0.476</v>
      </c>
      <c r="GS336" s="33" t="n">
        <v>0.013</v>
      </c>
      <c r="GT336" s="33" t="n">
        <v>0.211</v>
      </c>
      <c r="GU336" s="33" t="n">
        <v>0.154</v>
      </c>
      <c r="GV336" s="33" t="n">
        <v>0.128</v>
      </c>
      <c r="GW336" s="33" t="n">
        <v>0.07</v>
      </c>
      <c r="GX336" s="33" t="n">
        <v>0.04</v>
      </c>
      <c r="GY336" s="33" t="n">
        <v>0.009</v>
      </c>
      <c r="GZ336" s="33" t="n">
        <v>0.018</v>
      </c>
      <c r="HA336" s="33" t="n">
        <v>0.013</v>
      </c>
      <c r="HB336" s="33" t="n">
        <v>0.013</v>
      </c>
      <c r="HC336" s="33" t="n">
        <v>0.009</v>
      </c>
      <c r="HD336" s="33" t="n">
        <v>0.004</v>
      </c>
      <c r="HE336" s="33" t="n">
        <v>0.035</v>
      </c>
      <c r="HF336" s="33" t="n">
        <v>0.07</v>
      </c>
      <c r="HG336" s="33" t="n">
        <v>0.066</v>
      </c>
      <c r="HH336" s="33" t="n">
        <v>0.07</v>
      </c>
      <c r="HI336" s="33" t="n">
        <v>0.066</v>
      </c>
      <c r="HJ336" s="33" t="n">
        <v>0.057</v>
      </c>
    </row>
    <row r="337" customFormat="false" ht="15" hidden="false" customHeight="false" outlineLevel="0" collapsed="false">
      <c r="A337" s="33" t="n">
        <v>609989</v>
      </c>
      <c r="B337" s="242" t="s">
        <v>1785</v>
      </c>
      <c r="C337" s="243" t="s">
        <v>1786</v>
      </c>
      <c r="D337" s="33" t="n">
        <v>3950</v>
      </c>
      <c r="E337" s="33" t="n">
        <v>23741</v>
      </c>
      <c r="F337" s="33" t="s">
        <v>699</v>
      </c>
      <c r="G337" s="33" t="s">
        <v>700</v>
      </c>
      <c r="H337" s="243" t="s">
        <v>46</v>
      </c>
      <c r="I337" s="33" t="s">
        <v>1855</v>
      </c>
      <c r="J337" s="33" t="s">
        <v>1788</v>
      </c>
      <c r="L337" s="33" t="s">
        <v>232</v>
      </c>
      <c r="N337" s="33" t="s">
        <v>1790</v>
      </c>
      <c r="O337" s="33" t="n">
        <v>51187</v>
      </c>
      <c r="P337" s="33" t="s">
        <v>1791</v>
      </c>
      <c r="Q337" s="33" t="s">
        <v>4051</v>
      </c>
      <c r="R337" s="33" t="s">
        <v>4052</v>
      </c>
      <c r="S337" s="33" t="n">
        <v>60612</v>
      </c>
      <c r="T337" s="33" t="n">
        <v>38</v>
      </c>
      <c r="U337" s="33" t="s">
        <v>4053</v>
      </c>
      <c r="V337" s="33" t="s">
        <v>4054</v>
      </c>
      <c r="W337" s="33" t="s">
        <v>4055</v>
      </c>
      <c r="X337" s="33" t="s">
        <v>4056</v>
      </c>
      <c r="Y337" s="33" t="s">
        <v>1989</v>
      </c>
      <c r="Z337" s="33" t="s">
        <v>2067</v>
      </c>
      <c r="AA337" s="33" t="n">
        <v>2012</v>
      </c>
      <c r="AB337" s="33" t="n">
        <v>609989</v>
      </c>
      <c r="AD337" s="33" t="n">
        <v>3950</v>
      </c>
      <c r="AG337" s="33" t="s">
        <v>4057</v>
      </c>
      <c r="AH337" s="33" t="n">
        <v>3</v>
      </c>
      <c r="AI337" s="33" t="s">
        <v>1823</v>
      </c>
      <c r="AJ337" s="33" t="s">
        <v>1801</v>
      </c>
      <c r="AK337" s="33" t="s">
        <v>1802</v>
      </c>
      <c r="AL337" s="33" t="s">
        <v>232</v>
      </c>
      <c r="AM337" s="33" t="s">
        <v>108</v>
      </c>
      <c r="AN337" s="33" t="s">
        <v>232</v>
      </c>
      <c r="AO337" s="33" t="s">
        <v>232</v>
      </c>
      <c r="AP337" s="33" t="s">
        <v>108</v>
      </c>
      <c r="AQ337" s="33" t="s">
        <v>2467</v>
      </c>
      <c r="AR337" s="244" t="s">
        <v>96</v>
      </c>
      <c r="AS337" s="33" t="s">
        <v>67</v>
      </c>
      <c r="AT337" s="33" t="s">
        <v>47</v>
      </c>
      <c r="AU337" s="33" t="s">
        <v>67</v>
      </c>
      <c r="AV337" s="33" t="n">
        <v>34</v>
      </c>
      <c r="AW337" s="33" t="n">
        <v>48</v>
      </c>
      <c r="AX337" s="33" t="n">
        <v>29</v>
      </c>
      <c r="AY337" s="33" t="n">
        <v>63</v>
      </c>
      <c r="AZ337" s="33" t="n">
        <v>0</v>
      </c>
      <c r="BA337" s="33" t="n">
        <v>0</v>
      </c>
      <c r="BB337" s="33" t="n">
        <v>61</v>
      </c>
      <c r="BC337" s="33" t="n">
        <v>0</v>
      </c>
      <c r="BD337" s="245" t="n">
        <v>0</v>
      </c>
      <c r="BE337" s="33" t="n">
        <v>0</v>
      </c>
      <c r="BF337" s="33" t="n">
        <v>2</v>
      </c>
      <c r="BG337" s="33" t="n">
        <v>0</v>
      </c>
      <c r="BH337" s="33" t="n">
        <v>63</v>
      </c>
      <c r="BI337" s="33" t="n">
        <v>0.048</v>
      </c>
      <c r="BJ337" s="33" t="n">
        <v>0.095</v>
      </c>
      <c r="BK337" s="33" t="n">
        <v>0.032</v>
      </c>
      <c r="BL337" s="33" t="n">
        <v>0</v>
      </c>
      <c r="BM337" s="33" t="n">
        <v>0.063</v>
      </c>
      <c r="BN337" s="33" t="n">
        <v>0.079</v>
      </c>
      <c r="BO337" s="33" t="n">
        <v>0.127</v>
      </c>
      <c r="BP337" s="33" t="n">
        <v>0.095</v>
      </c>
      <c r="BQ337" s="33" t="n">
        <v>0.143</v>
      </c>
      <c r="BR337" s="33" t="n">
        <v>0.063</v>
      </c>
      <c r="BS337" s="33" t="n">
        <v>0.095</v>
      </c>
      <c r="BT337" s="33" t="n">
        <v>0.143</v>
      </c>
      <c r="BU337" s="33" t="n">
        <v>0.317</v>
      </c>
      <c r="BV337" s="33" t="n">
        <v>0.238</v>
      </c>
      <c r="BW337" s="33" t="n">
        <v>0.317</v>
      </c>
      <c r="BX337" s="33" t="n">
        <v>0.238</v>
      </c>
      <c r="BY337" s="33" t="n">
        <v>0.333</v>
      </c>
      <c r="BZ337" s="33" t="n">
        <v>0.317</v>
      </c>
      <c r="CA337" s="33" t="n">
        <v>0.016</v>
      </c>
      <c r="CB337" s="33" t="n">
        <v>0.016</v>
      </c>
      <c r="CC337" s="33" t="n">
        <v>0.016</v>
      </c>
      <c r="CD337" s="33" t="n">
        <v>0.016</v>
      </c>
      <c r="CE337" s="33" t="n">
        <v>0.016</v>
      </c>
      <c r="CF337" s="33" t="n">
        <v>0.016</v>
      </c>
      <c r="CG337" s="33" t="n">
        <v>0.492</v>
      </c>
      <c r="CH337" s="33" t="n">
        <v>0.556</v>
      </c>
      <c r="CI337" s="33" t="n">
        <v>0.492</v>
      </c>
      <c r="CJ337" s="33" t="n">
        <v>0.683</v>
      </c>
      <c r="CK337" s="33" t="n">
        <v>0.492</v>
      </c>
      <c r="CL337" s="33" t="n">
        <v>0.444</v>
      </c>
      <c r="CM337" s="33" t="n">
        <v>0</v>
      </c>
      <c r="CN337" s="33" t="n">
        <v>0.016</v>
      </c>
      <c r="CO337" s="33" t="n">
        <v>0.032</v>
      </c>
      <c r="CP337" s="33" t="n">
        <v>0.032</v>
      </c>
      <c r="CQ337" s="33" t="n">
        <v>0</v>
      </c>
      <c r="CR337" s="33" t="n">
        <v>0</v>
      </c>
      <c r="CS337" s="33" t="n">
        <v>0.016</v>
      </c>
      <c r="CT337" s="33" t="n">
        <v>0.032</v>
      </c>
      <c r="CU337" s="33" t="n">
        <v>0.032</v>
      </c>
      <c r="CV337" s="33" t="n">
        <v>0.048</v>
      </c>
      <c r="CW337" s="33" t="n">
        <v>0.048</v>
      </c>
      <c r="CX337" s="33" t="n">
        <v>0.063</v>
      </c>
      <c r="CY337" s="33" t="n">
        <v>0.079</v>
      </c>
      <c r="CZ337" s="33" t="n">
        <v>0.048</v>
      </c>
      <c r="DA337" s="33" t="n">
        <v>0.079</v>
      </c>
      <c r="DB337" s="33" t="n">
        <v>0.032</v>
      </c>
      <c r="DC337" s="33" t="n">
        <v>0.063</v>
      </c>
      <c r="DD337" s="33" t="n">
        <v>0.063</v>
      </c>
      <c r="DE337" s="33" t="n">
        <v>0.19</v>
      </c>
      <c r="DF337" s="33" t="n">
        <v>0.27</v>
      </c>
      <c r="DG337" s="33" t="n">
        <v>0.175</v>
      </c>
      <c r="DH337" s="33" t="n">
        <v>0.127</v>
      </c>
      <c r="DI337" s="33" t="n">
        <v>0.19</v>
      </c>
      <c r="DJ337" s="33" t="n">
        <v>0.254</v>
      </c>
      <c r="DK337" s="33" t="n">
        <v>0.19</v>
      </c>
      <c r="DL337" s="33" t="n">
        <v>0.302</v>
      </c>
      <c r="DM337" s="33" t="n">
        <v>0.19</v>
      </c>
      <c r="DN337" s="33" t="n">
        <v>0</v>
      </c>
      <c r="DO337" s="33" t="n">
        <v>0</v>
      </c>
      <c r="DP337" s="33" t="n">
        <v>0.016</v>
      </c>
      <c r="DQ337" s="33" t="n">
        <v>0</v>
      </c>
      <c r="DR337" s="33" t="n">
        <v>0.016</v>
      </c>
      <c r="DS337" s="33" t="n">
        <v>0</v>
      </c>
      <c r="DT337" s="33" t="n">
        <v>0</v>
      </c>
      <c r="DU337" s="33" t="n">
        <v>0.016</v>
      </c>
      <c r="DV337" s="33" t="n">
        <v>0.016</v>
      </c>
      <c r="DW337" s="33" t="n">
        <v>0.762</v>
      </c>
      <c r="DX337" s="33" t="n">
        <v>0.667</v>
      </c>
      <c r="DY337" s="33" t="n">
        <v>0.714</v>
      </c>
      <c r="DZ337" s="33" t="n">
        <v>0.762</v>
      </c>
      <c r="EA337" s="33" t="n">
        <v>0.746</v>
      </c>
      <c r="EB337" s="33" t="n">
        <v>0.667</v>
      </c>
      <c r="EC337" s="33" t="n">
        <v>0.762</v>
      </c>
      <c r="ED337" s="33" t="n">
        <v>0.587</v>
      </c>
      <c r="EE337" s="33" t="n">
        <v>0.698</v>
      </c>
      <c r="EF337" s="33" t="n">
        <v>0.27</v>
      </c>
      <c r="EG337" s="33" t="n">
        <v>0.032</v>
      </c>
      <c r="EH337" s="33" t="n">
        <v>0.016</v>
      </c>
      <c r="EI337" s="33" t="n">
        <v>0.063</v>
      </c>
      <c r="EJ337" s="33" t="n">
        <v>0.349</v>
      </c>
      <c r="EK337" s="33" t="n">
        <v>0.159</v>
      </c>
      <c r="EL337" s="33" t="n">
        <v>0.175</v>
      </c>
      <c r="EM337" s="33" t="n">
        <v>0.079</v>
      </c>
      <c r="EN337" s="33" t="n">
        <v>0.143</v>
      </c>
      <c r="EO337" s="33" t="n">
        <v>0.254</v>
      </c>
      <c r="EP337" s="33" t="n">
        <v>0.317</v>
      </c>
      <c r="EQ337" s="33" t="n">
        <v>0.492</v>
      </c>
      <c r="ER337" s="33" t="n">
        <v>0.016</v>
      </c>
      <c r="ES337" s="33" t="n">
        <v>0.079</v>
      </c>
      <c r="ET337" s="33" t="n">
        <v>0.095</v>
      </c>
      <c r="EU337" s="33" t="n">
        <v>0.063</v>
      </c>
      <c r="EV337" s="33" t="n">
        <v>0.222</v>
      </c>
      <c r="EW337" s="33" t="n">
        <v>0.476</v>
      </c>
      <c r="EX337" s="33" t="n">
        <v>0.397</v>
      </c>
      <c r="EY337" s="33" t="n">
        <v>0.302</v>
      </c>
      <c r="EZ337" s="33" t="n">
        <v>6.87</v>
      </c>
      <c r="FA337" s="33" t="n">
        <v>0.095</v>
      </c>
      <c r="FB337" s="33" t="n">
        <v>0.016</v>
      </c>
      <c r="FC337" s="33" t="n">
        <v>0.016</v>
      </c>
      <c r="FD337" s="33" t="n">
        <v>0.048</v>
      </c>
      <c r="FE337" s="33" t="n">
        <v>0.127</v>
      </c>
      <c r="FF337" s="33" t="n">
        <v>0.048</v>
      </c>
      <c r="FG337" s="33" t="n">
        <v>0.143</v>
      </c>
      <c r="FH337" s="33" t="n">
        <v>0.127</v>
      </c>
      <c r="FI337" s="33" t="n">
        <v>0.095</v>
      </c>
      <c r="FJ337" s="33" t="n">
        <v>0.238</v>
      </c>
      <c r="FK337" s="33" t="n">
        <v>0.048</v>
      </c>
      <c r="FL337" s="33" t="n">
        <v>0.381</v>
      </c>
      <c r="FM337" s="33" t="n">
        <v>0.54</v>
      </c>
      <c r="FN337" s="33" t="n">
        <v>0.286</v>
      </c>
      <c r="FO337" s="33" t="n">
        <v>0.302</v>
      </c>
      <c r="FP337" s="33" t="n">
        <v>0.127</v>
      </c>
      <c r="FQ337" s="33" t="n">
        <v>0.206</v>
      </c>
      <c r="FR337" s="33" t="n">
        <v>0.111</v>
      </c>
      <c r="FS337" s="33" t="n">
        <v>0.063</v>
      </c>
      <c r="FT337" s="33" t="n">
        <v>0.175</v>
      </c>
      <c r="FU337" s="33" t="n">
        <v>0.079</v>
      </c>
      <c r="FV337" s="33" t="n">
        <v>0.095</v>
      </c>
      <c r="FW337" s="33" t="n">
        <v>0.19</v>
      </c>
      <c r="FX337" s="33" t="n">
        <v>0.127</v>
      </c>
      <c r="FY337" s="33" t="n">
        <v>0.175</v>
      </c>
      <c r="FZ337" s="33" t="n">
        <v>0.143</v>
      </c>
      <c r="GA337" s="33" t="n">
        <v>0.079</v>
      </c>
      <c r="GB337" s="33" t="n">
        <v>0.048</v>
      </c>
      <c r="GC337" s="33" t="n">
        <v>0.016</v>
      </c>
      <c r="GD337" s="33" t="n">
        <v>0.016</v>
      </c>
      <c r="GE337" s="33" t="n">
        <v>0.143</v>
      </c>
      <c r="GF337" s="33" t="n">
        <v>0.048</v>
      </c>
      <c r="GG337" s="33" t="n">
        <v>0.317</v>
      </c>
      <c r="GH337" s="33" t="n">
        <v>0.27</v>
      </c>
      <c r="GI337" s="33" t="n">
        <v>0.333</v>
      </c>
      <c r="GJ337" s="33" t="n">
        <v>0.349</v>
      </c>
      <c r="GK337" s="33" t="n">
        <v>0.397</v>
      </c>
      <c r="GL337" s="33" t="n">
        <v>0.444</v>
      </c>
      <c r="GM337" s="33" t="n">
        <v>0.444</v>
      </c>
      <c r="GN337" s="33" t="n">
        <v>0.333</v>
      </c>
      <c r="GO337" s="33" t="n">
        <v>0.381</v>
      </c>
      <c r="GP337" s="33" t="n">
        <v>0.381</v>
      </c>
      <c r="GQ337" s="33" t="n">
        <v>0.27</v>
      </c>
      <c r="GR337" s="33" t="n">
        <v>0.365</v>
      </c>
      <c r="GS337" s="33" t="n">
        <v>0.063</v>
      </c>
      <c r="GT337" s="33" t="n">
        <v>0.27</v>
      </c>
      <c r="GU337" s="33" t="n">
        <v>0.143</v>
      </c>
      <c r="GV337" s="33" t="n">
        <v>0.127</v>
      </c>
      <c r="GW337" s="33" t="n">
        <v>0.095</v>
      </c>
      <c r="GX337" s="33" t="n">
        <v>0.048</v>
      </c>
      <c r="GY337" s="33" t="n">
        <v>0.063</v>
      </c>
      <c r="GZ337" s="33" t="n">
        <v>0.048</v>
      </c>
      <c r="HA337" s="33" t="n">
        <v>0.079</v>
      </c>
      <c r="HB337" s="33" t="n">
        <v>0.095</v>
      </c>
      <c r="HC337" s="33" t="n">
        <v>0.063</v>
      </c>
      <c r="HD337" s="33" t="n">
        <v>0.063</v>
      </c>
      <c r="HE337" s="33" t="n">
        <v>0.032</v>
      </c>
      <c r="HF337" s="33" t="n">
        <v>0.032</v>
      </c>
      <c r="HG337" s="33" t="n">
        <v>0.048</v>
      </c>
      <c r="HH337" s="33" t="n">
        <v>0.032</v>
      </c>
      <c r="HI337" s="33" t="n">
        <v>0.032</v>
      </c>
      <c r="HJ337" s="33" t="n">
        <v>0.032</v>
      </c>
    </row>
    <row r="338" customFormat="false" ht="15" hidden="false" customHeight="false" outlineLevel="0" collapsed="false">
      <c r="A338" s="33" t="n">
        <v>609990</v>
      </c>
      <c r="B338" s="242" t="s">
        <v>1785</v>
      </c>
      <c r="C338" s="243" t="s">
        <v>1786</v>
      </c>
      <c r="D338" s="33" t="n">
        <v>3960</v>
      </c>
      <c r="E338" s="33" t="n">
        <v>23751</v>
      </c>
      <c r="F338" s="33" t="s">
        <v>1286</v>
      </c>
      <c r="G338" s="33" t="s">
        <v>1287</v>
      </c>
      <c r="H338" s="243" t="s">
        <v>46</v>
      </c>
      <c r="I338" s="33" t="s">
        <v>1855</v>
      </c>
      <c r="J338" s="33" t="s">
        <v>1788</v>
      </c>
      <c r="L338" s="33" t="s">
        <v>99</v>
      </c>
      <c r="N338" s="33" t="s">
        <v>1790</v>
      </c>
      <c r="O338" s="33" t="n">
        <v>51238</v>
      </c>
      <c r="P338" s="33" t="s">
        <v>1791</v>
      </c>
      <c r="Q338" s="33" t="s">
        <v>1286</v>
      </c>
      <c r="R338" s="33" t="s">
        <v>4058</v>
      </c>
      <c r="S338" s="33" t="n">
        <v>60605</v>
      </c>
      <c r="T338" s="33" t="n">
        <v>38</v>
      </c>
      <c r="U338" s="33" t="s">
        <v>4059</v>
      </c>
      <c r="V338" s="33" t="s">
        <v>4060</v>
      </c>
      <c r="W338" s="33" t="s">
        <v>4061</v>
      </c>
      <c r="X338" s="33" t="s">
        <v>4062</v>
      </c>
      <c r="Y338" s="33" t="s">
        <v>2158</v>
      </c>
      <c r="Z338" s="33" t="s">
        <v>2067</v>
      </c>
      <c r="AA338" s="33" t="n">
        <v>2012</v>
      </c>
      <c r="AB338" s="33" t="n">
        <v>609990</v>
      </c>
      <c r="AD338" s="33" t="n">
        <v>3960</v>
      </c>
      <c r="AG338" s="33" t="s">
        <v>4063</v>
      </c>
      <c r="AH338" s="33" t="n">
        <v>3</v>
      </c>
      <c r="AI338" s="33" t="s">
        <v>1823</v>
      </c>
      <c r="AJ338" s="33" t="s">
        <v>1801</v>
      </c>
      <c r="AK338" s="33" t="s">
        <v>1802</v>
      </c>
      <c r="AL338" s="33" t="s">
        <v>99</v>
      </c>
      <c r="AM338" s="33" t="s">
        <v>53</v>
      </c>
      <c r="AN338" s="33" t="s">
        <v>99</v>
      </c>
      <c r="AO338" s="33" t="s">
        <v>99</v>
      </c>
      <c r="AP338" s="33" t="s">
        <v>53</v>
      </c>
      <c r="AQ338" s="33" t="s">
        <v>2426</v>
      </c>
      <c r="AR338" s="244" t="s">
        <v>162</v>
      </c>
      <c r="AS338" s="33" t="s">
        <v>47</v>
      </c>
      <c r="AT338" s="33" t="s">
        <v>137</v>
      </c>
      <c r="AU338" s="33" t="s">
        <v>137</v>
      </c>
      <c r="AV338" s="33" t="n">
        <v>41</v>
      </c>
      <c r="AW338" s="33" t="n">
        <v>17</v>
      </c>
      <c r="AX338" s="33" t="n">
        <v>16</v>
      </c>
      <c r="AY338" s="33" t="n">
        <v>269</v>
      </c>
      <c r="AZ338" s="33" t="n">
        <v>78</v>
      </c>
      <c r="BA338" s="33" t="n">
        <v>31</v>
      </c>
      <c r="BB338" s="33" t="n">
        <v>93</v>
      </c>
      <c r="BC338" s="33" t="n">
        <v>25</v>
      </c>
      <c r="BD338" s="245" t="n">
        <v>1</v>
      </c>
      <c r="BE338" s="33" t="n">
        <v>0</v>
      </c>
      <c r="BF338" s="33" t="n">
        <v>18</v>
      </c>
      <c r="BG338" s="33" t="n">
        <v>23</v>
      </c>
      <c r="BH338" s="33" t="n">
        <v>269</v>
      </c>
      <c r="BI338" s="33" t="n">
        <v>0.082</v>
      </c>
      <c r="BJ338" s="33" t="n">
        <v>0.056</v>
      </c>
      <c r="BK338" s="33" t="n">
        <v>0.015</v>
      </c>
      <c r="BL338" s="33" t="n">
        <v>0</v>
      </c>
      <c r="BM338" s="33" t="n">
        <v>0.011</v>
      </c>
      <c r="BN338" s="33" t="n">
        <v>0.063</v>
      </c>
      <c r="BO338" s="33" t="n">
        <v>0.108</v>
      </c>
      <c r="BP338" s="33" t="n">
        <v>0.1</v>
      </c>
      <c r="BQ338" s="33" t="n">
        <v>0.089</v>
      </c>
      <c r="BR338" s="33" t="n">
        <v>0.019</v>
      </c>
      <c r="BS338" s="33" t="n">
        <v>0.082</v>
      </c>
      <c r="BT338" s="33" t="n">
        <v>0.212</v>
      </c>
      <c r="BU338" s="33" t="n">
        <v>0.346</v>
      </c>
      <c r="BV338" s="33" t="n">
        <v>0.297</v>
      </c>
      <c r="BW338" s="33" t="n">
        <v>0.327</v>
      </c>
      <c r="BX338" s="33" t="n">
        <v>0.216</v>
      </c>
      <c r="BY338" s="33" t="n">
        <v>0.342</v>
      </c>
      <c r="BZ338" s="33" t="n">
        <v>0.283</v>
      </c>
      <c r="CA338" s="33" t="n">
        <v>0.011</v>
      </c>
      <c r="CB338" s="33" t="n">
        <v>0.015</v>
      </c>
      <c r="CC338" s="33" t="n">
        <v>0.015</v>
      </c>
      <c r="CD338" s="33" t="n">
        <v>0.022</v>
      </c>
      <c r="CE338" s="33" t="n">
        <v>0.022</v>
      </c>
      <c r="CF338" s="33" t="n">
        <v>0.022</v>
      </c>
      <c r="CG338" s="33" t="n">
        <v>0.454</v>
      </c>
      <c r="CH338" s="33" t="n">
        <v>0.532</v>
      </c>
      <c r="CI338" s="33" t="n">
        <v>0.554</v>
      </c>
      <c r="CJ338" s="33" t="n">
        <v>0.743</v>
      </c>
      <c r="CK338" s="33" t="n">
        <v>0.543</v>
      </c>
      <c r="CL338" s="33" t="n">
        <v>0.42</v>
      </c>
      <c r="CM338" s="33" t="n">
        <v>0.011</v>
      </c>
      <c r="CN338" s="33" t="n">
        <v>0.015</v>
      </c>
      <c r="CO338" s="33" t="n">
        <v>0.022</v>
      </c>
      <c r="CP338" s="33" t="n">
        <v>0.022</v>
      </c>
      <c r="CQ338" s="33" t="n">
        <v>0.007</v>
      </c>
      <c r="CR338" s="33" t="n">
        <v>0.033</v>
      </c>
      <c r="CS338" s="33" t="n">
        <v>0.019</v>
      </c>
      <c r="CT338" s="33" t="n">
        <v>0.152</v>
      </c>
      <c r="CU338" s="33" t="n">
        <v>0.071</v>
      </c>
      <c r="CV338" s="33" t="n">
        <v>0.052</v>
      </c>
      <c r="CW338" s="33" t="n">
        <v>0.052</v>
      </c>
      <c r="CX338" s="33" t="n">
        <v>0.071</v>
      </c>
      <c r="CY338" s="33" t="n">
        <v>0.063</v>
      </c>
      <c r="CZ338" s="33" t="n">
        <v>0.078</v>
      </c>
      <c r="DA338" s="33" t="n">
        <v>0.097</v>
      </c>
      <c r="DB338" s="33" t="n">
        <v>0.16</v>
      </c>
      <c r="DC338" s="33" t="n">
        <v>0.253</v>
      </c>
      <c r="DD338" s="33" t="n">
        <v>0.216</v>
      </c>
      <c r="DE338" s="33" t="n">
        <v>0.171</v>
      </c>
      <c r="DF338" s="33" t="n">
        <v>0.234</v>
      </c>
      <c r="DG338" s="33" t="n">
        <v>0.245</v>
      </c>
      <c r="DH338" s="33" t="n">
        <v>0.178</v>
      </c>
      <c r="DI338" s="33" t="n">
        <v>0.249</v>
      </c>
      <c r="DJ338" s="33" t="n">
        <v>0.29</v>
      </c>
      <c r="DK338" s="33" t="n">
        <v>0.305</v>
      </c>
      <c r="DL338" s="33" t="n">
        <v>0.249</v>
      </c>
      <c r="DM338" s="33" t="n">
        <v>0.275</v>
      </c>
      <c r="DN338" s="33" t="n">
        <v>0.026</v>
      </c>
      <c r="DO338" s="33" t="n">
        <v>0.019</v>
      </c>
      <c r="DP338" s="33" t="n">
        <v>0.03</v>
      </c>
      <c r="DQ338" s="33" t="n">
        <v>0.022</v>
      </c>
      <c r="DR338" s="33" t="n">
        <v>0.019</v>
      </c>
      <c r="DS338" s="33" t="n">
        <v>0.041</v>
      </c>
      <c r="DT338" s="33" t="n">
        <v>0.019</v>
      </c>
      <c r="DU338" s="33" t="n">
        <v>0.026</v>
      </c>
      <c r="DV338" s="33" t="n">
        <v>0.03</v>
      </c>
      <c r="DW338" s="33" t="n">
        <v>0.74</v>
      </c>
      <c r="DX338" s="33" t="n">
        <v>0.68</v>
      </c>
      <c r="DY338" s="33" t="n">
        <v>0.632</v>
      </c>
      <c r="DZ338" s="33" t="n">
        <v>0.714</v>
      </c>
      <c r="EA338" s="33" t="n">
        <v>0.647</v>
      </c>
      <c r="EB338" s="33" t="n">
        <v>0.539</v>
      </c>
      <c r="EC338" s="33" t="n">
        <v>0.498</v>
      </c>
      <c r="ED338" s="33" t="n">
        <v>0.32</v>
      </c>
      <c r="EE338" s="33" t="n">
        <v>0.409</v>
      </c>
      <c r="EF338" s="33" t="n">
        <v>0.483</v>
      </c>
      <c r="EG338" s="33" t="n">
        <v>0.007</v>
      </c>
      <c r="EH338" s="33" t="n">
        <v>0.011</v>
      </c>
      <c r="EI338" s="33" t="n">
        <v>0.048</v>
      </c>
      <c r="EJ338" s="33" t="n">
        <v>0.409</v>
      </c>
      <c r="EK338" s="33" t="n">
        <v>0.004</v>
      </c>
      <c r="EL338" s="33" t="n">
        <v>0.019</v>
      </c>
      <c r="EM338" s="33" t="n">
        <v>0.227</v>
      </c>
      <c r="EN338" s="33" t="n">
        <v>0.03</v>
      </c>
      <c r="EO338" s="33" t="n">
        <v>0.297</v>
      </c>
      <c r="EP338" s="33" t="n">
        <v>0.323</v>
      </c>
      <c r="EQ338" s="33" t="n">
        <v>0.327</v>
      </c>
      <c r="ER338" s="33" t="n">
        <v>0.041</v>
      </c>
      <c r="ES338" s="33" t="n">
        <v>0.041</v>
      </c>
      <c r="ET338" s="33" t="n">
        <v>0.033</v>
      </c>
      <c r="EU338" s="33" t="n">
        <v>0.067</v>
      </c>
      <c r="EV338" s="33" t="n">
        <v>0.037</v>
      </c>
      <c r="EW338" s="33" t="n">
        <v>0.651</v>
      </c>
      <c r="EX338" s="33" t="n">
        <v>0.613</v>
      </c>
      <c r="EY338" s="33" t="n">
        <v>0.331</v>
      </c>
      <c r="EZ338" s="33" t="n">
        <v>8.25</v>
      </c>
      <c r="FA338" s="33" t="n">
        <v>0.03</v>
      </c>
      <c r="FB338" s="33" t="n">
        <v>0.026</v>
      </c>
      <c r="FC338" s="33" t="n">
        <v>0.007</v>
      </c>
      <c r="FD338" s="33" t="n">
        <v>0.022</v>
      </c>
      <c r="FE338" s="33" t="n">
        <v>0.033</v>
      </c>
      <c r="FF338" s="33" t="n">
        <v>0.045</v>
      </c>
      <c r="FG338" s="33" t="n">
        <v>0.074</v>
      </c>
      <c r="FH338" s="33" t="n">
        <v>0.134</v>
      </c>
      <c r="FI338" s="33" t="n">
        <v>0.182</v>
      </c>
      <c r="FJ338" s="33" t="n">
        <v>0.405</v>
      </c>
      <c r="FK338" s="33" t="n">
        <v>0.041</v>
      </c>
      <c r="FL338" s="33" t="n">
        <v>0.338</v>
      </c>
      <c r="FM338" s="33" t="n">
        <v>0.632</v>
      </c>
      <c r="FN338" s="33" t="n">
        <v>0.134</v>
      </c>
      <c r="FO338" s="33" t="n">
        <v>0.323</v>
      </c>
      <c r="FP338" s="33" t="n">
        <v>0.149</v>
      </c>
      <c r="FQ338" s="33" t="n">
        <v>0.227</v>
      </c>
      <c r="FR338" s="33" t="n">
        <v>0.171</v>
      </c>
      <c r="FS338" s="33" t="n">
        <v>0.063</v>
      </c>
      <c r="FT338" s="33" t="n">
        <v>0.413</v>
      </c>
      <c r="FU338" s="33" t="n">
        <v>0.063</v>
      </c>
      <c r="FV338" s="33" t="n">
        <v>0.03</v>
      </c>
      <c r="FW338" s="33" t="n">
        <v>0.167</v>
      </c>
      <c r="FX338" s="33" t="n">
        <v>0.104</v>
      </c>
      <c r="FY338" s="33" t="n">
        <v>0.126</v>
      </c>
      <c r="FZ338" s="33" t="n">
        <v>0.059</v>
      </c>
      <c r="GA338" s="33" t="n">
        <v>0.022</v>
      </c>
      <c r="GB338" s="33" t="n">
        <v>0.112</v>
      </c>
      <c r="GC338" s="33" t="n">
        <v>0.052</v>
      </c>
      <c r="GD338" s="33" t="n">
        <v>0.059</v>
      </c>
      <c r="GE338" s="33" t="n">
        <v>0.178</v>
      </c>
      <c r="GF338" s="33" t="n">
        <v>0.082</v>
      </c>
      <c r="GG338" s="33" t="n">
        <v>0.48</v>
      </c>
      <c r="GH338" s="33" t="n">
        <v>0.357</v>
      </c>
      <c r="GI338" s="33" t="n">
        <v>0.416</v>
      </c>
      <c r="GJ338" s="33" t="n">
        <v>0.535</v>
      </c>
      <c r="GK338" s="33" t="n">
        <v>0.48</v>
      </c>
      <c r="GL338" s="33" t="n">
        <v>0.435</v>
      </c>
      <c r="GM338" s="33" t="n">
        <v>0.435</v>
      </c>
      <c r="GN338" s="33" t="n">
        <v>0.216</v>
      </c>
      <c r="GO338" s="33" t="n">
        <v>0.368</v>
      </c>
      <c r="GP338" s="33" t="n">
        <v>0.323</v>
      </c>
      <c r="GQ338" s="33" t="n">
        <v>0.16</v>
      </c>
      <c r="GR338" s="33" t="n">
        <v>0.435</v>
      </c>
      <c r="GS338" s="33" t="n">
        <v>0.015</v>
      </c>
      <c r="GT338" s="33" t="n">
        <v>0.227</v>
      </c>
      <c r="GU338" s="33" t="n">
        <v>0.1</v>
      </c>
      <c r="GV338" s="33" t="n">
        <v>0.03</v>
      </c>
      <c r="GW338" s="33" t="n">
        <v>0.089</v>
      </c>
      <c r="GX338" s="33" t="n">
        <v>0.004</v>
      </c>
      <c r="GY338" s="33" t="n">
        <v>0.007</v>
      </c>
      <c r="GZ338" s="33" t="n">
        <v>0.048</v>
      </c>
      <c r="HA338" s="33" t="n">
        <v>0.015</v>
      </c>
      <c r="HB338" s="33" t="n">
        <v>0.015</v>
      </c>
      <c r="HC338" s="33" t="n">
        <v>0.056</v>
      </c>
      <c r="HD338" s="33" t="n">
        <v>0.007</v>
      </c>
      <c r="HE338" s="33" t="n">
        <v>0.041</v>
      </c>
      <c r="HF338" s="33" t="n">
        <v>0.041</v>
      </c>
      <c r="HG338" s="33" t="n">
        <v>0.048</v>
      </c>
      <c r="HH338" s="33" t="n">
        <v>0.037</v>
      </c>
      <c r="HI338" s="33" t="n">
        <v>0.037</v>
      </c>
      <c r="HJ338" s="33" t="n">
        <v>0.037</v>
      </c>
    </row>
    <row r="339" customFormat="false" ht="15" hidden="false" customHeight="false" outlineLevel="0" collapsed="false">
      <c r="A339" s="33" t="n">
        <v>609991</v>
      </c>
      <c r="B339" s="242" t="s">
        <v>1785</v>
      </c>
      <c r="C339" s="243" t="s">
        <v>1786</v>
      </c>
      <c r="D339" s="33" t="n">
        <v>3970</v>
      </c>
      <c r="E339" s="33" t="n">
        <v>23771</v>
      </c>
      <c r="F339" s="33" t="s">
        <v>705</v>
      </c>
      <c r="G339" s="33" t="s">
        <v>706</v>
      </c>
      <c r="H339" s="243" t="s">
        <v>46</v>
      </c>
      <c r="I339" s="33" t="s">
        <v>1855</v>
      </c>
      <c r="J339" s="33" t="s">
        <v>1788</v>
      </c>
      <c r="L339" s="33" t="s">
        <v>2652</v>
      </c>
      <c r="N339" s="33" t="s">
        <v>1790</v>
      </c>
      <c r="O339" s="33" t="n">
        <v>51205</v>
      </c>
      <c r="P339" s="33" t="s">
        <v>1791</v>
      </c>
      <c r="Q339" s="33" t="s">
        <v>4064</v>
      </c>
      <c r="R339" s="33" t="s">
        <v>4065</v>
      </c>
      <c r="S339" s="33" t="n">
        <v>60623</v>
      </c>
      <c r="T339" s="33" t="n">
        <v>36</v>
      </c>
      <c r="U339" s="33" t="s">
        <v>4066</v>
      </c>
      <c r="V339" s="33" t="s">
        <v>4067</v>
      </c>
      <c r="W339" s="33" t="s">
        <v>4068</v>
      </c>
      <c r="X339" s="33" t="s">
        <v>4069</v>
      </c>
      <c r="Y339" s="33" t="s">
        <v>1877</v>
      </c>
      <c r="Z339" s="33" t="s">
        <v>2013</v>
      </c>
      <c r="AA339" s="33" t="n">
        <v>2012</v>
      </c>
      <c r="AB339" s="33" t="n">
        <v>609991</v>
      </c>
      <c r="AD339" s="33" t="n">
        <v>3970</v>
      </c>
      <c r="AG339" s="33" t="s">
        <v>4070</v>
      </c>
      <c r="AH339" s="33" t="n">
        <v>3</v>
      </c>
      <c r="AI339" s="33" t="s">
        <v>1823</v>
      </c>
      <c r="AJ339" s="33" t="s">
        <v>1801</v>
      </c>
      <c r="AK339" s="33" t="s">
        <v>1802</v>
      </c>
      <c r="AL339" s="33" t="s">
        <v>107</v>
      </c>
      <c r="AM339" s="33" t="s">
        <v>108</v>
      </c>
      <c r="AN339" s="33" t="s">
        <v>107</v>
      </c>
      <c r="AO339" s="33" t="s">
        <v>107</v>
      </c>
      <c r="AP339" s="33" t="s">
        <v>108</v>
      </c>
      <c r="AQ339" s="33" t="s">
        <v>2467</v>
      </c>
      <c r="AR339" s="244" t="s">
        <v>263</v>
      </c>
      <c r="AS339" s="33" t="s">
        <v>47</v>
      </c>
      <c r="AT339" s="33" t="s">
        <v>47</v>
      </c>
      <c r="AU339" s="33" t="s">
        <v>47</v>
      </c>
      <c r="AV339" s="33" t="n">
        <v>42</v>
      </c>
      <c r="AW339" s="33" t="n">
        <v>52</v>
      </c>
      <c r="AX339" s="33" t="n">
        <v>43</v>
      </c>
      <c r="AY339" s="33" t="n">
        <v>149</v>
      </c>
      <c r="AZ339" s="33" t="n">
        <v>1</v>
      </c>
      <c r="BA339" s="33" t="n">
        <v>0</v>
      </c>
      <c r="BB339" s="33" t="n">
        <v>146</v>
      </c>
      <c r="BC339" s="33" t="n">
        <v>1</v>
      </c>
      <c r="BD339" s="245" t="n">
        <v>0</v>
      </c>
      <c r="BE339" s="33" t="n">
        <v>0</v>
      </c>
      <c r="BF339" s="33" t="n">
        <v>1</v>
      </c>
      <c r="BG339" s="33" t="n">
        <v>0</v>
      </c>
      <c r="BH339" s="33" t="n">
        <v>149</v>
      </c>
      <c r="BI339" s="33" t="n">
        <v>0.04</v>
      </c>
      <c r="BJ339" s="33" t="n">
        <v>0.02</v>
      </c>
      <c r="BK339" s="33" t="n">
        <v>0.02</v>
      </c>
      <c r="BL339" s="33" t="n">
        <v>0.027</v>
      </c>
      <c r="BM339" s="33" t="n">
        <v>0.027</v>
      </c>
      <c r="BN339" s="33" t="n">
        <v>0.047</v>
      </c>
      <c r="BO339" s="33" t="n">
        <v>0.107</v>
      </c>
      <c r="BP339" s="33" t="n">
        <v>0.081</v>
      </c>
      <c r="BQ339" s="33" t="n">
        <v>0.087</v>
      </c>
      <c r="BR339" s="33" t="n">
        <v>0.054</v>
      </c>
      <c r="BS339" s="33" t="n">
        <v>0.094</v>
      </c>
      <c r="BT339" s="33" t="n">
        <v>0.101</v>
      </c>
      <c r="BU339" s="33" t="n">
        <v>0.302</v>
      </c>
      <c r="BV339" s="33" t="n">
        <v>0.289</v>
      </c>
      <c r="BW339" s="33" t="n">
        <v>0.416</v>
      </c>
      <c r="BX339" s="33" t="n">
        <v>0.322</v>
      </c>
      <c r="BY339" s="33" t="n">
        <v>0.329</v>
      </c>
      <c r="BZ339" s="33" t="n">
        <v>0.322</v>
      </c>
      <c r="CA339" s="33" t="n">
        <v>0.013</v>
      </c>
      <c r="CB339" s="33" t="n">
        <v>0.02</v>
      </c>
      <c r="CC339" s="33" t="n">
        <v>0.02</v>
      </c>
      <c r="CD339" s="33" t="n">
        <v>0.027</v>
      </c>
      <c r="CE339" s="33" t="n">
        <v>0.027</v>
      </c>
      <c r="CF339" s="33" t="n">
        <v>0.027</v>
      </c>
      <c r="CG339" s="33" t="n">
        <v>0.537</v>
      </c>
      <c r="CH339" s="33" t="n">
        <v>0.591</v>
      </c>
      <c r="CI339" s="33" t="n">
        <v>0.456</v>
      </c>
      <c r="CJ339" s="33" t="n">
        <v>0.57</v>
      </c>
      <c r="CK339" s="33" t="n">
        <v>0.523</v>
      </c>
      <c r="CL339" s="33" t="n">
        <v>0.503</v>
      </c>
      <c r="CM339" s="33" t="n">
        <v>0</v>
      </c>
      <c r="CN339" s="33" t="n">
        <v>0.007</v>
      </c>
      <c r="CO339" s="33" t="n">
        <v>0</v>
      </c>
      <c r="CP339" s="33" t="n">
        <v>0.007</v>
      </c>
      <c r="CQ339" s="33" t="n">
        <v>0.007</v>
      </c>
      <c r="CR339" s="33" t="n">
        <v>0.007</v>
      </c>
      <c r="CS339" s="33" t="n">
        <v>0.02</v>
      </c>
      <c r="CT339" s="33" t="n">
        <v>0.027</v>
      </c>
      <c r="CU339" s="33" t="n">
        <v>0.013</v>
      </c>
      <c r="CV339" s="33" t="n">
        <v>0.02</v>
      </c>
      <c r="CW339" s="33" t="n">
        <v>0.013</v>
      </c>
      <c r="CX339" s="33" t="n">
        <v>0.027</v>
      </c>
      <c r="CY339" s="33" t="n">
        <v>0.013</v>
      </c>
      <c r="CZ339" s="33" t="n">
        <v>0.007</v>
      </c>
      <c r="DA339" s="33" t="n">
        <v>0.074</v>
      </c>
      <c r="DB339" s="33" t="n">
        <v>0.06</v>
      </c>
      <c r="DC339" s="33" t="n">
        <v>0.087</v>
      </c>
      <c r="DD339" s="33" t="n">
        <v>0.074</v>
      </c>
      <c r="DE339" s="33" t="n">
        <v>0.121</v>
      </c>
      <c r="DF339" s="33" t="n">
        <v>0.161</v>
      </c>
      <c r="DG339" s="33" t="n">
        <v>0.215</v>
      </c>
      <c r="DH339" s="33" t="n">
        <v>0.235</v>
      </c>
      <c r="DI339" s="33" t="n">
        <v>0.242</v>
      </c>
      <c r="DJ339" s="33" t="n">
        <v>0.336</v>
      </c>
      <c r="DK339" s="33" t="n">
        <v>0.289</v>
      </c>
      <c r="DL339" s="33" t="n">
        <v>0.289</v>
      </c>
      <c r="DM339" s="33" t="n">
        <v>0.228</v>
      </c>
      <c r="DN339" s="33" t="n">
        <v>0.013</v>
      </c>
      <c r="DO339" s="33" t="n">
        <v>0.013</v>
      </c>
      <c r="DP339" s="33" t="n">
        <v>0.013</v>
      </c>
      <c r="DQ339" s="33" t="n">
        <v>0.007</v>
      </c>
      <c r="DR339" s="33" t="n">
        <v>0.027</v>
      </c>
      <c r="DS339" s="33" t="n">
        <v>0.02</v>
      </c>
      <c r="DT339" s="33" t="n">
        <v>0.013</v>
      </c>
      <c r="DU339" s="33" t="n">
        <v>0.007</v>
      </c>
      <c r="DV339" s="33" t="n">
        <v>0.007</v>
      </c>
      <c r="DW339" s="33" t="n">
        <v>0.846</v>
      </c>
      <c r="DX339" s="33" t="n">
        <v>0.805</v>
      </c>
      <c r="DY339" s="33" t="n">
        <v>0.745</v>
      </c>
      <c r="DZ339" s="33" t="n">
        <v>0.738</v>
      </c>
      <c r="EA339" s="33" t="n">
        <v>0.718</v>
      </c>
      <c r="EB339" s="33" t="n">
        <v>0.564</v>
      </c>
      <c r="EC339" s="33" t="n">
        <v>0.617</v>
      </c>
      <c r="ED339" s="33" t="n">
        <v>0.591</v>
      </c>
      <c r="EE339" s="33" t="n">
        <v>0.678</v>
      </c>
      <c r="EF339" s="33" t="n">
        <v>0.336</v>
      </c>
      <c r="EG339" s="33" t="n">
        <v>0.007</v>
      </c>
      <c r="EH339" s="33" t="n">
        <v>0.007</v>
      </c>
      <c r="EI339" s="33" t="n">
        <v>0.054</v>
      </c>
      <c r="EJ339" s="33" t="n">
        <v>0.349</v>
      </c>
      <c r="EK339" s="33" t="n">
        <v>0.107</v>
      </c>
      <c r="EL339" s="33" t="n">
        <v>0.081</v>
      </c>
      <c r="EM339" s="33" t="n">
        <v>0.134</v>
      </c>
      <c r="EN339" s="33" t="n">
        <v>0.134</v>
      </c>
      <c r="EO339" s="33" t="n">
        <v>0.329</v>
      </c>
      <c r="EP339" s="33" t="n">
        <v>0.282</v>
      </c>
      <c r="EQ339" s="33" t="n">
        <v>0.336</v>
      </c>
      <c r="ER339" s="33" t="n">
        <v>0.027</v>
      </c>
      <c r="ES339" s="33" t="n">
        <v>0.047</v>
      </c>
      <c r="ET339" s="33" t="n">
        <v>0.121</v>
      </c>
      <c r="EU339" s="33" t="n">
        <v>0.081</v>
      </c>
      <c r="EV339" s="33" t="n">
        <v>0.154</v>
      </c>
      <c r="EW339" s="33" t="n">
        <v>0.51</v>
      </c>
      <c r="EX339" s="33" t="n">
        <v>0.51</v>
      </c>
      <c r="EY339" s="33" t="n">
        <v>0.396</v>
      </c>
      <c r="EZ339" s="33" t="n">
        <v>6.65</v>
      </c>
      <c r="FA339" s="33" t="n">
        <v>0.054</v>
      </c>
      <c r="FB339" s="33" t="n">
        <v>0.02</v>
      </c>
      <c r="FC339" s="33" t="n">
        <v>0.02</v>
      </c>
      <c r="FD339" s="33" t="n">
        <v>0.02</v>
      </c>
      <c r="FE339" s="33" t="n">
        <v>0.201</v>
      </c>
      <c r="FF339" s="33" t="n">
        <v>0.134</v>
      </c>
      <c r="FG339" s="33" t="n">
        <v>0.121</v>
      </c>
      <c r="FH339" s="33" t="n">
        <v>0.128</v>
      </c>
      <c r="FI339" s="33" t="n">
        <v>0.06</v>
      </c>
      <c r="FJ339" s="33" t="n">
        <v>0.174</v>
      </c>
      <c r="FK339" s="33" t="n">
        <v>0.067</v>
      </c>
      <c r="FL339" s="33" t="n">
        <v>0.503</v>
      </c>
      <c r="FM339" s="33" t="n">
        <v>0.544</v>
      </c>
      <c r="FN339" s="33" t="n">
        <v>0.315</v>
      </c>
      <c r="FO339" s="33" t="n">
        <v>0.181</v>
      </c>
      <c r="FP339" s="33" t="n">
        <v>0.174</v>
      </c>
      <c r="FQ339" s="33" t="n">
        <v>0.215</v>
      </c>
      <c r="FR339" s="33" t="n">
        <v>0.101</v>
      </c>
      <c r="FS339" s="33" t="n">
        <v>0.06</v>
      </c>
      <c r="FT339" s="33" t="n">
        <v>0.201</v>
      </c>
      <c r="FU339" s="33" t="n">
        <v>0.081</v>
      </c>
      <c r="FV339" s="33" t="n">
        <v>0.081</v>
      </c>
      <c r="FW339" s="33" t="n">
        <v>0.181</v>
      </c>
      <c r="FX339" s="33" t="n">
        <v>0.134</v>
      </c>
      <c r="FY339" s="33" t="n">
        <v>0.141</v>
      </c>
      <c r="FZ339" s="33" t="n">
        <v>0.087</v>
      </c>
      <c r="GA339" s="33" t="n">
        <v>0.034</v>
      </c>
      <c r="GB339" s="33" t="n">
        <v>0.067</v>
      </c>
      <c r="GC339" s="33" t="n">
        <v>0.027</v>
      </c>
      <c r="GD339" s="33" t="n">
        <v>0.027</v>
      </c>
      <c r="GE339" s="33" t="n">
        <v>0.141</v>
      </c>
      <c r="GF339" s="33" t="n">
        <v>0.06</v>
      </c>
      <c r="GG339" s="33" t="n">
        <v>0.322</v>
      </c>
      <c r="GH339" s="33" t="n">
        <v>0.282</v>
      </c>
      <c r="GI339" s="33" t="n">
        <v>0.336</v>
      </c>
      <c r="GJ339" s="33" t="n">
        <v>0.336</v>
      </c>
      <c r="GK339" s="33" t="n">
        <v>0.396</v>
      </c>
      <c r="GL339" s="33" t="n">
        <v>0.376</v>
      </c>
      <c r="GM339" s="33" t="n">
        <v>0.544</v>
      </c>
      <c r="GN339" s="33" t="n">
        <v>0.436</v>
      </c>
      <c r="GO339" s="33" t="n">
        <v>0.463</v>
      </c>
      <c r="GP339" s="33" t="n">
        <v>0.463</v>
      </c>
      <c r="GQ339" s="33" t="n">
        <v>0.315</v>
      </c>
      <c r="GR339" s="33" t="n">
        <v>0.477</v>
      </c>
      <c r="GS339" s="33" t="n">
        <v>0.06</v>
      </c>
      <c r="GT339" s="33" t="n">
        <v>0.148</v>
      </c>
      <c r="GU339" s="33" t="n">
        <v>0.107</v>
      </c>
      <c r="GV339" s="33" t="n">
        <v>0.094</v>
      </c>
      <c r="GW339" s="33" t="n">
        <v>0.081</v>
      </c>
      <c r="GX339" s="33" t="n">
        <v>0.027</v>
      </c>
      <c r="GY339" s="33" t="n">
        <v>0.007</v>
      </c>
      <c r="GZ339" s="33" t="n">
        <v>0.013</v>
      </c>
      <c r="HA339" s="33" t="n">
        <v>0.013</v>
      </c>
      <c r="HB339" s="33" t="n">
        <v>0.013</v>
      </c>
      <c r="HC339" s="33" t="n">
        <v>0.007</v>
      </c>
      <c r="HD339" s="33" t="n">
        <v>0.02</v>
      </c>
      <c r="HE339" s="33" t="n">
        <v>0.034</v>
      </c>
      <c r="HF339" s="33" t="n">
        <v>0.054</v>
      </c>
      <c r="HG339" s="33" t="n">
        <v>0.054</v>
      </c>
      <c r="HH339" s="33" t="n">
        <v>0.067</v>
      </c>
      <c r="HI339" s="33" t="n">
        <v>0.06</v>
      </c>
      <c r="HJ339" s="33" t="n">
        <v>0.04</v>
      </c>
    </row>
    <row r="340" customFormat="false" ht="15" hidden="false" customHeight="false" outlineLevel="0" collapsed="false">
      <c r="A340" s="33" t="n">
        <v>609993</v>
      </c>
      <c r="B340" s="242" t="s">
        <v>1785</v>
      </c>
      <c r="C340" s="243" t="s">
        <v>1786</v>
      </c>
      <c r="D340" s="33" t="n">
        <v>3980</v>
      </c>
      <c r="E340" s="33" t="n">
        <v>23791</v>
      </c>
      <c r="F340" s="33" t="s">
        <v>823</v>
      </c>
      <c r="G340" s="33" t="s">
        <v>824</v>
      </c>
      <c r="H340" s="243" t="s">
        <v>46</v>
      </c>
      <c r="I340" s="33" t="s">
        <v>1855</v>
      </c>
      <c r="J340" s="33" t="s">
        <v>1788</v>
      </c>
      <c r="L340" s="33" t="s">
        <v>102</v>
      </c>
      <c r="N340" s="33" t="s">
        <v>1790</v>
      </c>
      <c r="O340" s="33" t="n">
        <v>51327</v>
      </c>
      <c r="P340" s="33" t="s">
        <v>1791</v>
      </c>
      <c r="Q340" s="33" t="s">
        <v>4071</v>
      </c>
      <c r="R340" s="33" t="s">
        <v>4072</v>
      </c>
      <c r="S340" s="33" t="n">
        <v>60609</v>
      </c>
      <c r="T340" s="33" t="n">
        <v>42</v>
      </c>
      <c r="U340" s="33" t="s">
        <v>4073</v>
      </c>
      <c r="V340" s="33" t="s">
        <v>4074</v>
      </c>
      <c r="W340" s="33" t="s">
        <v>4075</v>
      </c>
      <c r="X340" s="33" t="s">
        <v>4076</v>
      </c>
      <c r="Y340" s="33" t="s">
        <v>1908</v>
      </c>
      <c r="Z340" s="33" t="s">
        <v>1940</v>
      </c>
      <c r="AA340" s="33" t="n">
        <v>2012</v>
      </c>
      <c r="AB340" s="33" t="n">
        <v>609993</v>
      </c>
      <c r="AD340" s="33" t="n">
        <v>3980</v>
      </c>
      <c r="AG340" s="33" t="s">
        <v>4077</v>
      </c>
      <c r="AH340" s="33" t="n">
        <v>4</v>
      </c>
      <c r="AI340" s="33" t="s">
        <v>1823</v>
      </c>
      <c r="AJ340" s="33" t="s">
        <v>1801</v>
      </c>
      <c r="AK340" s="33" t="s">
        <v>1802</v>
      </c>
      <c r="AL340" s="33" t="s">
        <v>102</v>
      </c>
      <c r="AM340" s="33" t="s">
        <v>71</v>
      </c>
      <c r="AN340" s="33" t="s">
        <v>102</v>
      </c>
      <c r="AO340" s="33" t="s">
        <v>102</v>
      </c>
      <c r="AP340" s="33" t="s">
        <v>71</v>
      </c>
      <c r="AQ340" s="33" t="s">
        <v>2467</v>
      </c>
      <c r="AR340" s="244" t="s">
        <v>54</v>
      </c>
    </row>
    <row r="341" customFormat="false" ht="15" hidden="false" customHeight="false" outlineLevel="0" collapsed="false">
      <c r="A341" s="33" t="n">
        <v>609994</v>
      </c>
      <c r="B341" s="242" t="s">
        <v>1785</v>
      </c>
      <c r="C341" s="243" t="s">
        <v>1786</v>
      </c>
      <c r="D341" s="33" t="n">
        <v>4000</v>
      </c>
      <c r="E341" s="33" t="n">
        <v>23801</v>
      </c>
      <c r="F341" s="33" t="s">
        <v>707</v>
      </c>
      <c r="G341" s="33" t="s">
        <v>708</v>
      </c>
      <c r="H341" s="243" t="s">
        <v>46</v>
      </c>
      <c r="I341" s="33" t="s">
        <v>1855</v>
      </c>
      <c r="J341" s="33" t="s">
        <v>1788</v>
      </c>
      <c r="L341" s="33" t="s">
        <v>75</v>
      </c>
      <c r="N341" s="33" t="s">
        <v>1790</v>
      </c>
      <c r="O341" s="33" t="n">
        <v>51017</v>
      </c>
      <c r="P341" s="33" t="s">
        <v>1791</v>
      </c>
      <c r="Q341" s="33" t="s">
        <v>4078</v>
      </c>
      <c r="R341" s="33" t="s">
        <v>4079</v>
      </c>
      <c r="S341" s="33" t="n">
        <v>60625</v>
      </c>
      <c r="T341" s="33" t="n">
        <v>31</v>
      </c>
      <c r="U341" s="33" t="s">
        <v>4080</v>
      </c>
      <c r="V341" s="33" t="s">
        <v>4081</v>
      </c>
      <c r="W341" s="33" t="s">
        <v>4082</v>
      </c>
      <c r="X341" s="33" t="s">
        <v>4083</v>
      </c>
      <c r="Y341" s="33" t="s">
        <v>74</v>
      </c>
      <c r="Z341" s="33" t="s">
        <v>1972</v>
      </c>
      <c r="AA341" s="33" t="n">
        <v>2012</v>
      </c>
      <c r="AB341" s="33" t="n">
        <v>609994</v>
      </c>
      <c r="AD341" s="33" t="n">
        <v>4000</v>
      </c>
      <c r="AG341" s="33" t="s">
        <v>4084</v>
      </c>
      <c r="AH341" s="33" t="n">
        <v>1</v>
      </c>
      <c r="AI341" s="33" t="s">
        <v>1823</v>
      </c>
      <c r="AJ341" s="33" t="s">
        <v>1801</v>
      </c>
      <c r="AK341" s="33" t="s">
        <v>1802</v>
      </c>
      <c r="AL341" s="33" t="s">
        <v>75</v>
      </c>
      <c r="AM341" s="33" t="s">
        <v>65</v>
      </c>
      <c r="AN341" s="33" t="s">
        <v>75</v>
      </c>
      <c r="AO341" s="33" t="s">
        <v>75</v>
      </c>
      <c r="AP341" s="33" t="s">
        <v>65</v>
      </c>
      <c r="AQ341" s="33" t="s">
        <v>2426</v>
      </c>
      <c r="AR341" s="244" t="s">
        <v>109</v>
      </c>
      <c r="AS341" s="33" t="s">
        <v>67</v>
      </c>
      <c r="AT341" s="33" t="s">
        <v>47</v>
      </c>
      <c r="AU341" s="33" t="s">
        <v>47</v>
      </c>
      <c r="AV341" s="33" t="n">
        <v>34</v>
      </c>
      <c r="AW341" s="33" t="n">
        <v>50</v>
      </c>
      <c r="AX341" s="33" t="n">
        <v>58</v>
      </c>
      <c r="AY341" s="33" t="n">
        <v>719</v>
      </c>
      <c r="AZ341" s="33" t="n">
        <v>41</v>
      </c>
      <c r="BA341" s="33" t="n">
        <v>83</v>
      </c>
      <c r="BB341" s="33" t="n">
        <v>32</v>
      </c>
      <c r="BC341" s="33" t="n">
        <v>514</v>
      </c>
      <c r="BD341" s="245" t="n">
        <v>5</v>
      </c>
      <c r="BE341" s="33" t="n">
        <v>1</v>
      </c>
      <c r="BF341" s="33" t="n">
        <v>25</v>
      </c>
      <c r="BG341" s="33" t="n">
        <v>18</v>
      </c>
      <c r="BH341" s="33" t="n">
        <v>719</v>
      </c>
      <c r="BI341" s="33" t="n">
        <v>0.021</v>
      </c>
      <c r="BJ341" s="33" t="n">
        <v>0.018</v>
      </c>
      <c r="BK341" s="33" t="n">
        <v>0.029</v>
      </c>
      <c r="BL341" s="33" t="n">
        <v>0.013</v>
      </c>
      <c r="BM341" s="33" t="n">
        <v>0.022</v>
      </c>
      <c r="BN341" s="33" t="n">
        <v>0.057</v>
      </c>
      <c r="BO341" s="33" t="n">
        <v>0.114</v>
      </c>
      <c r="BP341" s="33" t="n">
        <v>0.076</v>
      </c>
      <c r="BQ341" s="33" t="n">
        <v>0.092</v>
      </c>
      <c r="BR341" s="33" t="n">
        <v>0.026</v>
      </c>
      <c r="BS341" s="33" t="n">
        <v>0.093</v>
      </c>
      <c r="BT341" s="33" t="n">
        <v>0.195</v>
      </c>
      <c r="BU341" s="33" t="n">
        <v>0.445</v>
      </c>
      <c r="BV341" s="33" t="n">
        <v>0.357</v>
      </c>
      <c r="BW341" s="33" t="n">
        <v>0.396</v>
      </c>
      <c r="BX341" s="33" t="n">
        <v>0.275</v>
      </c>
      <c r="BY341" s="33" t="n">
        <v>0.378</v>
      </c>
      <c r="BZ341" s="33" t="n">
        <v>0.363</v>
      </c>
      <c r="CA341" s="33" t="n">
        <v>0.047</v>
      </c>
      <c r="CB341" s="33" t="n">
        <v>0.028</v>
      </c>
      <c r="CC341" s="33" t="n">
        <v>0.045</v>
      </c>
      <c r="CD341" s="33" t="n">
        <v>0.04</v>
      </c>
      <c r="CE341" s="33" t="n">
        <v>0.039</v>
      </c>
      <c r="CF341" s="33" t="n">
        <v>0.064</v>
      </c>
      <c r="CG341" s="33" t="n">
        <v>0.373</v>
      </c>
      <c r="CH341" s="33" t="n">
        <v>0.52</v>
      </c>
      <c r="CI341" s="33" t="n">
        <v>0.438</v>
      </c>
      <c r="CJ341" s="33" t="n">
        <v>0.645</v>
      </c>
      <c r="CK341" s="33" t="n">
        <v>0.467</v>
      </c>
      <c r="CL341" s="33" t="n">
        <v>0.321</v>
      </c>
      <c r="CM341" s="33" t="n">
        <v>0.004</v>
      </c>
      <c r="CN341" s="33" t="n">
        <v>0.004</v>
      </c>
      <c r="CO341" s="33" t="n">
        <v>0.006</v>
      </c>
      <c r="CP341" s="33" t="n">
        <v>0.013</v>
      </c>
      <c r="CQ341" s="33" t="n">
        <v>0.004</v>
      </c>
      <c r="CR341" s="33" t="n">
        <v>0.003</v>
      </c>
      <c r="CS341" s="33" t="n">
        <v>0.017</v>
      </c>
      <c r="CT341" s="33" t="n">
        <v>0.057</v>
      </c>
      <c r="CU341" s="33" t="n">
        <v>0.014</v>
      </c>
      <c r="CV341" s="33" t="n">
        <v>0.019</v>
      </c>
      <c r="CW341" s="33" t="n">
        <v>0.013</v>
      </c>
      <c r="CX341" s="33" t="n">
        <v>0.014</v>
      </c>
      <c r="CY341" s="33" t="n">
        <v>0.047</v>
      </c>
      <c r="CZ341" s="33" t="n">
        <v>0.019</v>
      </c>
      <c r="DA341" s="33" t="n">
        <v>0.042</v>
      </c>
      <c r="DB341" s="33" t="n">
        <v>0.046</v>
      </c>
      <c r="DC341" s="33" t="n">
        <v>0.089</v>
      </c>
      <c r="DD341" s="33" t="n">
        <v>0.065</v>
      </c>
      <c r="DE341" s="33" t="n">
        <v>0.178</v>
      </c>
      <c r="DF341" s="33" t="n">
        <v>0.191</v>
      </c>
      <c r="DG341" s="33" t="n">
        <v>0.234</v>
      </c>
      <c r="DH341" s="33" t="n">
        <v>0.218</v>
      </c>
      <c r="DI341" s="33" t="n">
        <v>0.199</v>
      </c>
      <c r="DJ341" s="33" t="n">
        <v>0.211</v>
      </c>
      <c r="DK341" s="33" t="n">
        <v>0.291</v>
      </c>
      <c r="DL341" s="33" t="n">
        <v>0.274</v>
      </c>
      <c r="DM341" s="33" t="n">
        <v>0.271</v>
      </c>
      <c r="DN341" s="33" t="n">
        <v>0.021</v>
      </c>
      <c r="DO341" s="33" t="n">
        <v>0.019</v>
      </c>
      <c r="DP341" s="33" t="n">
        <v>0.035</v>
      </c>
      <c r="DQ341" s="33" t="n">
        <v>0.032</v>
      </c>
      <c r="DR341" s="33" t="n">
        <v>0.032</v>
      </c>
      <c r="DS341" s="33" t="n">
        <v>0.038</v>
      </c>
      <c r="DT341" s="33" t="n">
        <v>0.038</v>
      </c>
      <c r="DU341" s="33" t="n">
        <v>0.04</v>
      </c>
      <c r="DV341" s="33" t="n">
        <v>0.06</v>
      </c>
      <c r="DW341" s="33" t="n">
        <v>0.777</v>
      </c>
      <c r="DX341" s="33" t="n">
        <v>0.773</v>
      </c>
      <c r="DY341" s="33" t="n">
        <v>0.712</v>
      </c>
      <c r="DZ341" s="33" t="n">
        <v>0.69</v>
      </c>
      <c r="EA341" s="33" t="n">
        <v>0.745</v>
      </c>
      <c r="EB341" s="33" t="n">
        <v>0.707</v>
      </c>
      <c r="EC341" s="33" t="n">
        <v>0.609</v>
      </c>
      <c r="ED341" s="33" t="n">
        <v>0.54</v>
      </c>
      <c r="EE341" s="33" t="n">
        <v>0.59</v>
      </c>
      <c r="EF341" s="33" t="n">
        <v>0.356</v>
      </c>
      <c r="EG341" s="33" t="n">
        <v>0.008</v>
      </c>
      <c r="EH341" s="33" t="n">
        <v>0.006</v>
      </c>
      <c r="EI341" s="33" t="n">
        <v>0.029</v>
      </c>
      <c r="EJ341" s="33" t="n">
        <v>0.236</v>
      </c>
      <c r="EK341" s="33" t="n">
        <v>0.036</v>
      </c>
      <c r="EL341" s="33" t="n">
        <v>0.019</v>
      </c>
      <c r="EM341" s="33" t="n">
        <v>0.092</v>
      </c>
      <c r="EN341" s="33" t="n">
        <v>0.154</v>
      </c>
      <c r="EO341" s="33" t="n">
        <v>0.337</v>
      </c>
      <c r="EP341" s="33" t="n">
        <v>0.291</v>
      </c>
      <c r="EQ341" s="33" t="n">
        <v>0.303</v>
      </c>
      <c r="ER341" s="33" t="n">
        <v>0.115</v>
      </c>
      <c r="ES341" s="33" t="n">
        <v>0.058</v>
      </c>
      <c r="ET341" s="33" t="n">
        <v>0.088</v>
      </c>
      <c r="EU341" s="33" t="n">
        <v>0.095</v>
      </c>
      <c r="EV341" s="33" t="n">
        <v>0.138</v>
      </c>
      <c r="EW341" s="33" t="n">
        <v>0.561</v>
      </c>
      <c r="EX341" s="33" t="n">
        <v>0.597</v>
      </c>
      <c r="EY341" s="33" t="n">
        <v>0.481</v>
      </c>
      <c r="EZ341" s="33" t="n">
        <v>8.61</v>
      </c>
      <c r="FA341" s="33" t="n">
        <v>0.01</v>
      </c>
      <c r="FB341" s="33" t="n">
        <v>0.001</v>
      </c>
      <c r="FC341" s="33" t="n">
        <v>0.011</v>
      </c>
      <c r="FD341" s="33" t="n">
        <v>0.017</v>
      </c>
      <c r="FE341" s="33" t="n">
        <v>0.051</v>
      </c>
      <c r="FF341" s="33" t="n">
        <v>0.029</v>
      </c>
      <c r="FG341" s="33" t="n">
        <v>0.061</v>
      </c>
      <c r="FH341" s="33" t="n">
        <v>0.135</v>
      </c>
      <c r="FI341" s="33" t="n">
        <v>0.168</v>
      </c>
      <c r="FJ341" s="33" t="n">
        <v>0.431</v>
      </c>
      <c r="FK341" s="33" t="n">
        <v>0.085</v>
      </c>
      <c r="FL341" s="33" t="n">
        <v>0.241</v>
      </c>
      <c r="FM341" s="33" t="n">
        <v>0.389</v>
      </c>
      <c r="FN341" s="33" t="n">
        <v>0.197</v>
      </c>
      <c r="FO341" s="33" t="n">
        <v>0.243</v>
      </c>
      <c r="FP341" s="33" t="n">
        <v>0.131</v>
      </c>
      <c r="FQ341" s="33" t="n">
        <v>0.21</v>
      </c>
      <c r="FR341" s="33" t="n">
        <v>0.136</v>
      </c>
      <c r="FS341" s="33" t="n">
        <v>0.081</v>
      </c>
      <c r="FT341" s="33" t="n">
        <v>0.191</v>
      </c>
      <c r="FU341" s="33" t="n">
        <v>0.179</v>
      </c>
      <c r="FV341" s="33" t="n">
        <v>0.108</v>
      </c>
      <c r="FW341" s="33" t="n">
        <v>0.214</v>
      </c>
      <c r="FX341" s="33" t="n">
        <v>0.2</v>
      </c>
      <c r="FY341" s="33" t="n">
        <v>0.291</v>
      </c>
      <c r="FZ341" s="33" t="n">
        <v>0.188</v>
      </c>
      <c r="GA341" s="33" t="n">
        <v>0.004</v>
      </c>
      <c r="GB341" s="33" t="n">
        <v>0.006</v>
      </c>
      <c r="GC341" s="33" t="n">
        <v>0.019</v>
      </c>
      <c r="GD341" s="33" t="n">
        <v>0.01</v>
      </c>
      <c r="GE341" s="33" t="n">
        <v>0.092</v>
      </c>
      <c r="GF341" s="33" t="n">
        <v>0.01</v>
      </c>
      <c r="GG341" s="33" t="n">
        <v>0.305</v>
      </c>
      <c r="GH341" s="33" t="n">
        <v>0.257</v>
      </c>
      <c r="GI341" s="33" t="n">
        <v>0.268</v>
      </c>
      <c r="GJ341" s="33" t="n">
        <v>0.268</v>
      </c>
      <c r="GK341" s="33" t="n">
        <v>0.316</v>
      </c>
      <c r="GL341" s="33" t="n">
        <v>0.277</v>
      </c>
      <c r="GM341" s="33" t="n">
        <v>0.552</v>
      </c>
      <c r="GN341" s="33" t="n">
        <v>0.435</v>
      </c>
      <c r="GO341" s="33" t="n">
        <v>0.453</v>
      </c>
      <c r="GP341" s="33" t="n">
        <v>0.47</v>
      </c>
      <c r="GQ341" s="33" t="n">
        <v>0.38</v>
      </c>
      <c r="GR341" s="33" t="n">
        <v>0.533</v>
      </c>
      <c r="GS341" s="33" t="n">
        <v>0.043</v>
      </c>
      <c r="GT341" s="33" t="n">
        <v>0.163</v>
      </c>
      <c r="GU341" s="33" t="n">
        <v>0.128</v>
      </c>
      <c r="GV341" s="33" t="n">
        <v>0.108</v>
      </c>
      <c r="GW341" s="33" t="n">
        <v>0.079</v>
      </c>
      <c r="GX341" s="33" t="n">
        <v>0.049</v>
      </c>
      <c r="GY341" s="33" t="n">
        <v>0.021</v>
      </c>
      <c r="GZ341" s="33" t="n">
        <v>0.046</v>
      </c>
      <c r="HA341" s="33" t="n">
        <v>0.045</v>
      </c>
      <c r="HB341" s="33" t="n">
        <v>0.042</v>
      </c>
      <c r="HC341" s="33" t="n">
        <v>0.032</v>
      </c>
      <c r="HD341" s="33" t="n">
        <v>0.04</v>
      </c>
      <c r="HE341" s="33" t="n">
        <v>0.075</v>
      </c>
      <c r="HF341" s="33" t="n">
        <v>0.093</v>
      </c>
      <c r="HG341" s="33" t="n">
        <v>0.086</v>
      </c>
      <c r="HH341" s="33" t="n">
        <v>0.102</v>
      </c>
      <c r="HI341" s="33" t="n">
        <v>0.102</v>
      </c>
      <c r="HJ341" s="33" t="n">
        <v>0.092</v>
      </c>
    </row>
    <row r="342" customFormat="false" ht="15" hidden="false" customHeight="false" outlineLevel="0" collapsed="false">
      <c r="A342" s="33" t="n">
        <v>609995</v>
      </c>
      <c r="B342" s="242" t="s">
        <v>1785</v>
      </c>
      <c r="C342" s="243" t="s">
        <v>1786</v>
      </c>
      <c r="D342" s="33" t="n">
        <v>4010</v>
      </c>
      <c r="E342" s="33" t="n">
        <v>23811</v>
      </c>
      <c r="F342" s="33" t="s">
        <v>715</v>
      </c>
      <c r="G342" s="33" t="s">
        <v>716</v>
      </c>
      <c r="H342" s="243" t="s">
        <v>46</v>
      </c>
      <c r="I342" s="33" t="s">
        <v>1855</v>
      </c>
      <c r="J342" s="33" t="s">
        <v>1788</v>
      </c>
      <c r="L342" s="33" t="s">
        <v>75</v>
      </c>
      <c r="N342" s="33" t="s">
        <v>1790</v>
      </c>
      <c r="O342" s="33" t="n">
        <v>51018</v>
      </c>
      <c r="P342" s="33" t="s">
        <v>1791</v>
      </c>
      <c r="Q342" s="33" t="s">
        <v>4085</v>
      </c>
      <c r="R342" s="33" t="s">
        <v>4086</v>
      </c>
      <c r="S342" s="33" t="n">
        <v>60646</v>
      </c>
      <c r="T342" s="33" t="n">
        <v>30</v>
      </c>
      <c r="U342" s="33" t="s">
        <v>4087</v>
      </c>
      <c r="V342" s="33" t="s">
        <v>4088</v>
      </c>
      <c r="W342" s="33" t="s">
        <v>4089</v>
      </c>
      <c r="X342" s="33" t="s">
        <v>4090</v>
      </c>
      <c r="Y342" s="33" t="s">
        <v>1040</v>
      </c>
      <c r="Z342" s="33" t="s">
        <v>3025</v>
      </c>
      <c r="AA342" s="33" t="n">
        <v>2012</v>
      </c>
      <c r="AB342" s="33" t="n">
        <v>609995</v>
      </c>
      <c r="AD342" s="33" t="n">
        <v>4010</v>
      </c>
      <c r="AG342" s="33" t="s">
        <v>4091</v>
      </c>
      <c r="AH342" s="33" t="n">
        <v>1</v>
      </c>
      <c r="AI342" s="33" t="s">
        <v>1823</v>
      </c>
      <c r="AJ342" s="33" t="s">
        <v>1801</v>
      </c>
      <c r="AK342" s="33" t="s">
        <v>1802</v>
      </c>
      <c r="AL342" s="33" t="s">
        <v>75</v>
      </c>
      <c r="AM342" s="33" t="s">
        <v>65</v>
      </c>
      <c r="AN342" s="33" t="s">
        <v>75</v>
      </c>
      <c r="AO342" s="33" t="s">
        <v>75</v>
      </c>
      <c r="AP342" s="33" t="s">
        <v>65</v>
      </c>
      <c r="AQ342" s="33" t="s">
        <v>2426</v>
      </c>
      <c r="AR342" s="244" t="s">
        <v>347</v>
      </c>
      <c r="AS342" s="33" t="s">
        <v>77</v>
      </c>
      <c r="AT342" s="33" t="s">
        <v>47</v>
      </c>
      <c r="AU342" s="33" t="s">
        <v>47</v>
      </c>
      <c r="AV342" s="33" t="n">
        <v>66</v>
      </c>
      <c r="AW342" s="33" t="n">
        <v>59</v>
      </c>
      <c r="AX342" s="33" t="n">
        <v>48</v>
      </c>
      <c r="AY342" s="33" t="n">
        <v>148</v>
      </c>
      <c r="AZ342" s="33" t="n">
        <v>69</v>
      </c>
      <c r="BA342" s="33" t="n">
        <v>21</v>
      </c>
      <c r="BB342" s="33" t="n">
        <v>1</v>
      </c>
      <c r="BC342" s="33" t="n">
        <v>41</v>
      </c>
      <c r="BD342" s="245" t="n">
        <v>1</v>
      </c>
      <c r="BE342" s="33" t="n">
        <v>0</v>
      </c>
      <c r="BF342" s="33" t="n">
        <v>6</v>
      </c>
      <c r="BG342" s="33" t="n">
        <v>9</v>
      </c>
      <c r="BH342" s="33" t="n">
        <v>148</v>
      </c>
      <c r="BI342" s="33" t="n">
        <v>0</v>
      </c>
      <c r="BJ342" s="33" t="n">
        <v>0.014</v>
      </c>
      <c r="BK342" s="33" t="n">
        <v>0</v>
      </c>
      <c r="BL342" s="33" t="n">
        <v>0.007</v>
      </c>
      <c r="BM342" s="33" t="n">
        <v>0.014</v>
      </c>
      <c r="BN342" s="33" t="n">
        <v>0.041</v>
      </c>
      <c r="BO342" s="33" t="n">
        <v>0.027</v>
      </c>
      <c r="BP342" s="33" t="n">
        <v>0.027</v>
      </c>
      <c r="BQ342" s="33" t="n">
        <v>0.041</v>
      </c>
      <c r="BR342" s="33" t="n">
        <v>0.02</v>
      </c>
      <c r="BS342" s="33" t="n">
        <v>0.101</v>
      </c>
      <c r="BT342" s="33" t="n">
        <v>0.189</v>
      </c>
      <c r="BU342" s="33" t="n">
        <v>0.243</v>
      </c>
      <c r="BV342" s="33" t="n">
        <v>0.203</v>
      </c>
      <c r="BW342" s="33" t="n">
        <v>0.25</v>
      </c>
      <c r="BX342" s="33" t="n">
        <v>0.196</v>
      </c>
      <c r="BY342" s="33" t="n">
        <v>0.257</v>
      </c>
      <c r="BZ342" s="33" t="n">
        <v>0.203</v>
      </c>
      <c r="CA342" s="33" t="n">
        <v>0.02</v>
      </c>
      <c r="CB342" s="33" t="n">
        <v>0</v>
      </c>
      <c r="CC342" s="33" t="n">
        <v>0.02</v>
      </c>
      <c r="CD342" s="33" t="n">
        <v>0.014</v>
      </c>
      <c r="CE342" s="33" t="n">
        <v>0.014</v>
      </c>
      <c r="CF342" s="33" t="n">
        <v>0.027</v>
      </c>
      <c r="CG342" s="33" t="n">
        <v>0.709</v>
      </c>
      <c r="CH342" s="33" t="n">
        <v>0.757</v>
      </c>
      <c r="CI342" s="33" t="n">
        <v>0.689</v>
      </c>
      <c r="CJ342" s="33" t="n">
        <v>0.764</v>
      </c>
      <c r="CK342" s="33" t="n">
        <v>0.615</v>
      </c>
      <c r="CL342" s="33" t="n">
        <v>0.541</v>
      </c>
      <c r="CM342" s="33" t="n">
        <v>0.014</v>
      </c>
      <c r="CN342" s="33" t="n">
        <v>0.007</v>
      </c>
      <c r="CO342" s="33" t="n">
        <v>0.007</v>
      </c>
      <c r="CP342" s="33" t="n">
        <v>0.007</v>
      </c>
      <c r="CQ342" s="33" t="n">
        <v>0.007</v>
      </c>
      <c r="CR342" s="33" t="n">
        <v>0.007</v>
      </c>
      <c r="CS342" s="33" t="n">
        <v>0.027</v>
      </c>
      <c r="CT342" s="33" t="n">
        <v>0.034</v>
      </c>
      <c r="CU342" s="33" t="n">
        <v>0.027</v>
      </c>
      <c r="CV342" s="33" t="n">
        <v>0.014</v>
      </c>
      <c r="CW342" s="33" t="n">
        <v>0.027</v>
      </c>
      <c r="CX342" s="33" t="n">
        <v>0.027</v>
      </c>
      <c r="CY342" s="33" t="n">
        <v>0.047</v>
      </c>
      <c r="CZ342" s="33" t="n">
        <v>0.007</v>
      </c>
      <c r="DA342" s="33" t="n">
        <v>0.041</v>
      </c>
      <c r="DB342" s="33" t="n">
        <v>0.074</v>
      </c>
      <c r="DC342" s="33" t="n">
        <v>0.095</v>
      </c>
      <c r="DD342" s="33" t="n">
        <v>0.095</v>
      </c>
      <c r="DE342" s="33" t="n">
        <v>0.142</v>
      </c>
      <c r="DF342" s="33" t="n">
        <v>0.142</v>
      </c>
      <c r="DG342" s="33" t="n">
        <v>0.182</v>
      </c>
      <c r="DH342" s="33" t="n">
        <v>0.128</v>
      </c>
      <c r="DI342" s="33" t="n">
        <v>0.162</v>
      </c>
      <c r="DJ342" s="33" t="n">
        <v>0.236</v>
      </c>
      <c r="DK342" s="33" t="n">
        <v>0.196</v>
      </c>
      <c r="DL342" s="33" t="n">
        <v>0.216</v>
      </c>
      <c r="DM342" s="33" t="n">
        <v>0.182</v>
      </c>
      <c r="DN342" s="33" t="n">
        <v>0.007</v>
      </c>
      <c r="DO342" s="33" t="n">
        <v>0.014</v>
      </c>
      <c r="DP342" s="33" t="n">
        <v>0</v>
      </c>
      <c r="DQ342" s="33" t="n">
        <v>0.007</v>
      </c>
      <c r="DR342" s="33" t="n">
        <v>0.014</v>
      </c>
      <c r="DS342" s="33" t="n">
        <v>0.014</v>
      </c>
      <c r="DT342" s="33" t="n">
        <v>0.007</v>
      </c>
      <c r="DU342" s="33" t="n">
        <v>0.007</v>
      </c>
      <c r="DV342" s="33" t="n">
        <v>0.007</v>
      </c>
      <c r="DW342" s="33" t="n">
        <v>0.824</v>
      </c>
      <c r="DX342" s="33" t="n">
        <v>0.811</v>
      </c>
      <c r="DY342" s="33" t="n">
        <v>0.784</v>
      </c>
      <c r="DZ342" s="33" t="n">
        <v>0.811</v>
      </c>
      <c r="EA342" s="33" t="n">
        <v>0.811</v>
      </c>
      <c r="EB342" s="33" t="n">
        <v>0.703</v>
      </c>
      <c r="EC342" s="33" t="n">
        <v>0.696</v>
      </c>
      <c r="ED342" s="33" t="n">
        <v>0.649</v>
      </c>
      <c r="EE342" s="33" t="n">
        <v>0.689</v>
      </c>
      <c r="EF342" s="33" t="n">
        <v>0.5</v>
      </c>
      <c r="EG342" s="33" t="n">
        <v>0.014</v>
      </c>
      <c r="EH342" s="33" t="n">
        <v>0.014</v>
      </c>
      <c r="EI342" s="33" t="n">
        <v>0.101</v>
      </c>
      <c r="EJ342" s="33" t="n">
        <v>0.291</v>
      </c>
      <c r="EK342" s="33" t="n">
        <v>0.034</v>
      </c>
      <c r="EL342" s="33" t="n">
        <v>0.02</v>
      </c>
      <c r="EM342" s="33" t="n">
        <v>0.095</v>
      </c>
      <c r="EN342" s="33" t="n">
        <v>0.115</v>
      </c>
      <c r="EO342" s="33" t="n">
        <v>0.264</v>
      </c>
      <c r="EP342" s="33" t="n">
        <v>0.182</v>
      </c>
      <c r="EQ342" s="33" t="n">
        <v>0.27</v>
      </c>
      <c r="ER342" s="33" t="n">
        <v>0.034</v>
      </c>
      <c r="ES342" s="33" t="n">
        <v>0.041</v>
      </c>
      <c r="ET342" s="33" t="n">
        <v>0.054</v>
      </c>
      <c r="EU342" s="33" t="n">
        <v>0.095</v>
      </c>
      <c r="EV342" s="33" t="n">
        <v>0.061</v>
      </c>
      <c r="EW342" s="33" t="n">
        <v>0.649</v>
      </c>
      <c r="EX342" s="33" t="n">
        <v>0.73</v>
      </c>
      <c r="EY342" s="33" t="n">
        <v>0.439</v>
      </c>
      <c r="EZ342" s="33" t="n">
        <v>8.82</v>
      </c>
      <c r="FA342" s="33" t="n">
        <v>0.007</v>
      </c>
      <c r="FB342" s="33" t="n">
        <v>0.007</v>
      </c>
      <c r="FC342" s="33" t="n">
        <v>0.014</v>
      </c>
      <c r="FD342" s="33" t="n">
        <v>0.014</v>
      </c>
      <c r="FE342" s="33" t="n">
        <v>0.007</v>
      </c>
      <c r="FF342" s="33" t="n">
        <v>0.041</v>
      </c>
      <c r="FG342" s="33" t="n">
        <v>0.068</v>
      </c>
      <c r="FH342" s="33" t="n">
        <v>0.162</v>
      </c>
      <c r="FI342" s="33" t="n">
        <v>0.135</v>
      </c>
      <c r="FJ342" s="33" t="n">
        <v>0.52</v>
      </c>
      <c r="FK342" s="33" t="n">
        <v>0.027</v>
      </c>
      <c r="FL342" s="33" t="n">
        <v>0.405</v>
      </c>
      <c r="FM342" s="33" t="n">
        <v>0.615</v>
      </c>
      <c r="FN342" s="33" t="n">
        <v>0.23</v>
      </c>
      <c r="FO342" s="33" t="n">
        <v>0.216</v>
      </c>
      <c r="FP342" s="33" t="n">
        <v>0.135</v>
      </c>
      <c r="FQ342" s="33" t="n">
        <v>0.23</v>
      </c>
      <c r="FR342" s="33" t="n">
        <v>0.108</v>
      </c>
      <c r="FS342" s="33" t="n">
        <v>0.034</v>
      </c>
      <c r="FT342" s="33" t="n">
        <v>0.264</v>
      </c>
      <c r="FU342" s="33" t="n">
        <v>0.162</v>
      </c>
      <c r="FV342" s="33" t="n">
        <v>0.068</v>
      </c>
      <c r="FW342" s="33" t="n">
        <v>0.203</v>
      </c>
      <c r="FX342" s="33" t="n">
        <v>0.108</v>
      </c>
      <c r="FY342" s="33" t="n">
        <v>0.149</v>
      </c>
      <c r="FZ342" s="33" t="n">
        <v>0.074</v>
      </c>
      <c r="GA342" s="33" t="n">
        <v>0.007</v>
      </c>
      <c r="GB342" s="33" t="n">
        <v>0.054</v>
      </c>
      <c r="GC342" s="33" t="n">
        <v>0.034</v>
      </c>
      <c r="GD342" s="33" t="n">
        <v>0.02</v>
      </c>
      <c r="GE342" s="33" t="n">
        <v>0.149</v>
      </c>
      <c r="GF342" s="33" t="n">
        <v>0.007</v>
      </c>
      <c r="GG342" s="33" t="n">
        <v>0.358</v>
      </c>
      <c r="GH342" s="33" t="n">
        <v>0.324</v>
      </c>
      <c r="GI342" s="33" t="n">
        <v>0.385</v>
      </c>
      <c r="GJ342" s="33" t="n">
        <v>0.365</v>
      </c>
      <c r="GK342" s="33" t="n">
        <v>0.432</v>
      </c>
      <c r="GL342" s="33" t="n">
        <v>0.223</v>
      </c>
      <c r="GM342" s="33" t="n">
        <v>0.581</v>
      </c>
      <c r="GN342" s="33" t="n">
        <v>0.358</v>
      </c>
      <c r="GO342" s="33" t="n">
        <v>0.439</v>
      </c>
      <c r="GP342" s="33" t="n">
        <v>0.473</v>
      </c>
      <c r="GQ342" s="33" t="n">
        <v>0.311</v>
      </c>
      <c r="GR342" s="33" t="n">
        <v>0.669</v>
      </c>
      <c r="GS342" s="33" t="n">
        <v>0.02</v>
      </c>
      <c r="GT342" s="33" t="n">
        <v>0.189</v>
      </c>
      <c r="GU342" s="33" t="n">
        <v>0.101</v>
      </c>
      <c r="GV342" s="33" t="n">
        <v>0.108</v>
      </c>
      <c r="GW342" s="33" t="n">
        <v>0.068</v>
      </c>
      <c r="GX342" s="33" t="n">
        <v>0.034</v>
      </c>
      <c r="GY342" s="33" t="n">
        <v>0.014</v>
      </c>
      <c r="GZ342" s="33" t="n">
        <v>0.041</v>
      </c>
      <c r="HA342" s="33" t="n">
        <v>0.014</v>
      </c>
      <c r="HB342" s="33" t="n">
        <v>0.014</v>
      </c>
      <c r="HC342" s="33" t="n">
        <v>0.02</v>
      </c>
      <c r="HD342" s="33" t="n">
        <v>0.027</v>
      </c>
      <c r="HE342" s="33" t="n">
        <v>0.02</v>
      </c>
      <c r="HF342" s="33" t="n">
        <v>0.034</v>
      </c>
      <c r="HG342" s="33" t="n">
        <v>0.027</v>
      </c>
      <c r="HH342" s="33" t="n">
        <v>0.02</v>
      </c>
      <c r="HI342" s="33" t="n">
        <v>0.02</v>
      </c>
      <c r="HJ342" s="33" t="n">
        <v>0.041</v>
      </c>
    </row>
    <row r="343" customFormat="false" ht="15" hidden="false" customHeight="false" outlineLevel="0" collapsed="false">
      <c r="A343" s="33" t="n">
        <v>609996</v>
      </c>
      <c r="B343" s="242" t="s">
        <v>1785</v>
      </c>
      <c r="C343" s="243" t="s">
        <v>1786</v>
      </c>
      <c r="D343" s="33" t="n">
        <v>4020</v>
      </c>
      <c r="E343" s="33" t="n">
        <v>23821</v>
      </c>
      <c r="F343" s="33" t="s">
        <v>717</v>
      </c>
      <c r="G343" s="33" t="s">
        <v>718</v>
      </c>
      <c r="H343" s="243" t="s">
        <v>46</v>
      </c>
      <c r="I343" s="33" t="s">
        <v>1855</v>
      </c>
      <c r="J343" s="33" t="s">
        <v>1788</v>
      </c>
      <c r="L343" s="33" t="s">
        <v>102</v>
      </c>
      <c r="N343" s="33" t="s">
        <v>1790</v>
      </c>
      <c r="O343" s="33" t="n">
        <v>51239</v>
      </c>
      <c r="P343" s="33" t="s">
        <v>1791</v>
      </c>
      <c r="Q343" s="33" t="s">
        <v>4092</v>
      </c>
      <c r="R343" s="33" t="s">
        <v>4093</v>
      </c>
      <c r="S343" s="33" t="n">
        <v>60608</v>
      </c>
      <c r="T343" s="33" t="n">
        <v>40</v>
      </c>
      <c r="U343" s="33" t="s">
        <v>4094</v>
      </c>
      <c r="V343" s="33" t="s">
        <v>4095</v>
      </c>
      <c r="W343" s="33" t="s">
        <v>4096</v>
      </c>
      <c r="X343" s="33" t="s">
        <v>4097</v>
      </c>
      <c r="Y343" s="33" t="s">
        <v>2919</v>
      </c>
      <c r="Z343" s="33" t="s">
        <v>2083</v>
      </c>
      <c r="AA343" s="33" t="n">
        <v>2012</v>
      </c>
      <c r="AB343" s="33" t="n">
        <v>609996</v>
      </c>
      <c r="AD343" s="33" t="n">
        <v>4020</v>
      </c>
      <c r="AG343" s="33" t="s">
        <v>4098</v>
      </c>
      <c r="AH343" s="33" t="n">
        <v>3</v>
      </c>
      <c r="AI343" s="33" t="s">
        <v>1823</v>
      </c>
      <c r="AJ343" s="33" t="s">
        <v>1801</v>
      </c>
      <c r="AK343" s="33" t="s">
        <v>1802</v>
      </c>
      <c r="AL343" s="33" t="s">
        <v>102</v>
      </c>
      <c r="AM343" s="33" t="s">
        <v>71</v>
      </c>
      <c r="AN343" s="33" t="s">
        <v>102</v>
      </c>
      <c r="AO343" s="33" t="s">
        <v>102</v>
      </c>
      <c r="AP343" s="33" t="s">
        <v>71</v>
      </c>
      <c r="AQ343" s="33" t="s">
        <v>2426</v>
      </c>
      <c r="AR343" s="244" t="s">
        <v>306</v>
      </c>
      <c r="AS343" s="33" t="s">
        <v>47</v>
      </c>
      <c r="AT343" s="33" t="s">
        <v>77</v>
      </c>
      <c r="AU343" s="33" t="s">
        <v>47</v>
      </c>
      <c r="AV343" s="33" t="n">
        <v>55</v>
      </c>
      <c r="AW343" s="33" t="n">
        <v>61</v>
      </c>
      <c r="AX343" s="33" t="n">
        <v>51</v>
      </c>
      <c r="AY343" s="33" t="n">
        <v>184</v>
      </c>
      <c r="AZ343" s="33" t="n">
        <v>33</v>
      </c>
      <c r="BA343" s="33" t="n">
        <v>28</v>
      </c>
      <c r="BB343" s="33" t="n">
        <v>14</v>
      </c>
      <c r="BC343" s="33" t="n">
        <v>85</v>
      </c>
      <c r="BD343" s="245" t="n">
        <v>1</v>
      </c>
      <c r="BE343" s="33" t="n">
        <v>0</v>
      </c>
      <c r="BF343" s="33" t="n">
        <v>19</v>
      </c>
      <c r="BG343" s="33" t="n">
        <v>4</v>
      </c>
      <c r="BH343" s="33" t="n">
        <v>184</v>
      </c>
      <c r="BI343" s="33" t="n">
        <v>0</v>
      </c>
      <c r="BJ343" s="33" t="n">
        <v>0.005</v>
      </c>
      <c r="BK343" s="33" t="n">
        <v>0.011</v>
      </c>
      <c r="BL343" s="33" t="n">
        <v>0.005</v>
      </c>
      <c r="BM343" s="33" t="n">
        <v>0.005</v>
      </c>
      <c r="BN343" s="33" t="n">
        <v>0.043</v>
      </c>
      <c r="BO343" s="33" t="n">
        <v>0.065</v>
      </c>
      <c r="BP343" s="33" t="n">
        <v>0.027</v>
      </c>
      <c r="BQ343" s="33" t="n">
        <v>0.054</v>
      </c>
      <c r="BR343" s="33" t="n">
        <v>0.06</v>
      </c>
      <c r="BS343" s="33" t="n">
        <v>0.092</v>
      </c>
      <c r="BT343" s="33" t="n">
        <v>0.136</v>
      </c>
      <c r="BU343" s="33" t="n">
        <v>0.277</v>
      </c>
      <c r="BV343" s="33" t="n">
        <v>0.223</v>
      </c>
      <c r="BW343" s="33" t="n">
        <v>0.326</v>
      </c>
      <c r="BX343" s="33" t="n">
        <v>0.245</v>
      </c>
      <c r="BY343" s="33" t="n">
        <v>0.397</v>
      </c>
      <c r="BZ343" s="33" t="n">
        <v>0.321</v>
      </c>
      <c r="CA343" s="33" t="n">
        <v>0.011</v>
      </c>
      <c r="CB343" s="33" t="n">
        <v>0.011</v>
      </c>
      <c r="CC343" s="33" t="n">
        <v>0.016</v>
      </c>
      <c r="CD343" s="33" t="n">
        <v>0.027</v>
      </c>
      <c r="CE343" s="33" t="n">
        <v>0.011</v>
      </c>
      <c r="CF343" s="33" t="n">
        <v>0.016</v>
      </c>
      <c r="CG343" s="33" t="n">
        <v>0.647</v>
      </c>
      <c r="CH343" s="33" t="n">
        <v>0.734</v>
      </c>
      <c r="CI343" s="33" t="n">
        <v>0.592</v>
      </c>
      <c r="CJ343" s="33" t="n">
        <v>0.663</v>
      </c>
      <c r="CK343" s="33" t="n">
        <v>0.495</v>
      </c>
      <c r="CL343" s="33" t="n">
        <v>0.484</v>
      </c>
      <c r="CM343" s="33" t="n">
        <v>0</v>
      </c>
      <c r="CN343" s="33" t="n">
        <v>0</v>
      </c>
      <c r="CO343" s="33" t="n">
        <v>0</v>
      </c>
      <c r="CP343" s="33" t="n">
        <v>0</v>
      </c>
      <c r="CQ343" s="33" t="n">
        <v>0</v>
      </c>
      <c r="CR343" s="33" t="n">
        <v>0</v>
      </c>
      <c r="CS343" s="33" t="n">
        <v>0.016</v>
      </c>
      <c r="CT343" s="33" t="n">
        <v>0.049</v>
      </c>
      <c r="CU343" s="33" t="n">
        <v>0.016</v>
      </c>
      <c r="CV343" s="33" t="n">
        <v>0.011</v>
      </c>
      <c r="CW343" s="33" t="n">
        <v>0.016</v>
      </c>
      <c r="CX343" s="33" t="n">
        <v>0.022</v>
      </c>
      <c r="CY343" s="33" t="n">
        <v>0.038</v>
      </c>
      <c r="CZ343" s="33" t="n">
        <v>0.016</v>
      </c>
      <c r="DA343" s="33" t="n">
        <v>0.054</v>
      </c>
      <c r="DB343" s="33" t="n">
        <v>0.049</v>
      </c>
      <c r="DC343" s="33" t="n">
        <v>0.087</v>
      </c>
      <c r="DD343" s="33" t="n">
        <v>0.092</v>
      </c>
      <c r="DE343" s="33" t="n">
        <v>0.141</v>
      </c>
      <c r="DF343" s="33" t="n">
        <v>0.147</v>
      </c>
      <c r="DG343" s="33" t="n">
        <v>0.196</v>
      </c>
      <c r="DH343" s="33" t="n">
        <v>0.136</v>
      </c>
      <c r="DI343" s="33" t="n">
        <v>0.152</v>
      </c>
      <c r="DJ343" s="33" t="n">
        <v>0.228</v>
      </c>
      <c r="DK343" s="33" t="n">
        <v>0.207</v>
      </c>
      <c r="DL343" s="33" t="n">
        <v>0.25</v>
      </c>
      <c r="DM343" s="33" t="n">
        <v>0.19</v>
      </c>
      <c r="DN343" s="33" t="n">
        <v>0</v>
      </c>
      <c r="DO343" s="33" t="n">
        <v>0</v>
      </c>
      <c r="DP343" s="33" t="n">
        <v>0</v>
      </c>
      <c r="DQ343" s="33" t="n">
        <v>0.005</v>
      </c>
      <c r="DR343" s="33" t="n">
        <v>0.016</v>
      </c>
      <c r="DS343" s="33" t="n">
        <v>0.005</v>
      </c>
      <c r="DT343" s="33" t="n">
        <v>0.005</v>
      </c>
      <c r="DU343" s="33" t="n">
        <v>0</v>
      </c>
      <c r="DV343" s="33" t="n">
        <v>0.005</v>
      </c>
      <c r="DW343" s="33" t="n">
        <v>0.848</v>
      </c>
      <c r="DX343" s="33" t="n">
        <v>0.837</v>
      </c>
      <c r="DY343" s="33" t="n">
        <v>0.783</v>
      </c>
      <c r="DZ343" s="33" t="n">
        <v>0.821</v>
      </c>
      <c r="EA343" s="33" t="n">
        <v>0.815</v>
      </c>
      <c r="EB343" s="33" t="n">
        <v>0.712</v>
      </c>
      <c r="EC343" s="33" t="n">
        <v>0.723</v>
      </c>
      <c r="ED343" s="33" t="n">
        <v>0.614</v>
      </c>
      <c r="EE343" s="33" t="n">
        <v>0.696</v>
      </c>
      <c r="EF343" s="33" t="n">
        <v>0.321</v>
      </c>
      <c r="EG343" s="33" t="n">
        <v>0.098</v>
      </c>
      <c r="EH343" s="33" t="n">
        <v>0.005</v>
      </c>
      <c r="EI343" s="33" t="n">
        <v>0.136</v>
      </c>
      <c r="EJ343" s="33" t="n">
        <v>0.446</v>
      </c>
      <c r="EK343" s="33" t="n">
        <v>0.038</v>
      </c>
      <c r="EL343" s="33" t="n">
        <v>0.022</v>
      </c>
      <c r="EM343" s="33" t="n">
        <v>0.076</v>
      </c>
      <c r="EN343" s="33" t="n">
        <v>0.098</v>
      </c>
      <c r="EO343" s="33" t="n">
        <v>0.299</v>
      </c>
      <c r="EP343" s="33" t="n">
        <v>0.272</v>
      </c>
      <c r="EQ343" s="33" t="n">
        <v>0.277</v>
      </c>
      <c r="ER343" s="33" t="n">
        <v>0.033</v>
      </c>
      <c r="ES343" s="33" t="n">
        <v>0.033</v>
      </c>
      <c r="ET343" s="33" t="n">
        <v>0.049</v>
      </c>
      <c r="EU343" s="33" t="n">
        <v>0.054</v>
      </c>
      <c r="EV343" s="33" t="n">
        <v>0.103</v>
      </c>
      <c r="EW343" s="33" t="n">
        <v>0.533</v>
      </c>
      <c r="EX343" s="33" t="n">
        <v>0.652</v>
      </c>
      <c r="EY343" s="33" t="n">
        <v>0.457</v>
      </c>
      <c r="EZ343" s="33" t="n">
        <v>8.6</v>
      </c>
      <c r="FA343" s="33" t="n">
        <v>0.022</v>
      </c>
      <c r="FB343" s="33" t="n">
        <v>0</v>
      </c>
      <c r="FC343" s="33" t="n">
        <v>0.011</v>
      </c>
      <c r="FD343" s="33" t="n">
        <v>0.011</v>
      </c>
      <c r="FE343" s="33" t="n">
        <v>0.043</v>
      </c>
      <c r="FF343" s="33" t="n">
        <v>0.043</v>
      </c>
      <c r="FG343" s="33" t="n">
        <v>0.082</v>
      </c>
      <c r="FH343" s="33" t="n">
        <v>0.109</v>
      </c>
      <c r="FI343" s="33" t="n">
        <v>0.196</v>
      </c>
      <c r="FJ343" s="33" t="n">
        <v>0.473</v>
      </c>
      <c r="FK343" s="33" t="n">
        <v>0.011</v>
      </c>
      <c r="FL343" s="33" t="n">
        <v>0.348</v>
      </c>
      <c r="FM343" s="33" t="n">
        <v>0.549</v>
      </c>
      <c r="FN343" s="33" t="n">
        <v>0.25</v>
      </c>
      <c r="FO343" s="33" t="n">
        <v>0.272</v>
      </c>
      <c r="FP343" s="33" t="n">
        <v>0.174</v>
      </c>
      <c r="FQ343" s="33" t="n">
        <v>0.239</v>
      </c>
      <c r="FR343" s="33" t="n">
        <v>0.185</v>
      </c>
      <c r="FS343" s="33" t="n">
        <v>0.06</v>
      </c>
      <c r="FT343" s="33" t="n">
        <v>0.201</v>
      </c>
      <c r="FU343" s="33" t="n">
        <v>0.12</v>
      </c>
      <c r="FV343" s="33" t="n">
        <v>0.087</v>
      </c>
      <c r="FW343" s="33" t="n">
        <v>0.245</v>
      </c>
      <c r="FX343" s="33" t="n">
        <v>0.076</v>
      </c>
      <c r="FY343" s="33" t="n">
        <v>0.13</v>
      </c>
      <c r="FZ343" s="33" t="n">
        <v>0.065</v>
      </c>
      <c r="GA343" s="33" t="n">
        <v>0.005</v>
      </c>
      <c r="GB343" s="33" t="n">
        <v>0.011</v>
      </c>
      <c r="GC343" s="33" t="n">
        <v>0.022</v>
      </c>
      <c r="GD343" s="33" t="n">
        <v>0.065</v>
      </c>
      <c r="GE343" s="33" t="n">
        <v>0.212</v>
      </c>
      <c r="GF343" s="33" t="n">
        <v>0.011</v>
      </c>
      <c r="GG343" s="33" t="n">
        <v>0.321</v>
      </c>
      <c r="GH343" s="33" t="n">
        <v>0.321</v>
      </c>
      <c r="GI343" s="33" t="n">
        <v>0.359</v>
      </c>
      <c r="GJ343" s="33" t="n">
        <v>0.342</v>
      </c>
      <c r="GK343" s="33" t="n">
        <v>0.364</v>
      </c>
      <c r="GL343" s="33" t="n">
        <v>0.283</v>
      </c>
      <c r="GM343" s="33" t="n">
        <v>0.609</v>
      </c>
      <c r="GN343" s="33" t="n">
        <v>0.44</v>
      </c>
      <c r="GO343" s="33" t="n">
        <v>0.484</v>
      </c>
      <c r="GP343" s="33" t="n">
        <v>0.478</v>
      </c>
      <c r="GQ343" s="33" t="n">
        <v>0.326</v>
      </c>
      <c r="GR343" s="33" t="n">
        <v>0.636</v>
      </c>
      <c r="GS343" s="33" t="n">
        <v>0.027</v>
      </c>
      <c r="GT343" s="33" t="n">
        <v>0.114</v>
      </c>
      <c r="GU343" s="33" t="n">
        <v>0.098</v>
      </c>
      <c r="GV343" s="33" t="n">
        <v>0.082</v>
      </c>
      <c r="GW343" s="33" t="n">
        <v>0.054</v>
      </c>
      <c r="GX343" s="33" t="n">
        <v>0.033</v>
      </c>
      <c r="GY343" s="33" t="n">
        <v>0.016</v>
      </c>
      <c r="GZ343" s="33" t="n">
        <v>0.071</v>
      </c>
      <c r="HA343" s="33" t="n">
        <v>0.016</v>
      </c>
      <c r="HB343" s="33" t="n">
        <v>0.016</v>
      </c>
      <c r="HC343" s="33" t="n">
        <v>0.016</v>
      </c>
      <c r="HD343" s="33" t="n">
        <v>0.016</v>
      </c>
      <c r="HE343" s="33" t="n">
        <v>0.022</v>
      </c>
      <c r="HF343" s="33" t="n">
        <v>0.043</v>
      </c>
      <c r="HG343" s="33" t="n">
        <v>0.022</v>
      </c>
      <c r="HH343" s="33" t="n">
        <v>0.016</v>
      </c>
      <c r="HI343" s="33" t="n">
        <v>0.027</v>
      </c>
      <c r="HJ343" s="33" t="n">
        <v>0.022</v>
      </c>
    </row>
    <row r="344" customFormat="false" ht="15" hidden="false" customHeight="false" outlineLevel="0" collapsed="false">
      <c r="A344" s="33" t="n">
        <v>609997</v>
      </c>
      <c r="B344" s="242" t="s">
        <v>1785</v>
      </c>
      <c r="C344" s="243" t="s">
        <v>1786</v>
      </c>
      <c r="D344" s="33" t="n">
        <v>4030</v>
      </c>
      <c r="E344" s="33" t="n">
        <v>23831</v>
      </c>
      <c r="F344" s="33" t="s">
        <v>719</v>
      </c>
      <c r="G344" s="33" t="s">
        <v>720</v>
      </c>
      <c r="H344" s="243" t="s">
        <v>46</v>
      </c>
      <c r="I344" s="33" t="s">
        <v>1855</v>
      </c>
      <c r="J344" s="33" t="s">
        <v>1788</v>
      </c>
      <c r="L344" s="33" t="s">
        <v>89</v>
      </c>
      <c r="N344" s="33" t="s">
        <v>1790</v>
      </c>
      <c r="O344" s="33" t="n">
        <v>51354</v>
      </c>
      <c r="P344" s="33" t="s">
        <v>1791</v>
      </c>
      <c r="Q344" s="33" t="s">
        <v>4099</v>
      </c>
      <c r="R344" s="33" t="s">
        <v>4100</v>
      </c>
      <c r="S344" s="33" t="n">
        <v>60621</v>
      </c>
      <c r="T344" s="33" t="n">
        <v>45</v>
      </c>
      <c r="U344" s="33" t="s">
        <v>4101</v>
      </c>
      <c r="V344" s="33" t="s">
        <v>4102</v>
      </c>
      <c r="W344" s="33" t="s">
        <v>4103</v>
      </c>
      <c r="X344" s="33" t="s">
        <v>4104</v>
      </c>
      <c r="Y344" s="33" t="s">
        <v>1830</v>
      </c>
      <c r="Z344" s="33" t="s">
        <v>1909</v>
      </c>
      <c r="AA344" s="33" t="n">
        <v>2012</v>
      </c>
      <c r="AB344" s="33" t="n">
        <v>609997</v>
      </c>
      <c r="AD344" s="33" t="n">
        <v>4030</v>
      </c>
      <c r="AG344" s="33" t="s">
        <v>4105</v>
      </c>
      <c r="AH344" s="33" t="n">
        <v>4</v>
      </c>
      <c r="AI344" s="33" t="s">
        <v>1823</v>
      </c>
      <c r="AJ344" s="33" t="s">
        <v>1801</v>
      </c>
      <c r="AK344" s="33" t="s">
        <v>1802</v>
      </c>
      <c r="AL344" s="33" t="s">
        <v>89</v>
      </c>
      <c r="AM344" s="33" t="s">
        <v>71</v>
      </c>
      <c r="AN344" s="33" t="s">
        <v>89</v>
      </c>
      <c r="AO344" s="33" t="s">
        <v>89</v>
      </c>
      <c r="AP344" s="33" t="s">
        <v>71</v>
      </c>
      <c r="AQ344" s="33" t="s">
        <v>2467</v>
      </c>
      <c r="AR344" s="244" t="s">
        <v>130</v>
      </c>
      <c r="AS344" s="33" t="s">
        <v>67</v>
      </c>
      <c r="AT344" s="33" t="s">
        <v>47</v>
      </c>
      <c r="AU344" s="33" t="s">
        <v>47</v>
      </c>
      <c r="AV344" s="33" t="n">
        <v>32</v>
      </c>
      <c r="AW344" s="33" t="n">
        <v>48</v>
      </c>
      <c r="AX344" s="33" t="n">
        <v>45</v>
      </c>
      <c r="AY344" s="33" t="n">
        <v>82</v>
      </c>
      <c r="AZ344" s="33" t="n">
        <v>0</v>
      </c>
      <c r="BA344" s="33" t="n">
        <v>0</v>
      </c>
      <c r="BB344" s="33" t="n">
        <v>78</v>
      </c>
      <c r="BC344" s="33" t="n">
        <v>0</v>
      </c>
      <c r="BD344" s="245" t="n">
        <v>1</v>
      </c>
      <c r="BE344" s="33" t="n">
        <v>0</v>
      </c>
      <c r="BF344" s="33" t="n">
        <v>1</v>
      </c>
      <c r="BG344" s="33" t="n">
        <v>2</v>
      </c>
      <c r="BH344" s="33" t="n">
        <v>82</v>
      </c>
      <c r="BI344" s="33" t="n">
        <v>0</v>
      </c>
      <c r="BJ344" s="33" t="n">
        <v>0.012</v>
      </c>
      <c r="BK344" s="33" t="n">
        <v>0.012</v>
      </c>
      <c r="BL344" s="33" t="n">
        <v>0</v>
      </c>
      <c r="BM344" s="33" t="n">
        <v>0</v>
      </c>
      <c r="BN344" s="33" t="n">
        <v>0.073</v>
      </c>
      <c r="BO344" s="33" t="n">
        <v>0.195</v>
      </c>
      <c r="BP344" s="33" t="n">
        <v>0.085</v>
      </c>
      <c r="BQ344" s="33" t="n">
        <v>0.183</v>
      </c>
      <c r="BR344" s="33" t="n">
        <v>0.098</v>
      </c>
      <c r="BS344" s="33" t="n">
        <v>0.122</v>
      </c>
      <c r="BT344" s="33" t="n">
        <v>0.122</v>
      </c>
      <c r="BU344" s="33" t="n">
        <v>0.415</v>
      </c>
      <c r="BV344" s="33" t="n">
        <v>0.39</v>
      </c>
      <c r="BW344" s="33" t="n">
        <v>0.402</v>
      </c>
      <c r="BX344" s="33" t="n">
        <v>0.232</v>
      </c>
      <c r="BY344" s="33" t="n">
        <v>0.317</v>
      </c>
      <c r="BZ344" s="33" t="n">
        <v>0.329</v>
      </c>
      <c r="CA344" s="33" t="n">
        <v>0</v>
      </c>
      <c r="CB344" s="33" t="n">
        <v>0.012</v>
      </c>
      <c r="CC344" s="33" t="n">
        <v>0</v>
      </c>
      <c r="CD344" s="33" t="n">
        <v>0.049</v>
      </c>
      <c r="CE344" s="33" t="n">
        <v>0</v>
      </c>
      <c r="CF344" s="33" t="n">
        <v>0.061</v>
      </c>
      <c r="CG344" s="33" t="n">
        <v>0.39</v>
      </c>
      <c r="CH344" s="33" t="n">
        <v>0.5</v>
      </c>
      <c r="CI344" s="33" t="n">
        <v>0.402</v>
      </c>
      <c r="CJ344" s="33" t="n">
        <v>0.622</v>
      </c>
      <c r="CK344" s="33" t="n">
        <v>0.561</v>
      </c>
      <c r="CL344" s="33" t="n">
        <v>0.415</v>
      </c>
      <c r="CM344" s="33" t="n">
        <v>0.012</v>
      </c>
      <c r="CN344" s="33" t="n">
        <v>0.024</v>
      </c>
      <c r="CO344" s="33" t="n">
        <v>0.012</v>
      </c>
      <c r="CP344" s="33" t="n">
        <v>0.012</v>
      </c>
      <c r="CQ344" s="33" t="n">
        <v>0.024</v>
      </c>
      <c r="CR344" s="33" t="n">
        <v>0.049</v>
      </c>
      <c r="CS344" s="33" t="n">
        <v>0.012</v>
      </c>
      <c r="CT344" s="33" t="n">
        <v>0.037</v>
      </c>
      <c r="CU344" s="33" t="n">
        <v>0.012</v>
      </c>
      <c r="CV344" s="33" t="n">
        <v>0.037</v>
      </c>
      <c r="CW344" s="33" t="n">
        <v>0.024</v>
      </c>
      <c r="CX344" s="33" t="n">
        <v>0.049</v>
      </c>
      <c r="CY344" s="33" t="n">
        <v>0.024</v>
      </c>
      <c r="CZ344" s="33" t="n">
        <v>0.037</v>
      </c>
      <c r="DA344" s="33" t="n">
        <v>0.073</v>
      </c>
      <c r="DB344" s="33" t="n">
        <v>0.11</v>
      </c>
      <c r="DC344" s="33" t="n">
        <v>0.085</v>
      </c>
      <c r="DD344" s="33" t="n">
        <v>0.049</v>
      </c>
      <c r="DE344" s="33" t="n">
        <v>0.183</v>
      </c>
      <c r="DF344" s="33" t="n">
        <v>0.195</v>
      </c>
      <c r="DG344" s="33" t="n">
        <v>0.207</v>
      </c>
      <c r="DH344" s="33" t="n">
        <v>0.244</v>
      </c>
      <c r="DI344" s="33" t="n">
        <v>0.22</v>
      </c>
      <c r="DJ344" s="33" t="n">
        <v>0.232</v>
      </c>
      <c r="DK344" s="33" t="n">
        <v>0.183</v>
      </c>
      <c r="DL344" s="33" t="n">
        <v>0.232</v>
      </c>
      <c r="DM344" s="33" t="n">
        <v>0.195</v>
      </c>
      <c r="DN344" s="33" t="n">
        <v>0.061</v>
      </c>
      <c r="DO344" s="33" t="n">
        <v>0.012</v>
      </c>
      <c r="DP344" s="33" t="n">
        <v>0.012</v>
      </c>
      <c r="DQ344" s="33" t="n">
        <v>0.024</v>
      </c>
      <c r="DR344" s="33" t="n">
        <v>0.024</v>
      </c>
      <c r="DS344" s="33" t="n">
        <v>0</v>
      </c>
      <c r="DT344" s="33" t="n">
        <v>0</v>
      </c>
      <c r="DU344" s="33" t="n">
        <v>0</v>
      </c>
      <c r="DV344" s="33" t="n">
        <v>0.024</v>
      </c>
      <c r="DW344" s="33" t="n">
        <v>0.707</v>
      </c>
      <c r="DX344" s="33" t="n">
        <v>0.744</v>
      </c>
      <c r="DY344" s="33" t="n">
        <v>0.72</v>
      </c>
      <c r="DZ344" s="33" t="n">
        <v>0.695</v>
      </c>
      <c r="EA344" s="33" t="n">
        <v>0.695</v>
      </c>
      <c r="EB344" s="33" t="n">
        <v>0.646</v>
      </c>
      <c r="EC344" s="33" t="n">
        <v>0.695</v>
      </c>
      <c r="ED344" s="33" t="n">
        <v>0.646</v>
      </c>
      <c r="EE344" s="33" t="n">
        <v>0.72</v>
      </c>
      <c r="EF344" s="33" t="n">
        <v>0.11</v>
      </c>
      <c r="EG344" s="33" t="n">
        <v>0.073</v>
      </c>
      <c r="EH344" s="33" t="n">
        <v>0.061</v>
      </c>
      <c r="EI344" s="33" t="n">
        <v>0.061</v>
      </c>
      <c r="EJ344" s="33" t="n">
        <v>0.232</v>
      </c>
      <c r="EK344" s="33" t="n">
        <v>0.159</v>
      </c>
      <c r="EL344" s="33" t="n">
        <v>0.159</v>
      </c>
      <c r="EM344" s="33" t="n">
        <v>0.122</v>
      </c>
      <c r="EN344" s="33" t="n">
        <v>0.305</v>
      </c>
      <c r="EO344" s="33" t="n">
        <v>0.354</v>
      </c>
      <c r="EP344" s="33" t="n">
        <v>0.317</v>
      </c>
      <c r="EQ344" s="33" t="n">
        <v>0.317</v>
      </c>
      <c r="ER344" s="33" t="n">
        <v>0.024</v>
      </c>
      <c r="ES344" s="33" t="n">
        <v>0.073</v>
      </c>
      <c r="ET344" s="33" t="n">
        <v>0.085</v>
      </c>
      <c r="EU344" s="33" t="n">
        <v>0.061</v>
      </c>
      <c r="EV344" s="33" t="n">
        <v>0.329</v>
      </c>
      <c r="EW344" s="33" t="n">
        <v>0.341</v>
      </c>
      <c r="EX344" s="33" t="n">
        <v>0.378</v>
      </c>
      <c r="EY344" s="33" t="n">
        <v>0.439</v>
      </c>
      <c r="EZ344" s="33" t="n">
        <v>5.59</v>
      </c>
      <c r="FA344" s="33" t="n">
        <v>0.159</v>
      </c>
      <c r="FB344" s="33" t="n">
        <v>0.037</v>
      </c>
      <c r="FC344" s="33" t="n">
        <v>0.061</v>
      </c>
      <c r="FD344" s="33" t="n">
        <v>0.098</v>
      </c>
      <c r="FE344" s="33" t="n">
        <v>0.085</v>
      </c>
      <c r="FF344" s="33" t="n">
        <v>0.073</v>
      </c>
      <c r="FG344" s="33" t="n">
        <v>0.122</v>
      </c>
      <c r="FH344" s="33" t="n">
        <v>0.085</v>
      </c>
      <c r="FI344" s="33" t="n">
        <v>0.098</v>
      </c>
      <c r="FJ344" s="33" t="n">
        <v>0.11</v>
      </c>
      <c r="FK344" s="33" t="n">
        <v>0.073</v>
      </c>
      <c r="FL344" s="33" t="n">
        <v>0.402</v>
      </c>
      <c r="FM344" s="33" t="n">
        <v>0.402</v>
      </c>
      <c r="FN344" s="33" t="n">
        <v>0.11</v>
      </c>
      <c r="FO344" s="33" t="n">
        <v>0.256</v>
      </c>
      <c r="FP344" s="33" t="n">
        <v>0.28</v>
      </c>
      <c r="FQ344" s="33" t="n">
        <v>0.293</v>
      </c>
      <c r="FR344" s="33" t="n">
        <v>0.134</v>
      </c>
      <c r="FS344" s="33" t="n">
        <v>0.11</v>
      </c>
      <c r="FT344" s="33" t="n">
        <v>0.256</v>
      </c>
      <c r="FU344" s="33" t="n">
        <v>0.122</v>
      </c>
      <c r="FV344" s="33" t="n">
        <v>0.085</v>
      </c>
      <c r="FW344" s="33" t="n">
        <v>0.232</v>
      </c>
      <c r="FX344" s="33" t="n">
        <v>0.085</v>
      </c>
      <c r="FY344" s="33" t="n">
        <v>0.122</v>
      </c>
      <c r="FZ344" s="33" t="n">
        <v>0.11</v>
      </c>
      <c r="GA344" s="33" t="n">
        <v>0.012</v>
      </c>
      <c r="GB344" s="33" t="n">
        <v>0</v>
      </c>
      <c r="GC344" s="33" t="n">
        <v>0.012</v>
      </c>
      <c r="GD344" s="33" t="n">
        <v>0</v>
      </c>
      <c r="GE344" s="33" t="n">
        <v>0.085</v>
      </c>
      <c r="GF344" s="33" t="n">
        <v>0.024</v>
      </c>
      <c r="GG344" s="33" t="n">
        <v>0.329</v>
      </c>
      <c r="GH344" s="33" t="n">
        <v>0.366</v>
      </c>
      <c r="GI344" s="33" t="n">
        <v>0.354</v>
      </c>
      <c r="GJ344" s="33" t="n">
        <v>0.402</v>
      </c>
      <c r="GK344" s="33" t="n">
        <v>0.366</v>
      </c>
      <c r="GL344" s="33" t="n">
        <v>0.451</v>
      </c>
      <c r="GM344" s="33" t="n">
        <v>0.524</v>
      </c>
      <c r="GN344" s="33" t="n">
        <v>0.366</v>
      </c>
      <c r="GO344" s="33" t="n">
        <v>0.366</v>
      </c>
      <c r="GP344" s="33" t="n">
        <v>0.39</v>
      </c>
      <c r="GQ344" s="33" t="n">
        <v>0.415</v>
      </c>
      <c r="GR344" s="33" t="n">
        <v>0.415</v>
      </c>
      <c r="GS344" s="33" t="n">
        <v>0.073</v>
      </c>
      <c r="GT344" s="33" t="n">
        <v>0.134</v>
      </c>
      <c r="GU344" s="33" t="n">
        <v>0.134</v>
      </c>
      <c r="GV344" s="33" t="n">
        <v>0.11</v>
      </c>
      <c r="GW344" s="33" t="n">
        <v>0.037</v>
      </c>
      <c r="GX344" s="33" t="n">
        <v>0.037</v>
      </c>
      <c r="GY344" s="33" t="n">
        <v>0.012</v>
      </c>
      <c r="GZ344" s="33" t="n">
        <v>0.073</v>
      </c>
      <c r="HA344" s="33" t="n">
        <v>0.049</v>
      </c>
      <c r="HB344" s="33" t="n">
        <v>0.012</v>
      </c>
      <c r="HC344" s="33" t="n">
        <v>0.024</v>
      </c>
      <c r="HD344" s="33" t="n">
        <v>0.012</v>
      </c>
      <c r="HE344" s="33" t="n">
        <v>0.049</v>
      </c>
      <c r="HF344" s="33" t="n">
        <v>0.061</v>
      </c>
      <c r="HG344" s="33" t="n">
        <v>0.085</v>
      </c>
      <c r="HH344" s="33" t="n">
        <v>0.085</v>
      </c>
      <c r="HI344" s="33" t="n">
        <v>0.073</v>
      </c>
      <c r="HJ344" s="33" t="n">
        <v>0.061</v>
      </c>
    </row>
    <row r="345" customFormat="false" ht="15" hidden="false" customHeight="false" outlineLevel="0" collapsed="false">
      <c r="A345" s="33" t="n">
        <v>610000</v>
      </c>
      <c r="B345" s="242" t="s">
        <v>1785</v>
      </c>
      <c r="C345" s="243" t="s">
        <v>1786</v>
      </c>
      <c r="D345" s="33" t="n">
        <v>4060</v>
      </c>
      <c r="E345" s="33" t="n">
        <v>23851</v>
      </c>
      <c r="F345" s="33" t="s">
        <v>725</v>
      </c>
      <c r="G345" s="33" t="s">
        <v>726</v>
      </c>
      <c r="H345" s="243" t="s">
        <v>46</v>
      </c>
      <c r="I345" s="33" t="s">
        <v>3947</v>
      </c>
      <c r="J345" s="33" t="s">
        <v>2438</v>
      </c>
      <c r="L345" s="33" t="s">
        <v>2652</v>
      </c>
      <c r="N345" s="33" t="s">
        <v>1790</v>
      </c>
      <c r="O345" s="33" t="n">
        <v>51092</v>
      </c>
      <c r="P345" s="33" t="s">
        <v>1791</v>
      </c>
      <c r="Q345" s="33" t="s">
        <v>4106</v>
      </c>
      <c r="R345" s="33" t="s">
        <v>4107</v>
      </c>
      <c r="S345" s="33" t="n">
        <v>60644</v>
      </c>
      <c r="T345" s="33" t="n">
        <v>36</v>
      </c>
      <c r="U345" s="33" t="s">
        <v>4108</v>
      </c>
      <c r="V345" s="33" t="s">
        <v>4109</v>
      </c>
      <c r="W345" s="33" t="s">
        <v>4110</v>
      </c>
      <c r="X345" s="33" t="s">
        <v>4111</v>
      </c>
      <c r="Y345" s="33" t="s">
        <v>1862</v>
      </c>
      <c r="Z345" s="33" t="s">
        <v>1947</v>
      </c>
      <c r="AA345" s="33" t="n">
        <v>2012</v>
      </c>
      <c r="AB345" s="33" t="n">
        <v>610000</v>
      </c>
      <c r="AD345" s="33" t="n">
        <v>4060</v>
      </c>
      <c r="AH345" s="33" t="n">
        <v>0</v>
      </c>
      <c r="AI345" s="33" t="s">
        <v>1823</v>
      </c>
      <c r="AJ345" s="33" t="s">
        <v>1801</v>
      </c>
      <c r="AK345" s="33" t="s">
        <v>1802</v>
      </c>
      <c r="AL345" s="33" t="s">
        <v>107</v>
      </c>
      <c r="AM345" s="33" t="s">
        <v>108</v>
      </c>
      <c r="AN345" s="33" t="s">
        <v>107</v>
      </c>
      <c r="AO345" s="33" t="s">
        <v>2652</v>
      </c>
      <c r="AP345" s="33" t="s">
        <v>108</v>
      </c>
      <c r="AQ345" s="33" t="s">
        <v>2467</v>
      </c>
      <c r="AR345" s="244" t="s">
        <v>54</v>
      </c>
    </row>
    <row r="346" customFormat="false" ht="15" hidden="false" customHeight="false" outlineLevel="0" collapsed="false">
      <c r="A346" s="33" t="n">
        <v>610002</v>
      </c>
      <c r="B346" s="242" t="s">
        <v>1785</v>
      </c>
      <c r="C346" s="243" t="s">
        <v>1786</v>
      </c>
      <c r="D346" s="33" t="n">
        <v>4080</v>
      </c>
      <c r="E346" s="33" t="n">
        <v>23871</v>
      </c>
      <c r="F346" s="33" t="s">
        <v>727</v>
      </c>
      <c r="G346" s="33" t="s">
        <v>728</v>
      </c>
      <c r="H346" s="243" t="s">
        <v>46</v>
      </c>
      <c r="I346" s="33" t="s">
        <v>1855</v>
      </c>
      <c r="J346" s="33" t="s">
        <v>2438</v>
      </c>
      <c r="L346" s="33" t="s">
        <v>115</v>
      </c>
      <c r="N346" s="33" t="s">
        <v>1790</v>
      </c>
      <c r="O346" s="33" t="n">
        <v>51468</v>
      </c>
      <c r="P346" s="33" t="s">
        <v>1791</v>
      </c>
      <c r="Q346" s="33" t="s">
        <v>4112</v>
      </c>
      <c r="R346" s="33" t="s">
        <v>4113</v>
      </c>
      <c r="S346" s="33" t="n">
        <v>60617</v>
      </c>
      <c r="T346" s="33" t="n">
        <v>47</v>
      </c>
      <c r="U346" s="33" t="s">
        <v>4114</v>
      </c>
      <c r="V346" s="33" t="s">
        <v>4115</v>
      </c>
      <c r="W346" s="33" t="s">
        <v>4116</v>
      </c>
      <c r="X346" s="33" t="s">
        <v>4117</v>
      </c>
      <c r="Y346" s="33" t="s">
        <v>4118</v>
      </c>
      <c r="Z346" s="33" t="s">
        <v>2326</v>
      </c>
      <c r="AA346" s="33" t="n">
        <v>2012</v>
      </c>
      <c r="AB346" s="33" t="n">
        <v>610002</v>
      </c>
      <c r="AD346" s="33" t="n">
        <v>4080</v>
      </c>
      <c r="AG346" s="33" t="s">
        <v>4119</v>
      </c>
      <c r="AH346" s="33" t="n">
        <v>0</v>
      </c>
      <c r="AI346" s="33" t="s">
        <v>1823</v>
      </c>
      <c r="AJ346" s="33" t="s">
        <v>1801</v>
      </c>
      <c r="AK346" s="33" t="s">
        <v>1802</v>
      </c>
      <c r="AL346" s="33" t="s">
        <v>115</v>
      </c>
      <c r="AM346" s="33" t="s">
        <v>53</v>
      </c>
      <c r="AN346" s="33" t="s">
        <v>115</v>
      </c>
      <c r="AO346" s="33" t="s">
        <v>115</v>
      </c>
      <c r="AP346" s="33" t="s">
        <v>53</v>
      </c>
      <c r="AQ346" s="33" t="s">
        <v>2467</v>
      </c>
      <c r="AR346" s="244" t="s">
        <v>109</v>
      </c>
      <c r="AS346" s="33" t="s">
        <v>131</v>
      </c>
      <c r="AT346" s="33" t="s">
        <v>131</v>
      </c>
      <c r="AU346" s="33" t="s">
        <v>77</v>
      </c>
      <c r="AV346" s="33" t="n">
        <v>87</v>
      </c>
      <c r="AW346" s="33" t="n">
        <v>87</v>
      </c>
      <c r="AX346" s="33" t="n">
        <v>71</v>
      </c>
      <c r="AY346" s="33" t="n">
        <v>181</v>
      </c>
      <c r="AZ346" s="33" t="n">
        <v>0</v>
      </c>
      <c r="BA346" s="33" t="n">
        <v>0</v>
      </c>
      <c r="BB346" s="33" t="n">
        <v>169</v>
      </c>
      <c r="BC346" s="33" t="n">
        <v>1</v>
      </c>
      <c r="BD346" s="245" t="n">
        <v>0</v>
      </c>
      <c r="BE346" s="33" t="n">
        <v>0</v>
      </c>
      <c r="BF346" s="33" t="n">
        <v>4</v>
      </c>
      <c r="BG346" s="33" t="n">
        <v>7</v>
      </c>
      <c r="BH346" s="33" t="n">
        <v>181</v>
      </c>
      <c r="BI346" s="33" t="n">
        <v>0.006</v>
      </c>
      <c r="BJ346" s="33" t="n">
        <v>0</v>
      </c>
      <c r="BK346" s="33" t="n">
        <v>0</v>
      </c>
      <c r="BL346" s="33" t="n">
        <v>0.006</v>
      </c>
      <c r="BM346" s="33" t="n">
        <v>0.006</v>
      </c>
      <c r="BN346" s="33" t="n">
        <v>0.022</v>
      </c>
      <c r="BO346" s="33" t="n">
        <v>0.006</v>
      </c>
      <c r="BP346" s="33" t="n">
        <v>0.011</v>
      </c>
      <c r="BQ346" s="33" t="n">
        <v>0</v>
      </c>
      <c r="BR346" s="33" t="n">
        <v>0.017</v>
      </c>
      <c r="BS346" s="33" t="n">
        <v>0.039</v>
      </c>
      <c r="BT346" s="33" t="n">
        <v>0.088</v>
      </c>
      <c r="BU346" s="33" t="n">
        <v>0.199</v>
      </c>
      <c r="BV346" s="33" t="n">
        <v>0.088</v>
      </c>
      <c r="BW346" s="33" t="n">
        <v>0.155</v>
      </c>
      <c r="BX346" s="33" t="n">
        <v>0.16</v>
      </c>
      <c r="BY346" s="33" t="n">
        <v>0.215</v>
      </c>
      <c r="BZ346" s="33" t="n">
        <v>0.254</v>
      </c>
      <c r="CA346" s="33" t="n">
        <v>0.006</v>
      </c>
      <c r="CB346" s="33" t="n">
        <v>0.006</v>
      </c>
      <c r="CC346" s="33" t="n">
        <v>0.006</v>
      </c>
      <c r="CD346" s="33" t="n">
        <v>0.006</v>
      </c>
      <c r="CE346" s="33" t="n">
        <v>0.011</v>
      </c>
      <c r="CF346" s="33" t="n">
        <v>0.033</v>
      </c>
      <c r="CG346" s="33" t="n">
        <v>0.785</v>
      </c>
      <c r="CH346" s="33" t="n">
        <v>0.895</v>
      </c>
      <c r="CI346" s="33" t="n">
        <v>0.84</v>
      </c>
      <c r="CJ346" s="33" t="n">
        <v>0.812</v>
      </c>
      <c r="CK346" s="33" t="n">
        <v>0.729</v>
      </c>
      <c r="CL346" s="33" t="n">
        <v>0.602</v>
      </c>
      <c r="CM346" s="33" t="n">
        <v>0.006</v>
      </c>
      <c r="CN346" s="33" t="n">
        <v>0.006</v>
      </c>
      <c r="CO346" s="33" t="n">
        <v>0.006</v>
      </c>
      <c r="CP346" s="33" t="n">
        <v>0.006</v>
      </c>
      <c r="CQ346" s="33" t="n">
        <v>0.006</v>
      </c>
      <c r="CR346" s="33" t="n">
        <v>0.006</v>
      </c>
      <c r="CS346" s="33" t="n">
        <v>0.006</v>
      </c>
      <c r="CT346" s="33" t="n">
        <v>0.022</v>
      </c>
      <c r="CU346" s="33" t="n">
        <v>0.011</v>
      </c>
      <c r="CV346" s="33" t="n">
        <v>0</v>
      </c>
      <c r="CW346" s="33" t="n">
        <v>0.006</v>
      </c>
      <c r="CX346" s="33" t="n">
        <v>0.006</v>
      </c>
      <c r="CY346" s="33" t="n">
        <v>0.022</v>
      </c>
      <c r="CZ346" s="33" t="n">
        <v>0.006</v>
      </c>
      <c r="DA346" s="33" t="n">
        <v>0.017</v>
      </c>
      <c r="DB346" s="33" t="n">
        <v>0.022</v>
      </c>
      <c r="DC346" s="33" t="n">
        <v>0.028</v>
      </c>
      <c r="DD346" s="33" t="n">
        <v>0.028</v>
      </c>
      <c r="DE346" s="33" t="n">
        <v>0.061</v>
      </c>
      <c r="DF346" s="33" t="n">
        <v>0.094</v>
      </c>
      <c r="DG346" s="33" t="n">
        <v>0.099</v>
      </c>
      <c r="DH346" s="33" t="n">
        <v>0.088</v>
      </c>
      <c r="DI346" s="33" t="n">
        <v>0.105</v>
      </c>
      <c r="DJ346" s="33" t="n">
        <v>0.188</v>
      </c>
      <c r="DK346" s="33" t="n">
        <v>0.155</v>
      </c>
      <c r="DL346" s="33" t="n">
        <v>0.171</v>
      </c>
      <c r="DM346" s="33" t="n">
        <v>0.138</v>
      </c>
      <c r="DN346" s="33" t="n">
        <v>0.006</v>
      </c>
      <c r="DO346" s="33" t="n">
        <v>0.006</v>
      </c>
      <c r="DP346" s="33" t="n">
        <v>0.011</v>
      </c>
      <c r="DQ346" s="33" t="n">
        <v>0.006</v>
      </c>
      <c r="DR346" s="33" t="n">
        <v>0.006</v>
      </c>
      <c r="DS346" s="33" t="n">
        <v>0.006</v>
      </c>
      <c r="DT346" s="33" t="n">
        <v>0.011</v>
      </c>
      <c r="DU346" s="33" t="n">
        <v>0.017</v>
      </c>
      <c r="DV346" s="33" t="n">
        <v>0.017</v>
      </c>
      <c r="DW346" s="33" t="n">
        <v>0.928</v>
      </c>
      <c r="DX346" s="33" t="n">
        <v>0.89</v>
      </c>
      <c r="DY346" s="33" t="n">
        <v>0.878</v>
      </c>
      <c r="DZ346" s="33" t="n">
        <v>0.878</v>
      </c>
      <c r="EA346" s="33" t="n">
        <v>0.878</v>
      </c>
      <c r="EB346" s="33" t="n">
        <v>0.785</v>
      </c>
      <c r="EC346" s="33" t="n">
        <v>0.807</v>
      </c>
      <c r="ED346" s="33" t="n">
        <v>0.762</v>
      </c>
      <c r="EE346" s="33" t="n">
        <v>0.807</v>
      </c>
      <c r="EF346" s="33" t="n">
        <v>0.624</v>
      </c>
      <c r="EG346" s="33" t="n">
        <v>0.011</v>
      </c>
      <c r="EH346" s="33" t="n">
        <v>0.006</v>
      </c>
      <c r="EI346" s="33" t="n">
        <v>0.022</v>
      </c>
      <c r="EJ346" s="33" t="n">
        <v>0.199</v>
      </c>
      <c r="EK346" s="33" t="n">
        <v>0.006</v>
      </c>
      <c r="EL346" s="33" t="n">
        <v>0</v>
      </c>
      <c r="EM346" s="33" t="n">
        <v>0.11</v>
      </c>
      <c r="EN346" s="33" t="n">
        <v>0.033</v>
      </c>
      <c r="EO346" s="33" t="n">
        <v>0.215</v>
      </c>
      <c r="EP346" s="33" t="n">
        <v>0.155</v>
      </c>
      <c r="EQ346" s="33" t="n">
        <v>0.282</v>
      </c>
      <c r="ER346" s="33" t="n">
        <v>0.05</v>
      </c>
      <c r="ES346" s="33" t="n">
        <v>0.039</v>
      </c>
      <c r="ET346" s="33" t="n">
        <v>0.055</v>
      </c>
      <c r="EU346" s="33" t="n">
        <v>0.072</v>
      </c>
      <c r="EV346" s="33" t="n">
        <v>0.094</v>
      </c>
      <c r="EW346" s="33" t="n">
        <v>0.729</v>
      </c>
      <c r="EX346" s="33" t="n">
        <v>0.785</v>
      </c>
      <c r="EY346" s="33" t="n">
        <v>0.514</v>
      </c>
      <c r="EZ346" s="33" t="n">
        <v>9.39</v>
      </c>
      <c r="FA346" s="33" t="n">
        <v>0</v>
      </c>
      <c r="FB346" s="33" t="n">
        <v>0</v>
      </c>
      <c r="FC346" s="33" t="n">
        <v>0</v>
      </c>
      <c r="FD346" s="33" t="n">
        <v>0</v>
      </c>
      <c r="FE346" s="33" t="n">
        <v>0.022</v>
      </c>
      <c r="FF346" s="33" t="n">
        <v>0.017</v>
      </c>
      <c r="FG346" s="33" t="n">
        <v>0.028</v>
      </c>
      <c r="FH346" s="33" t="n">
        <v>0.094</v>
      </c>
      <c r="FI346" s="33" t="n">
        <v>0.133</v>
      </c>
      <c r="FJ346" s="33" t="n">
        <v>0.663</v>
      </c>
      <c r="FK346" s="33" t="n">
        <v>0.044</v>
      </c>
      <c r="FL346" s="33" t="n">
        <v>0.547</v>
      </c>
      <c r="FM346" s="33" t="n">
        <v>0.646</v>
      </c>
      <c r="FN346" s="33" t="n">
        <v>0.276</v>
      </c>
      <c r="FO346" s="33" t="n">
        <v>0.177</v>
      </c>
      <c r="FP346" s="33" t="n">
        <v>0.122</v>
      </c>
      <c r="FQ346" s="33" t="n">
        <v>0.26</v>
      </c>
      <c r="FR346" s="33" t="n">
        <v>0.061</v>
      </c>
      <c r="FS346" s="33" t="n">
        <v>0.044</v>
      </c>
      <c r="FT346" s="33" t="n">
        <v>0.243</v>
      </c>
      <c r="FU346" s="33" t="n">
        <v>0.094</v>
      </c>
      <c r="FV346" s="33" t="n">
        <v>0.061</v>
      </c>
      <c r="FW346" s="33" t="n">
        <v>0.171</v>
      </c>
      <c r="FX346" s="33" t="n">
        <v>0.122</v>
      </c>
      <c r="FY346" s="33" t="n">
        <v>0.127</v>
      </c>
      <c r="FZ346" s="33" t="n">
        <v>0.05</v>
      </c>
      <c r="GA346" s="33" t="n">
        <v>0</v>
      </c>
      <c r="GB346" s="33" t="n">
        <v>0.044</v>
      </c>
      <c r="GC346" s="33" t="n">
        <v>0.05</v>
      </c>
      <c r="GD346" s="33" t="n">
        <v>0.017</v>
      </c>
      <c r="GE346" s="33" t="n">
        <v>0.05</v>
      </c>
      <c r="GF346" s="33" t="n">
        <v>0</v>
      </c>
      <c r="GG346" s="33" t="n">
        <v>0.204</v>
      </c>
      <c r="GH346" s="33" t="n">
        <v>0.271</v>
      </c>
      <c r="GI346" s="33" t="n">
        <v>0.271</v>
      </c>
      <c r="GJ346" s="33" t="n">
        <v>0.271</v>
      </c>
      <c r="GK346" s="33" t="n">
        <v>0.387</v>
      </c>
      <c r="GL346" s="33" t="n">
        <v>0.155</v>
      </c>
      <c r="GM346" s="33" t="n">
        <v>0.751</v>
      </c>
      <c r="GN346" s="33" t="n">
        <v>0.448</v>
      </c>
      <c r="GO346" s="33" t="n">
        <v>0.442</v>
      </c>
      <c r="GP346" s="33" t="n">
        <v>0.646</v>
      </c>
      <c r="GQ346" s="33" t="n">
        <v>0.492</v>
      </c>
      <c r="GR346" s="33" t="n">
        <v>0.796</v>
      </c>
      <c r="GS346" s="33" t="n">
        <v>0.006</v>
      </c>
      <c r="GT346" s="33" t="n">
        <v>0.144</v>
      </c>
      <c r="GU346" s="33" t="n">
        <v>0.11</v>
      </c>
      <c r="GV346" s="33" t="n">
        <v>0.022</v>
      </c>
      <c r="GW346" s="33" t="n">
        <v>0.033</v>
      </c>
      <c r="GX346" s="33" t="n">
        <v>0</v>
      </c>
      <c r="GY346" s="33" t="n">
        <v>0.006</v>
      </c>
      <c r="GZ346" s="33" t="n">
        <v>0.055</v>
      </c>
      <c r="HA346" s="33" t="n">
        <v>0.094</v>
      </c>
      <c r="HB346" s="33" t="n">
        <v>0.017</v>
      </c>
      <c r="HC346" s="33" t="n">
        <v>0.006</v>
      </c>
      <c r="HD346" s="33" t="n">
        <v>0.006</v>
      </c>
      <c r="HE346" s="33" t="n">
        <v>0.033</v>
      </c>
      <c r="HF346" s="33" t="n">
        <v>0.039</v>
      </c>
      <c r="HG346" s="33" t="n">
        <v>0.033</v>
      </c>
      <c r="HH346" s="33" t="n">
        <v>0.028</v>
      </c>
      <c r="HI346" s="33" t="n">
        <v>0.033</v>
      </c>
      <c r="HJ346" s="33" t="n">
        <v>0.044</v>
      </c>
    </row>
    <row r="347" customFormat="false" ht="15" hidden="false" customHeight="false" outlineLevel="0" collapsed="false">
      <c r="A347" s="33" t="n">
        <v>610003</v>
      </c>
      <c r="B347" s="242" t="s">
        <v>1785</v>
      </c>
      <c r="C347" s="243" t="s">
        <v>1786</v>
      </c>
      <c r="D347" s="33" t="n">
        <v>4090</v>
      </c>
      <c r="E347" s="33" t="n">
        <v>23881</v>
      </c>
      <c r="F347" s="33" t="s">
        <v>427</v>
      </c>
      <c r="G347" s="33" t="s">
        <v>428</v>
      </c>
      <c r="H347" s="243" t="s">
        <v>46</v>
      </c>
      <c r="I347" s="33" t="s">
        <v>1855</v>
      </c>
      <c r="J347" s="33" t="s">
        <v>1788</v>
      </c>
      <c r="L347" s="33" t="s">
        <v>89</v>
      </c>
      <c r="N347" s="33" t="s">
        <v>1790</v>
      </c>
      <c r="O347" s="33" t="n">
        <v>51436</v>
      </c>
      <c r="P347" s="33" t="s">
        <v>1791</v>
      </c>
      <c r="Q347" s="33" t="s">
        <v>4120</v>
      </c>
      <c r="R347" s="33" t="s">
        <v>4121</v>
      </c>
      <c r="S347" s="33" t="n">
        <v>60620</v>
      </c>
      <c r="T347" s="33" t="n">
        <v>45</v>
      </c>
      <c r="U347" s="33" t="s">
        <v>4122</v>
      </c>
      <c r="V347" s="33" t="s">
        <v>4123</v>
      </c>
      <c r="W347" s="33" t="s">
        <v>4124</v>
      </c>
      <c r="X347" s="33" t="s">
        <v>4125</v>
      </c>
      <c r="Y347" s="33" t="s">
        <v>1958</v>
      </c>
      <c r="Z347" s="33" t="s">
        <v>1964</v>
      </c>
      <c r="AA347" s="33" t="n">
        <v>2012</v>
      </c>
      <c r="AB347" s="33" t="n">
        <v>610003</v>
      </c>
      <c r="AD347" s="33" t="n">
        <v>4090</v>
      </c>
      <c r="AG347" s="33" t="s">
        <v>4126</v>
      </c>
      <c r="AH347" s="33" t="n">
        <v>6</v>
      </c>
      <c r="AI347" s="33" t="s">
        <v>1823</v>
      </c>
      <c r="AJ347" s="33" t="s">
        <v>1801</v>
      </c>
      <c r="AK347" s="33" t="s">
        <v>1802</v>
      </c>
      <c r="AL347" s="33" t="s">
        <v>89</v>
      </c>
      <c r="AM347" s="33" t="s">
        <v>71</v>
      </c>
      <c r="AN347" s="33" t="s">
        <v>89</v>
      </c>
      <c r="AO347" s="33" t="s">
        <v>89</v>
      </c>
      <c r="AP347" s="33" t="s">
        <v>71</v>
      </c>
      <c r="AQ347" s="33" t="s">
        <v>2467</v>
      </c>
      <c r="AR347" s="244" t="s">
        <v>109</v>
      </c>
      <c r="AS347" s="33" t="s">
        <v>47</v>
      </c>
      <c r="AT347" s="33" t="s">
        <v>77</v>
      </c>
      <c r="AU347" s="33" t="s">
        <v>77</v>
      </c>
      <c r="AV347" s="33" t="n">
        <v>57</v>
      </c>
      <c r="AW347" s="33" t="n">
        <v>67</v>
      </c>
      <c r="AX347" s="33" t="n">
        <v>75</v>
      </c>
      <c r="AY347" s="33" t="n">
        <v>305</v>
      </c>
      <c r="AZ347" s="33" t="n">
        <v>1</v>
      </c>
      <c r="BA347" s="33" t="n">
        <v>0</v>
      </c>
      <c r="BB347" s="33" t="n">
        <v>291</v>
      </c>
      <c r="BC347" s="33" t="n">
        <v>1</v>
      </c>
      <c r="BD347" s="245" t="n">
        <v>0</v>
      </c>
      <c r="BE347" s="33" t="n">
        <v>0</v>
      </c>
      <c r="BF347" s="33" t="n">
        <v>5</v>
      </c>
      <c r="BG347" s="33" t="n">
        <v>7</v>
      </c>
      <c r="BH347" s="33" t="n">
        <v>305</v>
      </c>
      <c r="BI347" s="33" t="n">
        <v>0.007</v>
      </c>
      <c r="BJ347" s="33" t="n">
        <v>0</v>
      </c>
      <c r="BK347" s="33" t="n">
        <v>0.007</v>
      </c>
      <c r="BL347" s="33" t="n">
        <v>0.003</v>
      </c>
      <c r="BM347" s="33" t="n">
        <v>0.013</v>
      </c>
      <c r="BN347" s="33" t="n">
        <v>0.049</v>
      </c>
      <c r="BO347" s="33" t="n">
        <v>0.072</v>
      </c>
      <c r="BP347" s="33" t="n">
        <v>0.052</v>
      </c>
      <c r="BQ347" s="33" t="n">
        <v>0.056</v>
      </c>
      <c r="BR347" s="33" t="n">
        <v>0.059</v>
      </c>
      <c r="BS347" s="33" t="n">
        <v>0.125</v>
      </c>
      <c r="BT347" s="33" t="n">
        <v>0.187</v>
      </c>
      <c r="BU347" s="33" t="n">
        <v>0.272</v>
      </c>
      <c r="BV347" s="33" t="n">
        <v>0.22</v>
      </c>
      <c r="BW347" s="33" t="n">
        <v>0.239</v>
      </c>
      <c r="BX347" s="33" t="n">
        <v>0.187</v>
      </c>
      <c r="BY347" s="33" t="n">
        <v>0.295</v>
      </c>
      <c r="BZ347" s="33" t="n">
        <v>0.252</v>
      </c>
      <c r="CA347" s="33" t="n">
        <v>0.007</v>
      </c>
      <c r="CB347" s="33" t="n">
        <v>0.007</v>
      </c>
      <c r="CC347" s="33" t="n">
        <v>0.016</v>
      </c>
      <c r="CD347" s="33" t="n">
        <v>0.016</v>
      </c>
      <c r="CE347" s="33" t="n">
        <v>0.007</v>
      </c>
      <c r="CF347" s="33" t="n">
        <v>0.02</v>
      </c>
      <c r="CG347" s="33" t="n">
        <v>0.643</v>
      </c>
      <c r="CH347" s="33" t="n">
        <v>0.721</v>
      </c>
      <c r="CI347" s="33" t="n">
        <v>0.682</v>
      </c>
      <c r="CJ347" s="33" t="n">
        <v>0.734</v>
      </c>
      <c r="CK347" s="33" t="n">
        <v>0.561</v>
      </c>
      <c r="CL347" s="33" t="n">
        <v>0.492</v>
      </c>
      <c r="CM347" s="33" t="n">
        <v>0.003</v>
      </c>
      <c r="CN347" s="33" t="n">
        <v>0.007</v>
      </c>
      <c r="CO347" s="33" t="n">
        <v>0.003</v>
      </c>
      <c r="CP347" s="33" t="n">
        <v>0</v>
      </c>
      <c r="CQ347" s="33" t="n">
        <v>0</v>
      </c>
      <c r="CR347" s="33" t="n">
        <v>0.003</v>
      </c>
      <c r="CS347" s="33" t="n">
        <v>0.013</v>
      </c>
      <c r="CT347" s="33" t="n">
        <v>0.046</v>
      </c>
      <c r="CU347" s="33" t="n">
        <v>0.026</v>
      </c>
      <c r="CV347" s="33" t="n">
        <v>0.01</v>
      </c>
      <c r="CW347" s="33" t="n">
        <v>0.01</v>
      </c>
      <c r="CX347" s="33" t="n">
        <v>0.02</v>
      </c>
      <c r="CY347" s="33" t="n">
        <v>0.033</v>
      </c>
      <c r="CZ347" s="33" t="n">
        <v>0.03</v>
      </c>
      <c r="DA347" s="33" t="n">
        <v>0.046</v>
      </c>
      <c r="DB347" s="33" t="n">
        <v>0.082</v>
      </c>
      <c r="DC347" s="33" t="n">
        <v>0.069</v>
      </c>
      <c r="DD347" s="33" t="n">
        <v>0.069</v>
      </c>
      <c r="DE347" s="33" t="n">
        <v>0.111</v>
      </c>
      <c r="DF347" s="33" t="n">
        <v>0.128</v>
      </c>
      <c r="DG347" s="33" t="n">
        <v>0.148</v>
      </c>
      <c r="DH347" s="33" t="n">
        <v>0.115</v>
      </c>
      <c r="DI347" s="33" t="n">
        <v>0.111</v>
      </c>
      <c r="DJ347" s="33" t="n">
        <v>0.2</v>
      </c>
      <c r="DK347" s="33" t="n">
        <v>0.174</v>
      </c>
      <c r="DL347" s="33" t="n">
        <v>0.174</v>
      </c>
      <c r="DM347" s="33" t="n">
        <v>0.134</v>
      </c>
      <c r="DN347" s="33" t="n">
        <v>0.003</v>
      </c>
      <c r="DO347" s="33" t="n">
        <v>0.01</v>
      </c>
      <c r="DP347" s="33" t="n">
        <v>0.007</v>
      </c>
      <c r="DQ347" s="33" t="n">
        <v>0.003</v>
      </c>
      <c r="DR347" s="33" t="n">
        <v>0.01</v>
      </c>
      <c r="DS347" s="33" t="n">
        <v>0.02</v>
      </c>
      <c r="DT347" s="33" t="n">
        <v>0.007</v>
      </c>
      <c r="DU347" s="33" t="n">
        <v>0.016</v>
      </c>
      <c r="DV347" s="33" t="n">
        <v>0.03</v>
      </c>
      <c r="DW347" s="33" t="n">
        <v>0.872</v>
      </c>
      <c r="DX347" s="33" t="n">
        <v>0.846</v>
      </c>
      <c r="DY347" s="33" t="n">
        <v>0.823</v>
      </c>
      <c r="DZ347" s="33" t="n">
        <v>0.849</v>
      </c>
      <c r="EA347" s="33" t="n">
        <v>0.849</v>
      </c>
      <c r="EB347" s="33" t="n">
        <v>0.731</v>
      </c>
      <c r="EC347" s="33" t="n">
        <v>0.725</v>
      </c>
      <c r="ED347" s="33" t="n">
        <v>0.695</v>
      </c>
      <c r="EE347" s="33" t="n">
        <v>0.741</v>
      </c>
      <c r="EF347" s="33" t="n">
        <v>0.475</v>
      </c>
      <c r="EG347" s="33" t="n">
        <v>0.007</v>
      </c>
      <c r="EH347" s="33" t="n">
        <v>0.007</v>
      </c>
      <c r="EI347" s="33" t="n">
        <v>0.075</v>
      </c>
      <c r="EJ347" s="33" t="n">
        <v>0.318</v>
      </c>
      <c r="EK347" s="33" t="n">
        <v>0.056</v>
      </c>
      <c r="EL347" s="33" t="n">
        <v>0.039</v>
      </c>
      <c r="EM347" s="33" t="n">
        <v>0.125</v>
      </c>
      <c r="EN347" s="33" t="n">
        <v>0.059</v>
      </c>
      <c r="EO347" s="33" t="n">
        <v>0.325</v>
      </c>
      <c r="EP347" s="33" t="n">
        <v>0.233</v>
      </c>
      <c r="EQ347" s="33" t="n">
        <v>0.249</v>
      </c>
      <c r="ER347" s="33" t="n">
        <v>0.01</v>
      </c>
      <c r="ES347" s="33" t="n">
        <v>0.02</v>
      </c>
      <c r="ET347" s="33" t="n">
        <v>0.049</v>
      </c>
      <c r="EU347" s="33" t="n">
        <v>0.072</v>
      </c>
      <c r="EV347" s="33" t="n">
        <v>0.138</v>
      </c>
      <c r="EW347" s="33" t="n">
        <v>0.593</v>
      </c>
      <c r="EX347" s="33" t="n">
        <v>0.672</v>
      </c>
      <c r="EY347" s="33" t="n">
        <v>0.479</v>
      </c>
      <c r="EZ347" s="33" t="n">
        <v>8.52</v>
      </c>
      <c r="FA347" s="33" t="n">
        <v>0.01</v>
      </c>
      <c r="FB347" s="33" t="n">
        <v>0.007</v>
      </c>
      <c r="FC347" s="33" t="n">
        <v>0.003</v>
      </c>
      <c r="FD347" s="33" t="n">
        <v>0.03</v>
      </c>
      <c r="FE347" s="33" t="n">
        <v>0.033</v>
      </c>
      <c r="FF347" s="33" t="n">
        <v>0.062</v>
      </c>
      <c r="FG347" s="33" t="n">
        <v>0.075</v>
      </c>
      <c r="FH347" s="33" t="n">
        <v>0.148</v>
      </c>
      <c r="FI347" s="33" t="n">
        <v>0.161</v>
      </c>
      <c r="FJ347" s="33" t="n">
        <v>0.439</v>
      </c>
      <c r="FK347" s="33" t="n">
        <v>0.033</v>
      </c>
      <c r="FL347" s="33" t="n">
        <v>0.6</v>
      </c>
      <c r="FM347" s="33" t="n">
        <v>0.646</v>
      </c>
      <c r="FN347" s="33" t="n">
        <v>0.226</v>
      </c>
      <c r="FO347" s="33" t="n">
        <v>0.141</v>
      </c>
      <c r="FP347" s="33" t="n">
        <v>0.089</v>
      </c>
      <c r="FQ347" s="33" t="n">
        <v>0.239</v>
      </c>
      <c r="FR347" s="33" t="n">
        <v>0.075</v>
      </c>
      <c r="FS347" s="33" t="n">
        <v>0.066</v>
      </c>
      <c r="FT347" s="33" t="n">
        <v>0.262</v>
      </c>
      <c r="FU347" s="33" t="n">
        <v>0.095</v>
      </c>
      <c r="FV347" s="33" t="n">
        <v>0.085</v>
      </c>
      <c r="FW347" s="33" t="n">
        <v>0.23</v>
      </c>
      <c r="FX347" s="33" t="n">
        <v>0.089</v>
      </c>
      <c r="FY347" s="33" t="n">
        <v>0.115</v>
      </c>
      <c r="FZ347" s="33" t="n">
        <v>0.043</v>
      </c>
      <c r="GA347" s="33" t="n">
        <v>0.007</v>
      </c>
      <c r="GB347" s="33" t="n">
        <v>0.026</v>
      </c>
      <c r="GC347" s="33" t="n">
        <v>0.013</v>
      </c>
      <c r="GD347" s="33" t="n">
        <v>0.007</v>
      </c>
      <c r="GE347" s="33" t="n">
        <v>0.102</v>
      </c>
      <c r="GF347" s="33" t="n">
        <v>0.007</v>
      </c>
      <c r="GG347" s="33" t="n">
        <v>0.216</v>
      </c>
      <c r="GH347" s="33" t="n">
        <v>0.216</v>
      </c>
      <c r="GI347" s="33" t="n">
        <v>0.18</v>
      </c>
      <c r="GJ347" s="33" t="n">
        <v>0.239</v>
      </c>
      <c r="GK347" s="33" t="n">
        <v>0.321</v>
      </c>
      <c r="GL347" s="33" t="n">
        <v>0.167</v>
      </c>
      <c r="GM347" s="33" t="n">
        <v>0.679</v>
      </c>
      <c r="GN347" s="33" t="n">
        <v>0.528</v>
      </c>
      <c r="GO347" s="33" t="n">
        <v>0.649</v>
      </c>
      <c r="GP347" s="33" t="n">
        <v>0.63</v>
      </c>
      <c r="GQ347" s="33" t="n">
        <v>0.466</v>
      </c>
      <c r="GR347" s="33" t="n">
        <v>0.741</v>
      </c>
      <c r="GS347" s="33" t="n">
        <v>0.052</v>
      </c>
      <c r="GT347" s="33" t="n">
        <v>0.167</v>
      </c>
      <c r="GU347" s="33" t="n">
        <v>0.095</v>
      </c>
      <c r="GV347" s="33" t="n">
        <v>0.059</v>
      </c>
      <c r="GW347" s="33" t="n">
        <v>0.062</v>
      </c>
      <c r="GX347" s="33" t="n">
        <v>0.03</v>
      </c>
      <c r="GY347" s="33" t="n">
        <v>0.026</v>
      </c>
      <c r="GZ347" s="33" t="n">
        <v>0.033</v>
      </c>
      <c r="HA347" s="33" t="n">
        <v>0.036</v>
      </c>
      <c r="HB347" s="33" t="n">
        <v>0.036</v>
      </c>
      <c r="HC347" s="33" t="n">
        <v>0.03</v>
      </c>
      <c r="HD347" s="33" t="n">
        <v>0.03</v>
      </c>
      <c r="HE347" s="33" t="n">
        <v>0.02</v>
      </c>
      <c r="HF347" s="33" t="n">
        <v>0.03</v>
      </c>
      <c r="HG347" s="33" t="n">
        <v>0.026</v>
      </c>
      <c r="HH347" s="33" t="n">
        <v>0.03</v>
      </c>
      <c r="HI347" s="33" t="n">
        <v>0.02</v>
      </c>
      <c r="HJ347" s="33" t="n">
        <v>0.026</v>
      </c>
    </row>
    <row r="348" customFormat="false" ht="15" hidden="false" customHeight="false" outlineLevel="0" collapsed="false">
      <c r="A348" s="33" t="n">
        <v>610004</v>
      </c>
      <c r="B348" s="242" t="s">
        <v>1785</v>
      </c>
      <c r="C348" s="243" t="s">
        <v>1786</v>
      </c>
      <c r="D348" s="33" t="n">
        <v>4100</v>
      </c>
      <c r="E348" s="33" t="n">
        <v>23891</v>
      </c>
      <c r="F348" s="33" t="s">
        <v>429</v>
      </c>
      <c r="G348" s="33" t="s">
        <v>430</v>
      </c>
      <c r="H348" s="243" t="s">
        <v>46</v>
      </c>
      <c r="I348" s="33" t="s">
        <v>1855</v>
      </c>
      <c r="J348" s="33" t="s">
        <v>1788</v>
      </c>
      <c r="L348" s="33" t="s">
        <v>155</v>
      </c>
      <c r="N348" s="33" t="s">
        <v>1790</v>
      </c>
      <c r="O348" s="33" t="n">
        <v>51509</v>
      </c>
      <c r="P348" s="33" t="s">
        <v>1791</v>
      </c>
      <c r="Q348" s="33" t="s">
        <v>4127</v>
      </c>
      <c r="R348" s="33" t="s">
        <v>4128</v>
      </c>
      <c r="S348" s="33" t="n">
        <v>60628</v>
      </c>
      <c r="T348" s="33" t="n">
        <v>48</v>
      </c>
      <c r="U348" s="33" t="s">
        <v>4129</v>
      </c>
      <c r="V348" s="33" t="s">
        <v>4130</v>
      </c>
      <c r="W348" s="33" t="s">
        <v>4131</v>
      </c>
      <c r="X348" s="33" t="s">
        <v>4132</v>
      </c>
      <c r="Y348" s="33" t="s">
        <v>2537</v>
      </c>
      <c r="Z348" s="33" t="s">
        <v>1934</v>
      </c>
      <c r="AA348" s="33" t="n">
        <v>2012</v>
      </c>
      <c r="AB348" s="33" t="n">
        <v>610004</v>
      </c>
      <c r="AD348" s="33" t="n">
        <v>4100</v>
      </c>
      <c r="AG348" s="33" t="s">
        <v>4133</v>
      </c>
      <c r="AH348" s="33" t="n">
        <v>6</v>
      </c>
      <c r="AI348" s="33" t="s">
        <v>4134</v>
      </c>
      <c r="AJ348" s="33" t="s">
        <v>1801</v>
      </c>
      <c r="AK348" s="33" t="s">
        <v>1802</v>
      </c>
      <c r="AL348" s="33" t="s">
        <v>155</v>
      </c>
      <c r="AM348" s="33" t="s">
        <v>60</v>
      </c>
      <c r="AN348" s="33" t="s">
        <v>155</v>
      </c>
      <c r="AO348" s="33" t="s">
        <v>155</v>
      </c>
      <c r="AP348" s="33" t="s">
        <v>60</v>
      </c>
      <c r="AQ348" s="33" t="s">
        <v>2467</v>
      </c>
      <c r="AR348" s="244" t="s">
        <v>217</v>
      </c>
      <c r="AS348" s="33" t="s">
        <v>47</v>
      </c>
      <c r="AT348" s="33" t="s">
        <v>47</v>
      </c>
      <c r="AU348" s="33" t="s">
        <v>77</v>
      </c>
      <c r="AV348" s="33" t="n">
        <v>55</v>
      </c>
      <c r="AW348" s="33" t="n">
        <v>45</v>
      </c>
      <c r="AX348" s="33" t="n">
        <v>68</v>
      </c>
      <c r="AY348" s="33" t="n">
        <v>61</v>
      </c>
      <c r="AZ348" s="33" t="n">
        <v>0</v>
      </c>
      <c r="BA348" s="33" t="n">
        <v>0</v>
      </c>
      <c r="BB348" s="33" t="n">
        <v>58</v>
      </c>
      <c r="BC348" s="33" t="n">
        <v>1</v>
      </c>
      <c r="BD348" s="245" t="n">
        <v>0</v>
      </c>
      <c r="BE348" s="33" t="n">
        <v>0</v>
      </c>
      <c r="BF348" s="33" t="n">
        <v>1</v>
      </c>
      <c r="BG348" s="33" t="n">
        <v>1</v>
      </c>
      <c r="BH348" s="33" t="n">
        <v>61</v>
      </c>
      <c r="BI348" s="33" t="n">
        <v>0.016</v>
      </c>
      <c r="BJ348" s="33" t="n">
        <v>0</v>
      </c>
      <c r="BK348" s="33" t="n">
        <v>0</v>
      </c>
      <c r="BL348" s="33" t="n">
        <v>0</v>
      </c>
      <c r="BM348" s="33" t="n">
        <v>0.016</v>
      </c>
      <c r="BN348" s="33" t="n">
        <v>0.066</v>
      </c>
      <c r="BO348" s="33" t="n">
        <v>0.098</v>
      </c>
      <c r="BP348" s="33" t="n">
        <v>0.049</v>
      </c>
      <c r="BQ348" s="33" t="n">
        <v>0.016</v>
      </c>
      <c r="BR348" s="33" t="n">
        <v>0.049</v>
      </c>
      <c r="BS348" s="33" t="n">
        <v>0.033</v>
      </c>
      <c r="BT348" s="33" t="n">
        <v>0.082</v>
      </c>
      <c r="BU348" s="33" t="n">
        <v>0.41</v>
      </c>
      <c r="BV348" s="33" t="n">
        <v>0.262</v>
      </c>
      <c r="BW348" s="33" t="n">
        <v>0.246</v>
      </c>
      <c r="BX348" s="33" t="n">
        <v>0.279</v>
      </c>
      <c r="BY348" s="33" t="n">
        <v>0.393</v>
      </c>
      <c r="BZ348" s="33" t="n">
        <v>0.361</v>
      </c>
      <c r="CA348" s="33" t="n">
        <v>0</v>
      </c>
      <c r="CB348" s="33" t="n">
        <v>0</v>
      </c>
      <c r="CC348" s="33" t="n">
        <v>0.016</v>
      </c>
      <c r="CD348" s="33" t="n">
        <v>0</v>
      </c>
      <c r="CE348" s="33" t="n">
        <v>0.016</v>
      </c>
      <c r="CF348" s="33" t="n">
        <v>0</v>
      </c>
      <c r="CG348" s="33" t="n">
        <v>0.475</v>
      </c>
      <c r="CH348" s="33" t="n">
        <v>0.689</v>
      </c>
      <c r="CI348" s="33" t="n">
        <v>0.721</v>
      </c>
      <c r="CJ348" s="33" t="n">
        <v>0.672</v>
      </c>
      <c r="CK348" s="33" t="n">
        <v>0.541</v>
      </c>
      <c r="CL348" s="33" t="n">
        <v>0.492</v>
      </c>
      <c r="CM348" s="33" t="n">
        <v>0</v>
      </c>
      <c r="CN348" s="33" t="n">
        <v>0</v>
      </c>
      <c r="CO348" s="33" t="n">
        <v>0</v>
      </c>
      <c r="CP348" s="33" t="n">
        <v>0</v>
      </c>
      <c r="CQ348" s="33" t="n">
        <v>0</v>
      </c>
      <c r="CR348" s="33" t="n">
        <v>0</v>
      </c>
      <c r="CS348" s="33" t="n">
        <v>0.016</v>
      </c>
      <c r="CT348" s="33" t="n">
        <v>0.049</v>
      </c>
      <c r="CU348" s="33" t="n">
        <v>0.033</v>
      </c>
      <c r="CV348" s="33" t="n">
        <v>0.016</v>
      </c>
      <c r="CW348" s="33" t="n">
        <v>0</v>
      </c>
      <c r="CX348" s="33" t="n">
        <v>0.016</v>
      </c>
      <c r="CY348" s="33" t="n">
        <v>0</v>
      </c>
      <c r="CZ348" s="33" t="n">
        <v>0.016</v>
      </c>
      <c r="DA348" s="33" t="n">
        <v>0.033</v>
      </c>
      <c r="DB348" s="33" t="n">
        <v>0.049</v>
      </c>
      <c r="DC348" s="33" t="n">
        <v>0.098</v>
      </c>
      <c r="DD348" s="33" t="n">
        <v>0.066</v>
      </c>
      <c r="DE348" s="33" t="n">
        <v>0.213</v>
      </c>
      <c r="DF348" s="33" t="n">
        <v>0.246</v>
      </c>
      <c r="DG348" s="33" t="n">
        <v>0.213</v>
      </c>
      <c r="DH348" s="33" t="n">
        <v>0.262</v>
      </c>
      <c r="DI348" s="33" t="n">
        <v>0.279</v>
      </c>
      <c r="DJ348" s="33" t="n">
        <v>0.295</v>
      </c>
      <c r="DK348" s="33" t="n">
        <v>0.328</v>
      </c>
      <c r="DL348" s="33" t="n">
        <v>0.344</v>
      </c>
      <c r="DM348" s="33" t="n">
        <v>0.328</v>
      </c>
      <c r="DN348" s="33" t="n">
        <v>0.016</v>
      </c>
      <c r="DO348" s="33" t="n">
        <v>0.016</v>
      </c>
      <c r="DP348" s="33" t="n">
        <v>0</v>
      </c>
      <c r="DQ348" s="33" t="n">
        <v>0.016</v>
      </c>
      <c r="DR348" s="33" t="n">
        <v>0.016</v>
      </c>
      <c r="DS348" s="33" t="n">
        <v>0.016</v>
      </c>
      <c r="DT348" s="33" t="n">
        <v>0.016</v>
      </c>
      <c r="DU348" s="33" t="n">
        <v>0.033</v>
      </c>
      <c r="DV348" s="33" t="n">
        <v>0.016</v>
      </c>
      <c r="DW348" s="33" t="n">
        <v>0.754</v>
      </c>
      <c r="DX348" s="33" t="n">
        <v>0.738</v>
      </c>
      <c r="DY348" s="33" t="n">
        <v>0.77</v>
      </c>
      <c r="DZ348" s="33" t="n">
        <v>0.721</v>
      </c>
      <c r="EA348" s="33" t="n">
        <v>0.689</v>
      </c>
      <c r="EB348" s="33" t="n">
        <v>0.656</v>
      </c>
      <c r="EC348" s="33" t="n">
        <v>0.59</v>
      </c>
      <c r="ED348" s="33" t="n">
        <v>0.475</v>
      </c>
      <c r="EE348" s="33" t="n">
        <v>0.557</v>
      </c>
      <c r="EF348" s="33" t="n">
        <v>0.639</v>
      </c>
      <c r="EG348" s="33" t="n">
        <v>0</v>
      </c>
      <c r="EH348" s="33" t="n">
        <v>0</v>
      </c>
      <c r="EI348" s="33" t="n">
        <v>0.098</v>
      </c>
      <c r="EJ348" s="33" t="n">
        <v>0.262</v>
      </c>
      <c r="EK348" s="33" t="n">
        <v>0.066</v>
      </c>
      <c r="EL348" s="33" t="n">
        <v>0</v>
      </c>
      <c r="EM348" s="33" t="n">
        <v>0.18</v>
      </c>
      <c r="EN348" s="33" t="n">
        <v>0.016</v>
      </c>
      <c r="EO348" s="33" t="n">
        <v>0.393</v>
      </c>
      <c r="EP348" s="33" t="n">
        <v>0.295</v>
      </c>
      <c r="EQ348" s="33" t="n">
        <v>0.311</v>
      </c>
      <c r="ER348" s="33" t="n">
        <v>0.016</v>
      </c>
      <c r="ES348" s="33" t="n">
        <v>0.033</v>
      </c>
      <c r="ET348" s="33" t="n">
        <v>0.066</v>
      </c>
      <c r="EU348" s="33" t="n">
        <v>0.049</v>
      </c>
      <c r="EV348" s="33" t="n">
        <v>0.066</v>
      </c>
      <c r="EW348" s="33" t="n">
        <v>0.508</v>
      </c>
      <c r="EX348" s="33" t="n">
        <v>0.639</v>
      </c>
      <c r="EY348" s="33" t="n">
        <v>0.361</v>
      </c>
      <c r="EZ348" s="33" t="n">
        <v>8.95</v>
      </c>
      <c r="FA348" s="33" t="n">
        <v>0.016</v>
      </c>
      <c r="FB348" s="33" t="n">
        <v>0</v>
      </c>
      <c r="FC348" s="33" t="n">
        <v>0.016</v>
      </c>
      <c r="FD348" s="33" t="n">
        <v>0</v>
      </c>
      <c r="FE348" s="33" t="n">
        <v>0.033</v>
      </c>
      <c r="FF348" s="33" t="n">
        <v>0.016</v>
      </c>
      <c r="FG348" s="33" t="n">
        <v>0.033</v>
      </c>
      <c r="FH348" s="33" t="n">
        <v>0.098</v>
      </c>
      <c r="FI348" s="33" t="n">
        <v>0.23</v>
      </c>
      <c r="FJ348" s="33" t="n">
        <v>0.525</v>
      </c>
      <c r="FK348" s="33" t="n">
        <v>0.033</v>
      </c>
      <c r="FL348" s="33" t="n">
        <v>0.557</v>
      </c>
      <c r="FM348" s="33" t="n">
        <v>0.623</v>
      </c>
      <c r="FN348" s="33" t="n">
        <v>0.344</v>
      </c>
      <c r="FO348" s="33" t="n">
        <v>0.262</v>
      </c>
      <c r="FP348" s="33" t="n">
        <v>0.23</v>
      </c>
      <c r="FQ348" s="33" t="n">
        <v>0.361</v>
      </c>
      <c r="FR348" s="33" t="n">
        <v>0.016</v>
      </c>
      <c r="FS348" s="33" t="n">
        <v>0.016</v>
      </c>
      <c r="FT348" s="33" t="n">
        <v>0.18</v>
      </c>
      <c r="FU348" s="33" t="n">
        <v>0.049</v>
      </c>
      <c r="FV348" s="33" t="n">
        <v>0.016</v>
      </c>
      <c r="FW348" s="33" t="n">
        <v>0.066</v>
      </c>
      <c r="FX348" s="33" t="n">
        <v>0.115</v>
      </c>
      <c r="FY348" s="33" t="n">
        <v>0.115</v>
      </c>
      <c r="FZ348" s="33" t="n">
        <v>0.049</v>
      </c>
      <c r="GA348" s="33" t="n">
        <v>0</v>
      </c>
      <c r="GB348" s="33" t="n">
        <v>0.016</v>
      </c>
      <c r="GC348" s="33" t="n">
        <v>0.033</v>
      </c>
      <c r="GD348" s="33" t="n">
        <v>0</v>
      </c>
      <c r="GE348" s="33" t="n">
        <v>0.033</v>
      </c>
      <c r="GF348" s="33" t="n">
        <v>0</v>
      </c>
      <c r="GG348" s="33" t="n">
        <v>0.328</v>
      </c>
      <c r="GH348" s="33" t="n">
        <v>0.23</v>
      </c>
      <c r="GI348" s="33" t="n">
        <v>0.311</v>
      </c>
      <c r="GJ348" s="33" t="n">
        <v>0.328</v>
      </c>
      <c r="GK348" s="33" t="n">
        <v>0.328</v>
      </c>
      <c r="GL348" s="33" t="n">
        <v>0.131</v>
      </c>
      <c r="GM348" s="33" t="n">
        <v>0.656</v>
      </c>
      <c r="GN348" s="33" t="n">
        <v>0.574</v>
      </c>
      <c r="GO348" s="33" t="n">
        <v>0.557</v>
      </c>
      <c r="GP348" s="33" t="n">
        <v>0.59</v>
      </c>
      <c r="GQ348" s="33" t="n">
        <v>0.41</v>
      </c>
      <c r="GR348" s="33" t="n">
        <v>0.852</v>
      </c>
      <c r="GS348" s="33" t="n">
        <v>0</v>
      </c>
      <c r="GT348" s="33" t="n">
        <v>0.115</v>
      </c>
      <c r="GU348" s="33" t="n">
        <v>0.066</v>
      </c>
      <c r="GV348" s="33" t="n">
        <v>0.033</v>
      </c>
      <c r="GW348" s="33" t="n">
        <v>0.213</v>
      </c>
      <c r="GX348" s="33" t="n">
        <v>0</v>
      </c>
      <c r="GY348" s="33" t="n">
        <v>0</v>
      </c>
      <c r="GZ348" s="33" t="n">
        <v>0.016</v>
      </c>
      <c r="HA348" s="33" t="n">
        <v>0</v>
      </c>
      <c r="HB348" s="33" t="n">
        <v>0</v>
      </c>
      <c r="HC348" s="33" t="n">
        <v>0</v>
      </c>
      <c r="HD348" s="33" t="n">
        <v>0</v>
      </c>
      <c r="HE348" s="33" t="n">
        <v>0.016</v>
      </c>
      <c r="HF348" s="33" t="n">
        <v>0.049</v>
      </c>
      <c r="HG348" s="33" t="n">
        <v>0.033</v>
      </c>
      <c r="HH348" s="33" t="n">
        <v>0.049</v>
      </c>
      <c r="HI348" s="33" t="n">
        <v>0.016</v>
      </c>
      <c r="HJ348" s="33" t="n">
        <v>0.016</v>
      </c>
    </row>
    <row r="349" customFormat="false" ht="15" hidden="false" customHeight="false" outlineLevel="0" collapsed="false">
      <c r="A349" s="33" t="n">
        <v>610005</v>
      </c>
      <c r="B349" s="242" t="s">
        <v>1785</v>
      </c>
      <c r="C349" s="243" t="s">
        <v>1786</v>
      </c>
      <c r="D349" s="33" t="n">
        <v>4110</v>
      </c>
      <c r="E349" s="33" t="n">
        <v>23901</v>
      </c>
      <c r="F349" s="33" t="s">
        <v>731</v>
      </c>
      <c r="G349" s="33" t="s">
        <v>732</v>
      </c>
      <c r="H349" s="243" t="s">
        <v>46</v>
      </c>
      <c r="I349" s="33" t="s">
        <v>1855</v>
      </c>
      <c r="J349" s="33" t="s">
        <v>1788</v>
      </c>
      <c r="L349" s="33" t="s">
        <v>107</v>
      </c>
      <c r="N349" s="33" t="s">
        <v>1790</v>
      </c>
      <c r="O349" s="33" t="n">
        <v>51207</v>
      </c>
      <c r="P349" s="33" t="s">
        <v>1791</v>
      </c>
      <c r="Q349" s="33" t="s">
        <v>4135</v>
      </c>
      <c r="R349" s="33" t="s">
        <v>4136</v>
      </c>
      <c r="S349" s="33" t="n">
        <v>60623</v>
      </c>
      <c r="T349" s="33" t="n">
        <v>36</v>
      </c>
      <c r="U349" s="33" t="s">
        <v>4137</v>
      </c>
      <c r="V349" s="33" t="s">
        <v>4138</v>
      </c>
      <c r="W349" s="33" t="s">
        <v>4139</v>
      </c>
      <c r="X349" s="33" t="s">
        <v>4140</v>
      </c>
      <c r="Y349" s="33" t="s">
        <v>1877</v>
      </c>
      <c r="Z349" s="33" t="s">
        <v>2013</v>
      </c>
      <c r="AA349" s="33" t="n">
        <v>2012</v>
      </c>
      <c r="AB349" s="33" t="n">
        <v>610005</v>
      </c>
      <c r="AD349" s="33" t="n">
        <v>4110</v>
      </c>
      <c r="AG349" s="33" t="s">
        <v>4141</v>
      </c>
      <c r="AH349" s="33" t="n">
        <v>3</v>
      </c>
      <c r="AI349" s="33" t="s">
        <v>1823</v>
      </c>
      <c r="AJ349" s="33" t="s">
        <v>1801</v>
      </c>
      <c r="AK349" s="33" t="s">
        <v>1802</v>
      </c>
      <c r="AL349" s="33" t="s">
        <v>107</v>
      </c>
      <c r="AM349" s="33" t="s">
        <v>108</v>
      </c>
      <c r="AN349" s="33" t="s">
        <v>107</v>
      </c>
      <c r="AO349" s="33" t="s">
        <v>107</v>
      </c>
      <c r="AP349" s="33" t="s">
        <v>108</v>
      </c>
      <c r="AQ349" s="33" t="s">
        <v>2467</v>
      </c>
      <c r="AR349" s="244" t="s">
        <v>637</v>
      </c>
      <c r="AS349" s="33" t="s">
        <v>47</v>
      </c>
      <c r="AT349" s="33" t="s">
        <v>47</v>
      </c>
      <c r="AU349" s="33" t="s">
        <v>47</v>
      </c>
      <c r="AV349" s="33" t="n">
        <v>54</v>
      </c>
      <c r="AW349" s="33" t="n">
        <v>46</v>
      </c>
      <c r="AX349" s="33" t="n">
        <v>50</v>
      </c>
      <c r="AY349" s="33" t="n">
        <v>90</v>
      </c>
      <c r="AZ349" s="33" t="n">
        <v>0</v>
      </c>
      <c r="BA349" s="33" t="n">
        <v>0</v>
      </c>
      <c r="BB349" s="33" t="n">
        <v>82</v>
      </c>
      <c r="BC349" s="33" t="n">
        <v>2</v>
      </c>
      <c r="BD349" s="245" t="n">
        <v>0</v>
      </c>
      <c r="BE349" s="33" t="n">
        <v>0</v>
      </c>
      <c r="BF349" s="33" t="n">
        <v>5</v>
      </c>
      <c r="BG349" s="33" t="n">
        <v>1</v>
      </c>
      <c r="BH349" s="33" t="n">
        <v>90</v>
      </c>
      <c r="BI349" s="33" t="n">
        <v>0.011</v>
      </c>
      <c r="BJ349" s="33" t="n">
        <v>0.011</v>
      </c>
      <c r="BK349" s="33" t="n">
        <v>0.022</v>
      </c>
      <c r="BL349" s="33" t="n">
        <v>0.011</v>
      </c>
      <c r="BM349" s="33" t="n">
        <v>0.022</v>
      </c>
      <c r="BN349" s="33" t="n">
        <v>0.089</v>
      </c>
      <c r="BO349" s="33" t="n">
        <v>0.078</v>
      </c>
      <c r="BP349" s="33" t="n">
        <v>0.044</v>
      </c>
      <c r="BQ349" s="33" t="n">
        <v>0.078</v>
      </c>
      <c r="BR349" s="33" t="n">
        <v>0.056</v>
      </c>
      <c r="BS349" s="33" t="n">
        <v>0.078</v>
      </c>
      <c r="BT349" s="33" t="n">
        <v>0.156</v>
      </c>
      <c r="BU349" s="33" t="n">
        <v>0.222</v>
      </c>
      <c r="BV349" s="33" t="n">
        <v>0.267</v>
      </c>
      <c r="BW349" s="33" t="n">
        <v>0.211</v>
      </c>
      <c r="BX349" s="33" t="n">
        <v>0.233</v>
      </c>
      <c r="BY349" s="33" t="n">
        <v>0.211</v>
      </c>
      <c r="BZ349" s="33" t="n">
        <v>0.133</v>
      </c>
      <c r="CA349" s="33" t="n">
        <v>0.033</v>
      </c>
      <c r="CB349" s="33" t="n">
        <v>0.011</v>
      </c>
      <c r="CC349" s="33" t="n">
        <v>0.044</v>
      </c>
      <c r="CD349" s="33" t="n">
        <v>0.022</v>
      </c>
      <c r="CE349" s="33" t="n">
        <v>0.056</v>
      </c>
      <c r="CF349" s="33" t="n">
        <v>0.056</v>
      </c>
      <c r="CG349" s="33" t="n">
        <v>0.656</v>
      </c>
      <c r="CH349" s="33" t="n">
        <v>0.667</v>
      </c>
      <c r="CI349" s="33" t="n">
        <v>0.644</v>
      </c>
      <c r="CJ349" s="33" t="n">
        <v>0.678</v>
      </c>
      <c r="CK349" s="33" t="n">
        <v>0.633</v>
      </c>
      <c r="CL349" s="33" t="n">
        <v>0.567</v>
      </c>
      <c r="CM349" s="33" t="n">
        <v>0</v>
      </c>
      <c r="CN349" s="33" t="n">
        <v>0.011</v>
      </c>
      <c r="CO349" s="33" t="n">
        <v>0.022</v>
      </c>
      <c r="CP349" s="33" t="n">
        <v>0.033</v>
      </c>
      <c r="CQ349" s="33" t="n">
        <v>0.022</v>
      </c>
      <c r="CR349" s="33" t="n">
        <v>0.044</v>
      </c>
      <c r="CS349" s="33" t="n">
        <v>0.011</v>
      </c>
      <c r="CT349" s="33" t="n">
        <v>0.078</v>
      </c>
      <c r="CU349" s="33" t="n">
        <v>0.1</v>
      </c>
      <c r="CV349" s="33" t="n">
        <v>0.033</v>
      </c>
      <c r="CW349" s="33" t="n">
        <v>0.067</v>
      </c>
      <c r="CX349" s="33" t="n">
        <v>0.067</v>
      </c>
      <c r="CY349" s="33" t="n">
        <v>0.044</v>
      </c>
      <c r="CZ349" s="33" t="n">
        <v>0.078</v>
      </c>
      <c r="DA349" s="33" t="n">
        <v>0.078</v>
      </c>
      <c r="DB349" s="33" t="n">
        <v>0.078</v>
      </c>
      <c r="DC349" s="33" t="n">
        <v>0.078</v>
      </c>
      <c r="DD349" s="33" t="n">
        <v>0.022</v>
      </c>
      <c r="DE349" s="33" t="n">
        <v>0.133</v>
      </c>
      <c r="DF349" s="33" t="n">
        <v>0.156</v>
      </c>
      <c r="DG349" s="33" t="n">
        <v>0.133</v>
      </c>
      <c r="DH349" s="33" t="n">
        <v>0.156</v>
      </c>
      <c r="DI349" s="33" t="n">
        <v>0.133</v>
      </c>
      <c r="DJ349" s="33" t="n">
        <v>0.222</v>
      </c>
      <c r="DK349" s="33" t="n">
        <v>0.222</v>
      </c>
      <c r="DL349" s="33" t="n">
        <v>0.189</v>
      </c>
      <c r="DM349" s="33" t="n">
        <v>0.2</v>
      </c>
      <c r="DN349" s="33" t="n">
        <v>0</v>
      </c>
      <c r="DO349" s="33" t="n">
        <v>0.011</v>
      </c>
      <c r="DP349" s="33" t="n">
        <v>0.033</v>
      </c>
      <c r="DQ349" s="33" t="n">
        <v>0.011</v>
      </c>
      <c r="DR349" s="33" t="n">
        <v>0.022</v>
      </c>
      <c r="DS349" s="33" t="n">
        <v>0.011</v>
      </c>
      <c r="DT349" s="33" t="n">
        <v>0</v>
      </c>
      <c r="DU349" s="33" t="n">
        <v>0</v>
      </c>
      <c r="DV349" s="33" t="n">
        <v>0.033</v>
      </c>
      <c r="DW349" s="33" t="n">
        <v>0.833</v>
      </c>
      <c r="DX349" s="33" t="n">
        <v>0.756</v>
      </c>
      <c r="DY349" s="33" t="n">
        <v>0.744</v>
      </c>
      <c r="DZ349" s="33" t="n">
        <v>0.756</v>
      </c>
      <c r="EA349" s="33" t="n">
        <v>0.744</v>
      </c>
      <c r="EB349" s="33" t="n">
        <v>0.644</v>
      </c>
      <c r="EC349" s="33" t="n">
        <v>0.689</v>
      </c>
      <c r="ED349" s="33" t="n">
        <v>0.656</v>
      </c>
      <c r="EE349" s="33" t="n">
        <v>0.644</v>
      </c>
      <c r="EF349" s="33" t="n">
        <v>0.344</v>
      </c>
      <c r="EG349" s="33" t="n">
        <v>0.022</v>
      </c>
      <c r="EH349" s="33" t="n">
        <v>0.033</v>
      </c>
      <c r="EI349" s="33" t="n">
        <v>0.067</v>
      </c>
      <c r="EJ349" s="33" t="n">
        <v>0.267</v>
      </c>
      <c r="EK349" s="33" t="n">
        <v>0.156</v>
      </c>
      <c r="EL349" s="33" t="n">
        <v>0.056</v>
      </c>
      <c r="EM349" s="33" t="n">
        <v>0.133</v>
      </c>
      <c r="EN349" s="33" t="n">
        <v>0.122</v>
      </c>
      <c r="EO349" s="33" t="n">
        <v>0.244</v>
      </c>
      <c r="EP349" s="33" t="n">
        <v>0.3</v>
      </c>
      <c r="EQ349" s="33" t="n">
        <v>0.178</v>
      </c>
      <c r="ER349" s="33" t="n">
        <v>0.033</v>
      </c>
      <c r="ES349" s="33" t="n">
        <v>0.033</v>
      </c>
      <c r="ET349" s="33" t="n">
        <v>0.056</v>
      </c>
      <c r="EU349" s="33" t="n">
        <v>0.067</v>
      </c>
      <c r="EV349" s="33" t="n">
        <v>0.233</v>
      </c>
      <c r="EW349" s="33" t="n">
        <v>0.544</v>
      </c>
      <c r="EX349" s="33" t="n">
        <v>0.556</v>
      </c>
      <c r="EY349" s="33" t="n">
        <v>0.556</v>
      </c>
      <c r="EZ349" s="33" t="n">
        <v>7.2</v>
      </c>
      <c r="FA349" s="33" t="n">
        <v>0.089</v>
      </c>
      <c r="FB349" s="33" t="n">
        <v>0.011</v>
      </c>
      <c r="FC349" s="33" t="n">
        <v>0.011</v>
      </c>
      <c r="FD349" s="33" t="n">
        <v>0.033</v>
      </c>
      <c r="FE349" s="33" t="n">
        <v>0.122</v>
      </c>
      <c r="FF349" s="33" t="n">
        <v>0.078</v>
      </c>
      <c r="FG349" s="33" t="n">
        <v>0.122</v>
      </c>
      <c r="FH349" s="33" t="n">
        <v>0.089</v>
      </c>
      <c r="FI349" s="33" t="n">
        <v>0.1</v>
      </c>
      <c r="FJ349" s="33" t="n">
        <v>0.322</v>
      </c>
      <c r="FK349" s="33" t="n">
        <v>0.022</v>
      </c>
      <c r="FL349" s="33" t="n">
        <v>0.489</v>
      </c>
      <c r="FM349" s="33" t="n">
        <v>0.589</v>
      </c>
      <c r="FN349" s="33" t="n">
        <v>0.367</v>
      </c>
      <c r="FO349" s="33" t="n">
        <v>0.167</v>
      </c>
      <c r="FP349" s="33" t="n">
        <v>0.056</v>
      </c>
      <c r="FQ349" s="33" t="n">
        <v>0.167</v>
      </c>
      <c r="FR349" s="33" t="n">
        <v>0.056</v>
      </c>
      <c r="FS349" s="33" t="n">
        <v>0.089</v>
      </c>
      <c r="FT349" s="33" t="n">
        <v>0.167</v>
      </c>
      <c r="FU349" s="33" t="n">
        <v>0.167</v>
      </c>
      <c r="FV349" s="33" t="n">
        <v>0.144</v>
      </c>
      <c r="FW349" s="33" t="n">
        <v>0.222</v>
      </c>
      <c r="FX349" s="33" t="n">
        <v>0.122</v>
      </c>
      <c r="FY349" s="33" t="n">
        <v>0.122</v>
      </c>
      <c r="FZ349" s="33" t="n">
        <v>0.078</v>
      </c>
      <c r="GA349" s="33" t="n">
        <v>0.033</v>
      </c>
      <c r="GB349" s="33" t="n">
        <v>0.033</v>
      </c>
      <c r="GC349" s="33" t="n">
        <v>0.044</v>
      </c>
      <c r="GD349" s="33" t="n">
        <v>0.022</v>
      </c>
      <c r="GE349" s="33" t="n">
        <v>0.067</v>
      </c>
      <c r="GF349" s="33" t="n">
        <v>0.067</v>
      </c>
      <c r="GG349" s="33" t="n">
        <v>0.3</v>
      </c>
      <c r="GH349" s="33" t="n">
        <v>0.244</v>
      </c>
      <c r="GI349" s="33" t="n">
        <v>0.244</v>
      </c>
      <c r="GJ349" s="33" t="n">
        <v>0.322</v>
      </c>
      <c r="GK349" s="33" t="n">
        <v>0.3</v>
      </c>
      <c r="GL349" s="33" t="n">
        <v>0.311</v>
      </c>
      <c r="GM349" s="33" t="n">
        <v>0.567</v>
      </c>
      <c r="GN349" s="33" t="n">
        <v>0.4</v>
      </c>
      <c r="GO349" s="33" t="n">
        <v>0.356</v>
      </c>
      <c r="GP349" s="33" t="n">
        <v>0.444</v>
      </c>
      <c r="GQ349" s="33" t="n">
        <v>0.489</v>
      </c>
      <c r="GR349" s="33" t="n">
        <v>0.5</v>
      </c>
      <c r="GS349" s="33" t="n">
        <v>0.022</v>
      </c>
      <c r="GT349" s="33" t="n">
        <v>0.222</v>
      </c>
      <c r="GU349" s="33" t="n">
        <v>0.256</v>
      </c>
      <c r="GV349" s="33" t="n">
        <v>0.1</v>
      </c>
      <c r="GW349" s="33" t="n">
        <v>0.067</v>
      </c>
      <c r="GX349" s="33" t="n">
        <v>0.044</v>
      </c>
      <c r="GY349" s="33" t="n">
        <v>0.033</v>
      </c>
      <c r="GZ349" s="33" t="n">
        <v>0.067</v>
      </c>
      <c r="HA349" s="33" t="n">
        <v>0.067</v>
      </c>
      <c r="HB349" s="33" t="n">
        <v>0.067</v>
      </c>
      <c r="HC349" s="33" t="n">
        <v>0.033</v>
      </c>
      <c r="HD349" s="33" t="n">
        <v>0.033</v>
      </c>
      <c r="HE349" s="33" t="n">
        <v>0.044</v>
      </c>
      <c r="HF349" s="33" t="n">
        <v>0.033</v>
      </c>
      <c r="HG349" s="33" t="n">
        <v>0.033</v>
      </c>
      <c r="HH349" s="33" t="n">
        <v>0.044</v>
      </c>
      <c r="HI349" s="33" t="n">
        <v>0.044</v>
      </c>
      <c r="HJ349" s="33" t="n">
        <v>0.044</v>
      </c>
    </row>
    <row r="350" customFormat="false" ht="15" hidden="false" customHeight="false" outlineLevel="0" collapsed="false">
      <c r="A350" s="33" t="n">
        <v>610006</v>
      </c>
      <c r="B350" s="242" t="s">
        <v>1785</v>
      </c>
      <c r="C350" s="243" t="s">
        <v>1786</v>
      </c>
      <c r="D350" s="33" t="n">
        <v>4120</v>
      </c>
      <c r="E350" s="33" t="n">
        <v>23911</v>
      </c>
      <c r="F350" s="33" t="s">
        <v>735</v>
      </c>
      <c r="G350" s="33" t="s">
        <v>736</v>
      </c>
      <c r="H350" s="243" t="s">
        <v>46</v>
      </c>
      <c r="I350" s="33" t="s">
        <v>1855</v>
      </c>
      <c r="J350" s="33" t="s">
        <v>1788</v>
      </c>
      <c r="L350" s="33" t="s">
        <v>112</v>
      </c>
      <c r="N350" s="33" t="s">
        <v>1790</v>
      </c>
      <c r="O350" s="33" t="n">
        <v>51298</v>
      </c>
      <c r="P350" s="33" t="s">
        <v>1791</v>
      </c>
      <c r="Q350" s="33" t="s">
        <v>4142</v>
      </c>
      <c r="R350" s="33" t="s">
        <v>4143</v>
      </c>
      <c r="S350" s="33" t="n">
        <v>60629</v>
      </c>
      <c r="T350" s="33" t="n">
        <v>44</v>
      </c>
      <c r="U350" s="33" t="s">
        <v>4144</v>
      </c>
      <c r="V350" s="33" t="s">
        <v>4145</v>
      </c>
      <c r="W350" s="33" t="s">
        <v>4146</v>
      </c>
      <c r="X350" s="33" t="s">
        <v>4147</v>
      </c>
      <c r="Y350" s="33" t="s">
        <v>2747</v>
      </c>
      <c r="Z350" s="33" t="s">
        <v>2500</v>
      </c>
      <c r="AA350" s="33" t="n">
        <v>2012</v>
      </c>
      <c r="AB350" s="33" t="n">
        <v>610006</v>
      </c>
      <c r="AD350" s="33" t="n">
        <v>4120</v>
      </c>
      <c r="AG350" s="33" t="s">
        <v>4148</v>
      </c>
      <c r="AH350" s="33" t="n">
        <v>5</v>
      </c>
      <c r="AI350" s="33" t="s">
        <v>1800</v>
      </c>
      <c r="AJ350" s="33" t="s">
        <v>1801</v>
      </c>
      <c r="AK350" s="33" t="s">
        <v>1802</v>
      </c>
      <c r="AL350" s="33" t="s">
        <v>112</v>
      </c>
      <c r="AM350" s="33" t="s">
        <v>71</v>
      </c>
      <c r="AN350" s="33" t="s">
        <v>112</v>
      </c>
      <c r="AO350" s="33" t="s">
        <v>112</v>
      </c>
      <c r="AP350" s="33" t="s">
        <v>71</v>
      </c>
      <c r="AQ350" s="33" t="s">
        <v>2467</v>
      </c>
      <c r="AR350" s="244" t="s">
        <v>189</v>
      </c>
      <c r="AS350" s="33" t="s">
        <v>67</v>
      </c>
      <c r="AT350" s="33" t="s">
        <v>47</v>
      </c>
      <c r="AU350" s="33" t="s">
        <v>67</v>
      </c>
      <c r="AV350" s="33" t="n">
        <v>30</v>
      </c>
      <c r="AW350" s="33" t="n">
        <v>43</v>
      </c>
      <c r="AX350" s="33" t="n">
        <v>23</v>
      </c>
      <c r="AY350" s="33" t="n">
        <v>236</v>
      </c>
      <c r="AZ350" s="33" t="n">
        <v>0</v>
      </c>
      <c r="BA350" s="33" t="n">
        <v>0</v>
      </c>
      <c r="BB350" s="33" t="n">
        <v>4</v>
      </c>
      <c r="BC350" s="33" t="n">
        <v>230</v>
      </c>
      <c r="BD350" s="245" t="n">
        <v>0</v>
      </c>
      <c r="BE350" s="33" t="n">
        <v>0</v>
      </c>
      <c r="BF350" s="33" t="n">
        <v>2</v>
      </c>
      <c r="BG350" s="33" t="n">
        <v>0</v>
      </c>
      <c r="BH350" s="33" t="n">
        <v>236</v>
      </c>
      <c r="BI350" s="33" t="n">
        <v>0.021</v>
      </c>
      <c r="BJ350" s="33" t="n">
        <v>0</v>
      </c>
      <c r="BK350" s="33" t="n">
        <v>0.013</v>
      </c>
      <c r="BL350" s="33" t="n">
        <v>0.013</v>
      </c>
      <c r="BM350" s="33" t="n">
        <v>0.013</v>
      </c>
      <c r="BN350" s="33" t="n">
        <v>0.068</v>
      </c>
      <c r="BO350" s="33" t="n">
        <v>0.072</v>
      </c>
      <c r="BP350" s="33" t="n">
        <v>0.068</v>
      </c>
      <c r="BQ350" s="33" t="n">
        <v>0.085</v>
      </c>
      <c r="BR350" s="33" t="n">
        <v>0.047</v>
      </c>
      <c r="BS350" s="33" t="n">
        <v>0.131</v>
      </c>
      <c r="BT350" s="33" t="n">
        <v>0.212</v>
      </c>
      <c r="BU350" s="33" t="n">
        <v>0.496</v>
      </c>
      <c r="BV350" s="33" t="n">
        <v>0.424</v>
      </c>
      <c r="BW350" s="33" t="n">
        <v>0.479</v>
      </c>
      <c r="BX350" s="33" t="n">
        <v>0.326</v>
      </c>
      <c r="BY350" s="33" t="n">
        <v>0.419</v>
      </c>
      <c r="BZ350" s="33" t="n">
        <v>0.415</v>
      </c>
      <c r="CA350" s="33" t="n">
        <v>0.008</v>
      </c>
      <c r="CB350" s="33" t="n">
        <v>0.008</v>
      </c>
      <c r="CC350" s="33" t="n">
        <v>0.034</v>
      </c>
      <c r="CD350" s="33" t="n">
        <v>0.017</v>
      </c>
      <c r="CE350" s="33" t="n">
        <v>0.025</v>
      </c>
      <c r="CF350" s="33" t="n">
        <v>0.017</v>
      </c>
      <c r="CG350" s="33" t="n">
        <v>0.403</v>
      </c>
      <c r="CH350" s="33" t="n">
        <v>0.5</v>
      </c>
      <c r="CI350" s="33" t="n">
        <v>0.39</v>
      </c>
      <c r="CJ350" s="33" t="n">
        <v>0.597</v>
      </c>
      <c r="CK350" s="33" t="n">
        <v>0.411</v>
      </c>
      <c r="CL350" s="33" t="n">
        <v>0.288</v>
      </c>
      <c r="CM350" s="33" t="n">
        <v>0.008</v>
      </c>
      <c r="CN350" s="33" t="n">
        <v>0.004</v>
      </c>
      <c r="CO350" s="33" t="n">
        <v>0.004</v>
      </c>
      <c r="CP350" s="33" t="n">
        <v>0.004</v>
      </c>
      <c r="CQ350" s="33" t="n">
        <v>0.008</v>
      </c>
      <c r="CR350" s="33" t="n">
        <v>0.004</v>
      </c>
      <c r="CS350" s="33" t="n">
        <v>0.025</v>
      </c>
      <c r="CT350" s="33" t="n">
        <v>0.089</v>
      </c>
      <c r="CU350" s="33" t="n">
        <v>0.042</v>
      </c>
      <c r="CV350" s="33" t="n">
        <v>0</v>
      </c>
      <c r="CW350" s="33" t="n">
        <v>0.013</v>
      </c>
      <c r="CX350" s="33" t="n">
        <v>0.013</v>
      </c>
      <c r="CY350" s="33" t="n">
        <v>0.042</v>
      </c>
      <c r="CZ350" s="33" t="n">
        <v>0.03</v>
      </c>
      <c r="DA350" s="33" t="n">
        <v>0.025</v>
      </c>
      <c r="DB350" s="33" t="n">
        <v>0.085</v>
      </c>
      <c r="DC350" s="33" t="n">
        <v>0.106</v>
      </c>
      <c r="DD350" s="33" t="n">
        <v>0.076</v>
      </c>
      <c r="DE350" s="33" t="n">
        <v>0.178</v>
      </c>
      <c r="DF350" s="33" t="n">
        <v>0.195</v>
      </c>
      <c r="DG350" s="33" t="n">
        <v>0.28</v>
      </c>
      <c r="DH350" s="33" t="n">
        <v>0.237</v>
      </c>
      <c r="DI350" s="33" t="n">
        <v>0.233</v>
      </c>
      <c r="DJ350" s="33" t="n">
        <v>0.339</v>
      </c>
      <c r="DK350" s="33" t="n">
        <v>0.267</v>
      </c>
      <c r="DL350" s="33" t="n">
        <v>0.28</v>
      </c>
      <c r="DM350" s="33" t="n">
        <v>0.305</v>
      </c>
      <c r="DN350" s="33" t="n">
        <v>0.004</v>
      </c>
      <c r="DO350" s="33" t="n">
        <v>0</v>
      </c>
      <c r="DP350" s="33" t="n">
        <v>0.004</v>
      </c>
      <c r="DQ350" s="33" t="n">
        <v>0.008</v>
      </c>
      <c r="DR350" s="33" t="n">
        <v>0.004</v>
      </c>
      <c r="DS350" s="33" t="n">
        <v>0.004</v>
      </c>
      <c r="DT350" s="33" t="n">
        <v>0.008</v>
      </c>
      <c r="DU350" s="33" t="n">
        <v>0.004</v>
      </c>
      <c r="DV350" s="33" t="n">
        <v>0.008</v>
      </c>
      <c r="DW350" s="33" t="n">
        <v>0.809</v>
      </c>
      <c r="DX350" s="33" t="n">
        <v>0.788</v>
      </c>
      <c r="DY350" s="33" t="n">
        <v>0.699</v>
      </c>
      <c r="DZ350" s="33" t="n">
        <v>0.708</v>
      </c>
      <c r="EA350" s="33" t="n">
        <v>0.725</v>
      </c>
      <c r="EB350" s="33" t="n">
        <v>0.627</v>
      </c>
      <c r="EC350" s="33" t="n">
        <v>0.614</v>
      </c>
      <c r="ED350" s="33" t="n">
        <v>0.521</v>
      </c>
      <c r="EE350" s="33" t="n">
        <v>0.568</v>
      </c>
      <c r="EF350" s="33" t="n">
        <v>0.441</v>
      </c>
      <c r="EG350" s="33" t="n">
        <v>0.017</v>
      </c>
      <c r="EH350" s="33" t="n">
        <v>0.004</v>
      </c>
      <c r="EI350" s="33" t="n">
        <v>0.034</v>
      </c>
      <c r="EJ350" s="33" t="n">
        <v>0.326</v>
      </c>
      <c r="EK350" s="33" t="n">
        <v>0.081</v>
      </c>
      <c r="EL350" s="33" t="n">
        <v>0.03</v>
      </c>
      <c r="EM350" s="33" t="n">
        <v>0.127</v>
      </c>
      <c r="EN350" s="33" t="n">
        <v>0.14</v>
      </c>
      <c r="EO350" s="33" t="n">
        <v>0.377</v>
      </c>
      <c r="EP350" s="33" t="n">
        <v>0.326</v>
      </c>
      <c r="EQ350" s="33" t="n">
        <v>0.326</v>
      </c>
      <c r="ER350" s="33" t="n">
        <v>0.008</v>
      </c>
      <c r="ES350" s="33" t="n">
        <v>0.004</v>
      </c>
      <c r="ET350" s="33" t="n">
        <v>0.017</v>
      </c>
      <c r="EU350" s="33" t="n">
        <v>0.025</v>
      </c>
      <c r="EV350" s="33" t="n">
        <v>0.085</v>
      </c>
      <c r="EW350" s="33" t="n">
        <v>0.521</v>
      </c>
      <c r="EX350" s="33" t="n">
        <v>0.623</v>
      </c>
      <c r="EY350" s="33" t="n">
        <v>0.487</v>
      </c>
      <c r="EZ350" s="33" t="n">
        <v>8.3</v>
      </c>
      <c r="FA350" s="33" t="n">
        <v>0.008</v>
      </c>
      <c r="FB350" s="33" t="n">
        <v>0.008</v>
      </c>
      <c r="FC350" s="33" t="n">
        <v>0.025</v>
      </c>
      <c r="FD350" s="33" t="n">
        <v>0.017</v>
      </c>
      <c r="FE350" s="33" t="n">
        <v>0.042</v>
      </c>
      <c r="FF350" s="33" t="n">
        <v>0.059</v>
      </c>
      <c r="FG350" s="33" t="n">
        <v>0.081</v>
      </c>
      <c r="FH350" s="33" t="n">
        <v>0.169</v>
      </c>
      <c r="FI350" s="33" t="n">
        <v>0.22</v>
      </c>
      <c r="FJ350" s="33" t="n">
        <v>0.356</v>
      </c>
      <c r="FK350" s="33" t="n">
        <v>0.013</v>
      </c>
      <c r="FL350" s="33" t="n">
        <v>0.292</v>
      </c>
      <c r="FM350" s="33" t="n">
        <v>0.487</v>
      </c>
      <c r="FN350" s="33" t="n">
        <v>0.284</v>
      </c>
      <c r="FO350" s="33" t="n">
        <v>0.25</v>
      </c>
      <c r="FP350" s="33" t="n">
        <v>0.127</v>
      </c>
      <c r="FQ350" s="33" t="n">
        <v>0.191</v>
      </c>
      <c r="FR350" s="33" t="n">
        <v>0.144</v>
      </c>
      <c r="FS350" s="33" t="n">
        <v>0.11</v>
      </c>
      <c r="FT350" s="33" t="n">
        <v>0.229</v>
      </c>
      <c r="FU350" s="33" t="n">
        <v>0.144</v>
      </c>
      <c r="FV350" s="33" t="n">
        <v>0.059</v>
      </c>
      <c r="FW350" s="33" t="n">
        <v>0.195</v>
      </c>
      <c r="FX350" s="33" t="n">
        <v>0.169</v>
      </c>
      <c r="FY350" s="33" t="n">
        <v>0.216</v>
      </c>
      <c r="FZ350" s="33" t="n">
        <v>0.102</v>
      </c>
      <c r="GA350" s="33" t="n">
        <v>0.03</v>
      </c>
      <c r="GB350" s="33" t="n">
        <v>0.025</v>
      </c>
      <c r="GC350" s="33" t="n">
        <v>0.021</v>
      </c>
      <c r="GD350" s="33" t="n">
        <v>0.072</v>
      </c>
      <c r="GE350" s="33" t="n">
        <v>0.186</v>
      </c>
      <c r="GF350" s="33" t="n">
        <v>0.021</v>
      </c>
      <c r="GG350" s="33" t="n">
        <v>0.492</v>
      </c>
      <c r="GH350" s="33" t="n">
        <v>0.428</v>
      </c>
      <c r="GI350" s="33" t="n">
        <v>0.411</v>
      </c>
      <c r="GJ350" s="33" t="n">
        <v>0.513</v>
      </c>
      <c r="GK350" s="33" t="n">
        <v>0.428</v>
      </c>
      <c r="GL350" s="33" t="n">
        <v>0.5</v>
      </c>
      <c r="GM350" s="33" t="n">
        <v>0.436</v>
      </c>
      <c r="GN350" s="33" t="n">
        <v>0.352</v>
      </c>
      <c r="GO350" s="33" t="n">
        <v>0.428</v>
      </c>
      <c r="GP350" s="33" t="n">
        <v>0.339</v>
      </c>
      <c r="GQ350" s="33" t="n">
        <v>0.246</v>
      </c>
      <c r="GR350" s="33" t="n">
        <v>0.411</v>
      </c>
      <c r="GS350" s="33" t="n">
        <v>0.021</v>
      </c>
      <c r="GT350" s="33" t="n">
        <v>0.157</v>
      </c>
      <c r="GU350" s="33" t="n">
        <v>0.102</v>
      </c>
      <c r="GV350" s="33" t="n">
        <v>0.034</v>
      </c>
      <c r="GW350" s="33" t="n">
        <v>0.097</v>
      </c>
      <c r="GX350" s="33" t="n">
        <v>0.034</v>
      </c>
      <c r="GY350" s="33" t="n">
        <v>0.013</v>
      </c>
      <c r="GZ350" s="33" t="n">
        <v>0.017</v>
      </c>
      <c r="HA350" s="33" t="n">
        <v>0.013</v>
      </c>
      <c r="HB350" s="33" t="n">
        <v>0.013</v>
      </c>
      <c r="HC350" s="33" t="n">
        <v>0.025</v>
      </c>
      <c r="HD350" s="33" t="n">
        <v>0.021</v>
      </c>
      <c r="HE350" s="33" t="n">
        <v>0.008</v>
      </c>
      <c r="HF350" s="33" t="n">
        <v>0.021</v>
      </c>
      <c r="HG350" s="33" t="n">
        <v>0.025</v>
      </c>
      <c r="HH350" s="33" t="n">
        <v>0.03</v>
      </c>
      <c r="HI350" s="33" t="n">
        <v>0.017</v>
      </c>
      <c r="HJ350" s="33" t="n">
        <v>0.013</v>
      </c>
    </row>
    <row r="351" customFormat="false" ht="15" hidden="false" customHeight="false" outlineLevel="0" collapsed="false">
      <c r="A351" s="33" t="n">
        <v>610009</v>
      </c>
      <c r="B351" s="242" t="s">
        <v>1785</v>
      </c>
      <c r="C351" s="243" t="s">
        <v>1786</v>
      </c>
      <c r="D351" s="33" t="n">
        <v>4160</v>
      </c>
      <c r="E351" s="33" t="n">
        <v>29141</v>
      </c>
      <c r="F351" s="33" t="s">
        <v>593</v>
      </c>
      <c r="G351" s="33" t="s">
        <v>594</v>
      </c>
      <c r="H351" s="243" t="s">
        <v>46</v>
      </c>
      <c r="I351" s="33" t="s">
        <v>1855</v>
      </c>
      <c r="J351" s="33" t="s">
        <v>2438</v>
      </c>
      <c r="L351" s="33" t="s">
        <v>232</v>
      </c>
      <c r="N351" s="33" t="s">
        <v>1790</v>
      </c>
      <c r="O351" s="33" t="n">
        <v>51240</v>
      </c>
      <c r="P351" s="33" t="s">
        <v>1791</v>
      </c>
      <c r="Q351" s="33" t="s">
        <v>593</v>
      </c>
      <c r="R351" s="33" t="s">
        <v>4149</v>
      </c>
      <c r="S351" s="33" t="n">
        <v>60607</v>
      </c>
      <c r="T351" s="33" t="n">
        <v>38</v>
      </c>
      <c r="U351" s="33" t="s">
        <v>4150</v>
      </c>
      <c r="V351" s="33" t="s">
        <v>4151</v>
      </c>
      <c r="W351" s="33" t="s">
        <v>4152</v>
      </c>
      <c r="X351" s="33" t="s">
        <v>4153</v>
      </c>
      <c r="Y351" s="33" t="s">
        <v>1989</v>
      </c>
      <c r="Z351" s="33" t="s">
        <v>2863</v>
      </c>
      <c r="AA351" s="33" t="n">
        <v>2012</v>
      </c>
      <c r="AB351" s="33" t="n">
        <v>610009</v>
      </c>
      <c r="AD351" s="33" t="n">
        <v>4160</v>
      </c>
      <c r="AG351" s="33" t="s">
        <v>4154</v>
      </c>
      <c r="AH351" s="33" t="n">
        <v>0</v>
      </c>
      <c r="AI351" s="33" t="s">
        <v>1823</v>
      </c>
      <c r="AJ351" s="33" t="s">
        <v>1801</v>
      </c>
      <c r="AK351" s="33" t="s">
        <v>1802</v>
      </c>
      <c r="AL351" s="33" t="s">
        <v>232</v>
      </c>
      <c r="AM351" s="33" t="s">
        <v>108</v>
      </c>
      <c r="AN351" s="33" t="s">
        <v>232</v>
      </c>
      <c r="AO351" s="33" t="s">
        <v>232</v>
      </c>
      <c r="AP351" s="33" t="s">
        <v>108</v>
      </c>
      <c r="AQ351" s="33" t="s">
        <v>2426</v>
      </c>
      <c r="AR351" s="244" t="s">
        <v>54</v>
      </c>
    </row>
    <row r="352" customFormat="false" ht="15" hidden="false" customHeight="false" outlineLevel="0" collapsed="false">
      <c r="A352" s="33" t="n">
        <v>610010</v>
      </c>
      <c r="B352" s="242" t="s">
        <v>1785</v>
      </c>
      <c r="C352" s="243" t="s">
        <v>1786</v>
      </c>
      <c r="D352" s="33" t="n">
        <v>4170</v>
      </c>
      <c r="E352" s="33" t="n">
        <v>23921</v>
      </c>
      <c r="F352" s="33" t="s">
        <v>751</v>
      </c>
      <c r="G352" s="33" t="s">
        <v>752</v>
      </c>
      <c r="H352" s="243" t="s">
        <v>46</v>
      </c>
      <c r="I352" s="33" t="s">
        <v>1855</v>
      </c>
      <c r="J352" s="33" t="s">
        <v>1788</v>
      </c>
      <c r="L352" s="33" t="s">
        <v>64</v>
      </c>
      <c r="N352" s="33" t="s">
        <v>1790</v>
      </c>
      <c r="O352" s="33" t="n">
        <v>51062</v>
      </c>
      <c r="P352" s="33" t="s">
        <v>1791</v>
      </c>
      <c r="Q352" s="33" t="s">
        <v>4155</v>
      </c>
      <c r="R352" s="33" t="s">
        <v>4156</v>
      </c>
      <c r="S352" s="33" t="n">
        <v>60657</v>
      </c>
      <c r="T352" s="33" t="n">
        <v>33</v>
      </c>
      <c r="U352" s="33" t="s">
        <v>4157</v>
      </c>
      <c r="V352" s="33" t="s">
        <v>4158</v>
      </c>
      <c r="W352" s="33" t="s">
        <v>4159</v>
      </c>
      <c r="X352" s="33" t="s">
        <v>4160</v>
      </c>
      <c r="Y352" s="33" t="s">
        <v>2618</v>
      </c>
      <c r="Z352" s="33" t="s">
        <v>1915</v>
      </c>
      <c r="AA352" s="33" t="n">
        <v>2012</v>
      </c>
      <c r="AB352" s="33" t="n">
        <v>610010</v>
      </c>
      <c r="AD352" s="33" t="n">
        <v>4170</v>
      </c>
      <c r="AG352" s="33" t="s">
        <v>4161</v>
      </c>
      <c r="AH352" s="33" t="n">
        <v>1</v>
      </c>
      <c r="AI352" s="33" t="s">
        <v>1823</v>
      </c>
      <c r="AJ352" s="33" t="s">
        <v>1801</v>
      </c>
      <c r="AK352" s="33" t="s">
        <v>1802</v>
      </c>
      <c r="AL352" s="33" t="s">
        <v>64</v>
      </c>
      <c r="AM352" s="33" t="s">
        <v>65</v>
      </c>
      <c r="AN352" s="33" t="s">
        <v>64</v>
      </c>
      <c r="AO352" s="33" t="s">
        <v>64</v>
      </c>
      <c r="AP352" s="33" t="s">
        <v>65</v>
      </c>
      <c r="AQ352" s="33" t="s">
        <v>2426</v>
      </c>
      <c r="AR352" s="244" t="s">
        <v>54</v>
      </c>
    </row>
    <row r="353" customFormat="false" ht="15" hidden="false" customHeight="false" outlineLevel="0" collapsed="false">
      <c r="A353" s="33" t="n">
        <v>610011</v>
      </c>
      <c r="B353" s="242" t="s">
        <v>1785</v>
      </c>
      <c r="C353" s="243" t="s">
        <v>1786</v>
      </c>
      <c r="D353" s="33" t="n">
        <v>4180</v>
      </c>
      <c r="E353" s="33" t="n">
        <v>23931</v>
      </c>
      <c r="F353" s="33" t="s">
        <v>753</v>
      </c>
      <c r="G353" s="33" t="s">
        <v>754</v>
      </c>
      <c r="H353" s="243" t="s">
        <v>46</v>
      </c>
      <c r="I353" s="33" t="s">
        <v>1855</v>
      </c>
      <c r="J353" s="33" t="s">
        <v>2438</v>
      </c>
      <c r="L353" s="33" t="s">
        <v>64</v>
      </c>
      <c r="N353" s="33" t="s">
        <v>1790</v>
      </c>
      <c r="O353" s="33" t="n">
        <v>51063</v>
      </c>
      <c r="P353" s="33" t="s">
        <v>1791</v>
      </c>
      <c r="Q353" s="33" t="s">
        <v>4162</v>
      </c>
      <c r="R353" s="33" t="s">
        <v>4163</v>
      </c>
      <c r="S353" s="33" t="n">
        <v>60659</v>
      </c>
      <c r="T353" s="33" t="n">
        <v>32</v>
      </c>
      <c r="U353" s="33" t="s">
        <v>4164</v>
      </c>
      <c r="V353" s="33" t="s">
        <v>4165</v>
      </c>
      <c r="W353" s="33" t="s">
        <v>4166</v>
      </c>
      <c r="X353" s="33" t="s">
        <v>4167</v>
      </c>
      <c r="Y353" s="33" t="s">
        <v>1457</v>
      </c>
      <c r="Z353" s="33" t="s">
        <v>2636</v>
      </c>
      <c r="AA353" s="33" t="n">
        <v>2012</v>
      </c>
      <c r="AB353" s="33" t="n">
        <v>610011</v>
      </c>
      <c r="AD353" s="33" t="n">
        <v>4180</v>
      </c>
      <c r="AG353" s="33" t="s">
        <v>4168</v>
      </c>
      <c r="AH353" s="33" t="n">
        <v>0</v>
      </c>
      <c r="AI353" s="33" t="s">
        <v>1823</v>
      </c>
      <c r="AJ353" s="33" t="s">
        <v>1801</v>
      </c>
      <c r="AK353" s="33" t="s">
        <v>1802</v>
      </c>
      <c r="AL353" s="33" t="s">
        <v>64</v>
      </c>
      <c r="AM353" s="33" t="s">
        <v>65</v>
      </c>
      <c r="AN353" s="33" t="s">
        <v>64</v>
      </c>
      <c r="AO353" s="33" t="s">
        <v>64</v>
      </c>
      <c r="AP353" s="33" t="s">
        <v>65</v>
      </c>
      <c r="AQ353" s="33" t="s">
        <v>2426</v>
      </c>
      <c r="AR353" s="244" t="s">
        <v>217</v>
      </c>
      <c r="AS353" s="33" t="s">
        <v>77</v>
      </c>
      <c r="AT353" s="33" t="s">
        <v>47</v>
      </c>
      <c r="AU353" s="33" t="s">
        <v>77</v>
      </c>
      <c r="AV353" s="33" t="n">
        <v>69</v>
      </c>
      <c r="AW353" s="33" t="n">
        <v>46</v>
      </c>
      <c r="AX353" s="33" t="n">
        <v>63</v>
      </c>
      <c r="AY353" s="33" t="n">
        <v>182</v>
      </c>
      <c r="AZ353" s="33" t="n">
        <v>61</v>
      </c>
      <c r="BA353" s="33" t="n">
        <v>46</v>
      </c>
      <c r="BB353" s="33" t="n">
        <v>4</v>
      </c>
      <c r="BC353" s="33" t="n">
        <v>56</v>
      </c>
      <c r="BD353" s="245" t="n">
        <v>1</v>
      </c>
      <c r="BE353" s="33" t="n">
        <v>0</v>
      </c>
      <c r="BF353" s="33" t="n">
        <v>10</v>
      </c>
      <c r="BG353" s="33" t="n">
        <v>4</v>
      </c>
      <c r="BH353" s="33" t="n">
        <v>182</v>
      </c>
      <c r="BI353" s="33" t="n">
        <v>0.011</v>
      </c>
      <c r="BJ353" s="33" t="n">
        <v>0.016</v>
      </c>
      <c r="BK353" s="33" t="n">
        <v>0.016</v>
      </c>
      <c r="BL353" s="33" t="n">
        <v>0.016</v>
      </c>
      <c r="BM353" s="33" t="n">
        <v>0.016</v>
      </c>
      <c r="BN353" s="33" t="n">
        <v>0.06</v>
      </c>
      <c r="BO353" s="33" t="n">
        <v>0.033</v>
      </c>
      <c r="BP353" s="33" t="n">
        <v>0.027</v>
      </c>
      <c r="BQ353" s="33" t="n">
        <v>0.027</v>
      </c>
      <c r="BR353" s="33" t="n">
        <v>0.016</v>
      </c>
      <c r="BS353" s="33" t="n">
        <v>0.071</v>
      </c>
      <c r="BT353" s="33" t="n">
        <v>0.071</v>
      </c>
      <c r="BU353" s="33" t="n">
        <v>0.192</v>
      </c>
      <c r="BV353" s="33" t="n">
        <v>0.22</v>
      </c>
      <c r="BW353" s="33" t="n">
        <v>0.242</v>
      </c>
      <c r="BX353" s="33" t="n">
        <v>0.192</v>
      </c>
      <c r="BY353" s="33" t="n">
        <v>0.302</v>
      </c>
      <c r="BZ353" s="33" t="n">
        <v>0.264</v>
      </c>
      <c r="CA353" s="33" t="n">
        <v>0.027</v>
      </c>
      <c r="CB353" s="33" t="n">
        <v>0.011</v>
      </c>
      <c r="CC353" s="33" t="n">
        <v>0.011</v>
      </c>
      <c r="CD353" s="33" t="n">
        <v>0.027</v>
      </c>
      <c r="CE353" s="33" t="n">
        <v>0.016</v>
      </c>
      <c r="CF353" s="33" t="n">
        <v>0.027</v>
      </c>
      <c r="CG353" s="33" t="n">
        <v>0.736</v>
      </c>
      <c r="CH353" s="33" t="n">
        <v>0.725</v>
      </c>
      <c r="CI353" s="33" t="n">
        <v>0.703</v>
      </c>
      <c r="CJ353" s="33" t="n">
        <v>0.747</v>
      </c>
      <c r="CK353" s="33" t="n">
        <v>0.593</v>
      </c>
      <c r="CL353" s="33" t="n">
        <v>0.577</v>
      </c>
      <c r="CM353" s="33" t="n">
        <v>0.005</v>
      </c>
      <c r="CN353" s="33" t="n">
        <v>0.005</v>
      </c>
      <c r="CO353" s="33" t="n">
        <v>0.016</v>
      </c>
      <c r="CP353" s="33" t="n">
        <v>0.016</v>
      </c>
      <c r="CQ353" s="33" t="n">
        <v>0.005</v>
      </c>
      <c r="CR353" s="33" t="n">
        <v>0.011</v>
      </c>
      <c r="CS353" s="33" t="n">
        <v>0.033</v>
      </c>
      <c r="CT353" s="33" t="n">
        <v>0.099</v>
      </c>
      <c r="CU353" s="33" t="n">
        <v>0.038</v>
      </c>
      <c r="CV353" s="33" t="n">
        <v>0.005</v>
      </c>
      <c r="CW353" s="33" t="n">
        <v>0.022</v>
      </c>
      <c r="CX353" s="33" t="n">
        <v>0.016</v>
      </c>
      <c r="CY353" s="33" t="n">
        <v>0.011</v>
      </c>
      <c r="CZ353" s="33" t="n">
        <v>0.027</v>
      </c>
      <c r="DA353" s="33" t="n">
        <v>0.071</v>
      </c>
      <c r="DB353" s="33" t="n">
        <v>0.071</v>
      </c>
      <c r="DC353" s="33" t="n">
        <v>0.126</v>
      </c>
      <c r="DD353" s="33" t="n">
        <v>0.11</v>
      </c>
      <c r="DE353" s="33" t="n">
        <v>0.126</v>
      </c>
      <c r="DF353" s="33" t="n">
        <v>0.17</v>
      </c>
      <c r="DG353" s="33" t="n">
        <v>0.22</v>
      </c>
      <c r="DH353" s="33" t="n">
        <v>0.192</v>
      </c>
      <c r="DI353" s="33" t="n">
        <v>0.192</v>
      </c>
      <c r="DJ353" s="33" t="n">
        <v>0.247</v>
      </c>
      <c r="DK353" s="33" t="n">
        <v>0.225</v>
      </c>
      <c r="DL353" s="33" t="n">
        <v>0.203</v>
      </c>
      <c r="DM353" s="33" t="n">
        <v>0.203</v>
      </c>
      <c r="DN353" s="33" t="n">
        <v>0.011</v>
      </c>
      <c r="DO353" s="33" t="n">
        <v>0.011</v>
      </c>
      <c r="DP353" s="33" t="n">
        <v>0.011</v>
      </c>
      <c r="DQ353" s="33" t="n">
        <v>0.005</v>
      </c>
      <c r="DR353" s="33" t="n">
        <v>0.011</v>
      </c>
      <c r="DS353" s="33" t="n">
        <v>0.016</v>
      </c>
      <c r="DT353" s="33" t="n">
        <v>0.016</v>
      </c>
      <c r="DU353" s="33" t="n">
        <v>0.027</v>
      </c>
      <c r="DV353" s="33" t="n">
        <v>0.016</v>
      </c>
      <c r="DW353" s="33" t="n">
        <v>0.852</v>
      </c>
      <c r="DX353" s="33" t="n">
        <v>0.791</v>
      </c>
      <c r="DY353" s="33" t="n">
        <v>0.736</v>
      </c>
      <c r="DZ353" s="33" t="n">
        <v>0.775</v>
      </c>
      <c r="EA353" s="33" t="n">
        <v>0.764</v>
      </c>
      <c r="EB353" s="33" t="n">
        <v>0.654</v>
      </c>
      <c r="EC353" s="33" t="n">
        <v>0.654</v>
      </c>
      <c r="ED353" s="33" t="n">
        <v>0.544</v>
      </c>
      <c r="EE353" s="33" t="n">
        <v>0.632</v>
      </c>
      <c r="EF353" s="33" t="n">
        <v>0.473</v>
      </c>
      <c r="EG353" s="33" t="n">
        <v>0.016</v>
      </c>
      <c r="EH353" s="33" t="n">
        <v>0.011</v>
      </c>
      <c r="EI353" s="33" t="n">
        <v>0.077</v>
      </c>
      <c r="EJ353" s="33" t="n">
        <v>0.302</v>
      </c>
      <c r="EK353" s="33" t="n">
        <v>0.022</v>
      </c>
      <c r="EL353" s="33" t="n">
        <v>0</v>
      </c>
      <c r="EM353" s="33" t="n">
        <v>0.121</v>
      </c>
      <c r="EN353" s="33" t="n">
        <v>0.06</v>
      </c>
      <c r="EO353" s="33" t="n">
        <v>0.192</v>
      </c>
      <c r="EP353" s="33" t="n">
        <v>0.181</v>
      </c>
      <c r="EQ353" s="33" t="n">
        <v>0.225</v>
      </c>
      <c r="ER353" s="33" t="n">
        <v>0.038</v>
      </c>
      <c r="ES353" s="33" t="n">
        <v>0.033</v>
      </c>
      <c r="ET353" s="33" t="n">
        <v>0.049</v>
      </c>
      <c r="EU353" s="33" t="n">
        <v>0.049</v>
      </c>
      <c r="EV353" s="33" t="n">
        <v>0.126</v>
      </c>
      <c r="EW353" s="33" t="n">
        <v>0.736</v>
      </c>
      <c r="EX353" s="33" t="n">
        <v>0.758</v>
      </c>
      <c r="EY353" s="33" t="n">
        <v>0.527</v>
      </c>
      <c r="EZ353" s="33" t="n">
        <v>9.06</v>
      </c>
      <c r="FA353" s="33" t="n">
        <v>0.016</v>
      </c>
      <c r="FB353" s="33" t="n">
        <v>0.005</v>
      </c>
      <c r="FC353" s="33" t="n">
        <v>0</v>
      </c>
      <c r="FD353" s="33" t="n">
        <v>0.022</v>
      </c>
      <c r="FE353" s="33" t="n">
        <v>0.011</v>
      </c>
      <c r="FF353" s="33" t="n">
        <v>0.011</v>
      </c>
      <c r="FG353" s="33" t="n">
        <v>0.044</v>
      </c>
      <c r="FH353" s="33" t="n">
        <v>0.088</v>
      </c>
      <c r="FI353" s="33" t="n">
        <v>0.187</v>
      </c>
      <c r="FJ353" s="33" t="n">
        <v>0.588</v>
      </c>
      <c r="FK353" s="33" t="n">
        <v>0.027</v>
      </c>
      <c r="FL353" s="33" t="n">
        <v>0.445</v>
      </c>
      <c r="FM353" s="33" t="n">
        <v>0.533</v>
      </c>
      <c r="FN353" s="33" t="n">
        <v>0.297</v>
      </c>
      <c r="FO353" s="33" t="n">
        <v>0.159</v>
      </c>
      <c r="FP353" s="33" t="n">
        <v>0.115</v>
      </c>
      <c r="FQ353" s="33" t="n">
        <v>0.148</v>
      </c>
      <c r="FR353" s="33" t="n">
        <v>0.115</v>
      </c>
      <c r="FS353" s="33" t="n">
        <v>0.071</v>
      </c>
      <c r="FT353" s="33" t="n">
        <v>0.203</v>
      </c>
      <c r="FU353" s="33" t="n">
        <v>0.165</v>
      </c>
      <c r="FV353" s="33" t="n">
        <v>0.115</v>
      </c>
      <c r="FW353" s="33" t="n">
        <v>0.264</v>
      </c>
      <c r="FX353" s="33" t="n">
        <v>0.115</v>
      </c>
      <c r="FY353" s="33" t="n">
        <v>0.165</v>
      </c>
      <c r="FZ353" s="33" t="n">
        <v>0.088</v>
      </c>
      <c r="GA353" s="33" t="n">
        <v>0.005</v>
      </c>
      <c r="GB353" s="33" t="n">
        <v>0</v>
      </c>
      <c r="GC353" s="33" t="n">
        <v>0.005</v>
      </c>
      <c r="GD353" s="33" t="n">
        <v>0.022</v>
      </c>
      <c r="GE353" s="33" t="n">
        <v>0.17</v>
      </c>
      <c r="GF353" s="33" t="n">
        <v>0.005</v>
      </c>
      <c r="GG353" s="33" t="n">
        <v>0.269</v>
      </c>
      <c r="GH353" s="33" t="n">
        <v>0.324</v>
      </c>
      <c r="GI353" s="33" t="n">
        <v>0.242</v>
      </c>
      <c r="GJ353" s="33" t="n">
        <v>0.275</v>
      </c>
      <c r="GK353" s="33" t="n">
        <v>0.324</v>
      </c>
      <c r="GL353" s="33" t="n">
        <v>0.225</v>
      </c>
      <c r="GM353" s="33" t="n">
        <v>0.643</v>
      </c>
      <c r="GN353" s="33" t="n">
        <v>0.478</v>
      </c>
      <c r="GO353" s="33" t="n">
        <v>0.604</v>
      </c>
      <c r="GP353" s="33" t="n">
        <v>0.588</v>
      </c>
      <c r="GQ353" s="33" t="n">
        <v>0.335</v>
      </c>
      <c r="GR353" s="33" t="n">
        <v>0.687</v>
      </c>
      <c r="GS353" s="33" t="n">
        <v>0.016</v>
      </c>
      <c r="GT353" s="33" t="n">
        <v>0.115</v>
      </c>
      <c r="GU353" s="33" t="n">
        <v>0.088</v>
      </c>
      <c r="GV353" s="33" t="n">
        <v>0.027</v>
      </c>
      <c r="GW353" s="33" t="n">
        <v>0.066</v>
      </c>
      <c r="GX353" s="33" t="n">
        <v>0.016</v>
      </c>
      <c r="GY353" s="33" t="n">
        <v>0.044</v>
      </c>
      <c r="GZ353" s="33" t="n">
        <v>0.049</v>
      </c>
      <c r="HA353" s="33" t="n">
        <v>0.038</v>
      </c>
      <c r="HB353" s="33" t="n">
        <v>0.033</v>
      </c>
      <c r="HC353" s="33" t="n">
        <v>0.055</v>
      </c>
      <c r="HD353" s="33" t="n">
        <v>0.027</v>
      </c>
      <c r="HE353" s="33" t="n">
        <v>0.022</v>
      </c>
      <c r="HF353" s="33" t="n">
        <v>0.033</v>
      </c>
      <c r="HG353" s="33" t="n">
        <v>0.022</v>
      </c>
      <c r="HH353" s="33" t="n">
        <v>0.055</v>
      </c>
      <c r="HI353" s="33" t="n">
        <v>0.049</v>
      </c>
      <c r="HJ353" s="33" t="n">
        <v>0.038</v>
      </c>
    </row>
    <row r="354" customFormat="false" ht="15" hidden="false" customHeight="false" outlineLevel="0" collapsed="false">
      <c r="A354" s="33" t="n">
        <v>610012</v>
      </c>
      <c r="B354" s="242" t="s">
        <v>1785</v>
      </c>
      <c r="C354" s="243" t="s">
        <v>1786</v>
      </c>
      <c r="D354" s="33" t="n">
        <v>4200</v>
      </c>
      <c r="E354" s="33" t="n">
        <v>23951</v>
      </c>
      <c r="F354" s="33" t="s">
        <v>757</v>
      </c>
      <c r="G354" s="33" t="s">
        <v>758</v>
      </c>
      <c r="H354" s="243" t="s">
        <v>46</v>
      </c>
      <c r="I354" s="33" t="s">
        <v>1855</v>
      </c>
      <c r="J354" s="33" t="s">
        <v>1788</v>
      </c>
      <c r="L354" s="33" t="s">
        <v>80</v>
      </c>
      <c r="N354" s="33" t="s">
        <v>1790</v>
      </c>
      <c r="O354" s="33" t="n">
        <v>51163</v>
      </c>
      <c r="P354" s="33" t="s">
        <v>1791</v>
      </c>
      <c r="Q354" s="33" t="s">
        <v>4169</v>
      </c>
      <c r="R354" s="33" t="s">
        <v>4170</v>
      </c>
      <c r="S354" s="33" t="n">
        <v>60610</v>
      </c>
      <c r="T354" s="33" t="n">
        <v>33</v>
      </c>
      <c r="U354" s="33" t="s">
        <v>4171</v>
      </c>
      <c r="V354" s="33" t="s">
        <v>4172</v>
      </c>
      <c r="W354" s="33" t="s">
        <v>4173</v>
      </c>
      <c r="X354" s="33" t="s">
        <v>4174</v>
      </c>
      <c r="Y354" s="33" t="s">
        <v>2414</v>
      </c>
      <c r="Z354" s="33" t="s">
        <v>2090</v>
      </c>
      <c r="AA354" s="33" t="n">
        <v>2012</v>
      </c>
      <c r="AB354" s="33" t="n">
        <v>610012</v>
      </c>
      <c r="AD354" s="33" t="n">
        <v>4200</v>
      </c>
      <c r="AG354" s="33" t="s">
        <v>4175</v>
      </c>
      <c r="AH354" s="33" t="n">
        <v>2</v>
      </c>
      <c r="AI354" s="33" t="s">
        <v>1823</v>
      </c>
      <c r="AJ354" s="33" t="s">
        <v>1801</v>
      </c>
      <c r="AK354" s="33" t="s">
        <v>1802</v>
      </c>
      <c r="AL354" s="33" t="s">
        <v>80</v>
      </c>
      <c r="AM354" s="33" t="s">
        <v>65</v>
      </c>
      <c r="AN354" s="33" t="s">
        <v>80</v>
      </c>
      <c r="AO354" s="33" t="s">
        <v>80</v>
      </c>
      <c r="AP354" s="33" t="s">
        <v>65</v>
      </c>
      <c r="AQ354" s="33" t="s">
        <v>2467</v>
      </c>
      <c r="AR354" s="244" t="s">
        <v>189</v>
      </c>
      <c r="AS354" s="33" t="s">
        <v>47</v>
      </c>
      <c r="AT354" s="33" t="s">
        <v>47</v>
      </c>
      <c r="AU354" s="33" t="s">
        <v>77</v>
      </c>
      <c r="AV354" s="33" t="n">
        <v>57</v>
      </c>
      <c r="AW354" s="33" t="n">
        <v>42</v>
      </c>
      <c r="AX354" s="33" t="n">
        <v>77</v>
      </c>
      <c r="AY354" s="33" t="n">
        <v>101</v>
      </c>
      <c r="AZ354" s="33" t="n">
        <v>0</v>
      </c>
      <c r="BA354" s="33" t="n">
        <v>0</v>
      </c>
      <c r="BB354" s="33" t="n">
        <v>100</v>
      </c>
      <c r="BC354" s="33" t="n">
        <v>0</v>
      </c>
      <c r="BD354" s="245" t="n">
        <v>0</v>
      </c>
      <c r="BE354" s="33" t="n">
        <v>0</v>
      </c>
      <c r="BF354" s="33" t="n">
        <v>0</v>
      </c>
      <c r="BG354" s="33" t="n">
        <v>1</v>
      </c>
      <c r="BH354" s="33" t="n">
        <v>101</v>
      </c>
      <c r="BI354" s="33" t="n">
        <v>0.01</v>
      </c>
      <c r="BJ354" s="33" t="n">
        <v>0.01</v>
      </c>
      <c r="BK354" s="33" t="n">
        <v>0.02</v>
      </c>
      <c r="BL354" s="33" t="n">
        <v>0.02</v>
      </c>
      <c r="BM354" s="33" t="n">
        <v>0.02</v>
      </c>
      <c r="BN354" s="33" t="n">
        <v>0.02</v>
      </c>
      <c r="BO354" s="33" t="n">
        <v>0.04</v>
      </c>
      <c r="BP354" s="33" t="n">
        <v>0.03</v>
      </c>
      <c r="BQ354" s="33" t="n">
        <v>0.01</v>
      </c>
      <c r="BR354" s="33" t="n">
        <v>0.01</v>
      </c>
      <c r="BS354" s="33" t="n">
        <v>0.069</v>
      </c>
      <c r="BT354" s="33" t="n">
        <v>0.129</v>
      </c>
      <c r="BU354" s="33" t="n">
        <v>0.317</v>
      </c>
      <c r="BV354" s="33" t="n">
        <v>0.218</v>
      </c>
      <c r="BW354" s="33" t="n">
        <v>0.366</v>
      </c>
      <c r="BX354" s="33" t="n">
        <v>0.257</v>
      </c>
      <c r="BY354" s="33" t="n">
        <v>0.366</v>
      </c>
      <c r="BZ354" s="33" t="n">
        <v>0.426</v>
      </c>
      <c r="CA354" s="33" t="n">
        <v>0</v>
      </c>
      <c r="CB354" s="33" t="n">
        <v>0</v>
      </c>
      <c r="CC354" s="33" t="n">
        <v>0.01</v>
      </c>
      <c r="CD354" s="33" t="n">
        <v>0.02</v>
      </c>
      <c r="CE354" s="33" t="n">
        <v>0.01</v>
      </c>
      <c r="CF354" s="33" t="n">
        <v>0.03</v>
      </c>
      <c r="CG354" s="33" t="n">
        <v>0.634</v>
      </c>
      <c r="CH354" s="33" t="n">
        <v>0.743</v>
      </c>
      <c r="CI354" s="33" t="n">
        <v>0.594</v>
      </c>
      <c r="CJ354" s="33" t="n">
        <v>0.693</v>
      </c>
      <c r="CK354" s="33" t="n">
        <v>0.535</v>
      </c>
      <c r="CL354" s="33" t="n">
        <v>0.396</v>
      </c>
      <c r="CM354" s="33" t="n">
        <v>0</v>
      </c>
      <c r="CN354" s="33" t="n">
        <v>0.01</v>
      </c>
      <c r="CO354" s="33" t="n">
        <v>0</v>
      </c>
      <c r="CP354" s="33" t="n">
        <v>0</v>
      </c>
      <c r="CQ354" s="33" t="n">
        <v>0</v>
      </c>
      <c r="CR354" s="33" t="n">
        <v>0</v>
      </c>
      <c r="CS354" s="33" t="n">
        <v>0.03</v>
      </c>
      <c r="CT354" s="33" t="n">
        <v>0.04</v>
      </c>
      <c r="CU354" s="33" t="n">
        <v>0.04</v>
      </c>
      <c r="CV354" s="33" t="n">
        <v>0.01</v>
      </c>
      <c r="CW354" s="33" t="n">
        <v>0.04</v>
      </c>
      <c r="CX354" s="33" t="n">
        <v>0.059</v>
      </c>
      <c r="CY354" s="33" t="n">
        <v>0.03</v>
      </c>
      <c r="CZ354" s="33" t="n">
        <v>0.03</v>
      </c>
      <c r="DA354" s="33" t="n">
        <v>0.079</v>
      </c>
      <c r="DB354" s="33" t="n">
        <v>0.04</v>
      </c>
      <c r="DC354" s="33" t="n">
        <v>0.04</v>
      </c>
      <c r="DD354" s="33" t="n">
        <v>0.05</v>
      </c>
      <c r="DE354" s="33" t="n">
        <v>0.248</v>
      </c>
      <c r="DF354" s="33" t="n">
        <v>0.218</v>
      </c>
      <c r="DG354" s="33" t="n">
        <v>0.248</v>
      </c>
      <c r="DH354" s="33" t="n">
        <v>0.228</v>
      </c>
      <c r="DI354" s="33" t="n">
        <v>0.248</v>
      </c>
      <c r="DJ354" s="33" t="n">
        <v>0.386</v>
      </c>
      <c r="DK354" s="33" t="n">
        <v>0.366</v>
      </c>
      <c r="DL354" s="33" t="n">
        <v>0.287</v>
      </c>
      <c r="DM354" s="33" t="n">
        <v>0.307</v>
      </c>
      <c r="DN354" s="33" t="n">
        <v>0.01</v>
      </c>
      <c r="DO354" s="33" t="n">
        <v>0</v>
      </c>
      <c r="DP354" s="33" t="n">
        <v>0</v>
      </c>
      <c r="DQ354" s="33" t="n">
        <v>0</v>
      </c>
      <c r="DR354" s="33" t="n">
        <v>0.01</v>
      </c>
      <c r="DS354" s="33" t="n">
        <v>0.01</v>
      </c>
      <c r="DT354" s="33" t="n">
        <v>0.01</v>
      </c>
      <c r="DU354" s="33" t="n">
        <v>0.01</v>
      </c>
      <c r="DV354" s="33" t="n">
        <v>0.01</v>
      </c>
      <c r="DW354" s="33" t="n">
        <v>0.733</v>
      </c>
      <c r="DX354" s="33" t="n">
        <v>0.733</v>
      </c>
      <c r="DY354" s="33" t="n">
        <v>0.693</v>
      </c>
      <c r="DZ354" s="33" t="n">
        <v>0.743</v>
      </c>
      <c r="EA354" s="33" t="n">
        <v>0.713</v>
      </c>
      <c r="EB354" s="33" t="n">
        <v>0.525</v>
      </c>
      <c r="EC354" s="33" t="n">
        <v>0.554</v>
      </c>
      <c r="ED354" s="33" t="n">
        <v>0.624</v>
      </c>
      <c r="EE354" s="33" t="n">
        <v>0.594</v>
      </c>
      <c r="EF354" s="33" t="n">
        <v>0.455</v>
      </c>
      <c r="EG354" s="33" t="n">
        <v>0</v>
      </c>
      <c r="EH354" s="33" t="n">
        <v>0</v>
      </c>
      <c r="EI354" s="33" t="n">
        <v>0.02</v>
      </c>
      <c r="EJ354" s="33" t="n">
        <v>0.228</v>
      </c>
      <c r="EK354" s="33" t="n">
        <v>0.03</v>
      </c>
      <c r="EL354" s="33" t="n">
        <v>0.05</v>
      </c>
      <c r="EM354" s="33" t="n">
        <v>0.069</v>
      </c>
      <c r="EN354" s="33" t="n">
        <v>0.168</v>
      </c>
      <c r="EO354" s="33" t="n">
        <v>0.317</v>
      </c>
      <c r="EP354" s="33" t="n">
        <v>0.257</v>
      </c>
      <c r="EQ354" s="33" t="n">
        <v>0.416</v>
      </c>
      <c r="ER354" s="33" t="n">
        <v>0</v>
      </c>
      <c r="ES354" s="33" t="n">
        <v>0.02</v>
      </c>
      <c r="ET354" s="33" t="n">
        <v>0.069</v>
      </c>
      <c r="EU354" s="33" t="n">
        <v>0.04</v>
      </c>
      <c r="EV354" s="33" t="n">
        <v>0.149</v>
      </c>
      <c r="EW354" s="33" t="n">
        <v>0.634</v>
      </c>
      <c r="EX354" s="33" t="n">
        <v>0.624</v>
      </c>
      <c r="EY354" s="33" t="n">
        <v>0.455</v>
      </c>
      <c r="EZ354" s="33" t="n">
        <v>8.29</v>
      </c>
      <c r="FA354" s="33" t="n">
        <v>0.01</v>
      </c>
      <c r="FB354" s="33" t="n">
        <v>0</v>
      </c>
      <c r="FC354" s="33" t="n">
        <v>0.01</v>
      </c>
      <c r="FD354" s="33" t="n">
        <v>0.02</v>
      </c>
      <c r="FE354" s="33" t="n">
        <v>0.099</v>
      </c>
      <c r="FF354" s="33" t="n">
        <v>0.04</v>
      </c>
      <c r="FG354" s="33" t="n">
        <v>0.069</v>
      </c>
      <c r="FH354" s="33" t="n">
        <v>0.198</v>
      </c>
      <c r="FI354" s="33" t="n">
        <v>0.158</v>
      </c>
      <c r="FJ354" s="33" t="n">
        <v>0.386</v>
      </c>
      <c r="FK354" s="33" t="n">
        <v>0.01</v>
      </c>
      <c r="FL354" s="33" t="n">
        <v>0.515</v>
      </c>
      <c r="FM354" s="33" t="n">
        <v>0.515</v>
      </c>
      <c r="FN354" s="33" t="n">
        <v>0.277</v>
      </c>
      <c r="FO354" s="33" t="n">
        <v>0.208</v>
      </c>
      <c r="FP354" s="33" t="n">
        <v>0.228</v>
      </c>
      <c r="FQ354" s="33" t="n">
        <v>0.287</v>
      </c>
      <c r="FR354" s="33" t="n">
        <v>0.109</v>
      </c>
      <c r="FS354" s="33" t="n">
        <v>0.099</v>
      </c>
      <c r="FT354" s="33" t="n">
        <v>0.228</v>
      </c>
      <c r="FU354" s="33" t="n">
        <v>0.099</v>
      </c>
      <c r="FV354" s="33" t="n">
        <v>0.089</v>
      </c>
      <c r="FW354" s="33" t="n">
        <v>0.188</v>
      </c>
      <c r="FX354" s="33" t="n">
        <v>0.069</v>
      </c>
      <c r="FY354" s="33" t="n">
        <v>0.069</v>
      </c>
      <c r="FZ354" s="33" t="n">
        <v>0.02</v>
      </c>
      <c r="GA354" s="33" t="n">
        <v>0.02</v>
      </c>
      <c r="GB354" s="33" t="n">
        <v>0.01</v>
      </c>
      <c r="GC354" s="33" t="n">
        <v>0.01</v>
      </c>
      <c r="GD354" s="33" t="n">
        <v>0.01</v>
      </c>
      <c r="GE354" s="33" t="n">
        <v>0.02</v>
      </c>
      <c r="GF354" s="33" t="n">
        <v>0</v>
      </c>
      <c r="GG354" s="33" t="n">
        <v>0.277</v>
      </c>
      <c r="GH354" s="33" t="n">
        <v>0.238</v>
      </c>
      <c r="GI354" s="33" t="n">
        <v>0.257</v>
      </c>
      <c r="GJ354" s="33" t="n">
        <v>0.238</v>
      </c>
      <c r="GK354" s="33" t="n">
        <v>0.327</v>
      </c>
      <c r="GL354" s="33" t="n">
        <v>0.168</v>
      </c>
      <c r="GM354" s="33" t="n">
        <v>0.653</v>
      </c>
      <c r="GN354" s="33" t="n">
        <v>0.594</v>
      </c>
      <c r="GO354" s="33" t="n">
        <v>0.624</v>
      </c>
      <c r="GP354" s="33" t="n">
        <v>0.683</v>
      </c>
      <c r="GQ354" s="33" t="n">
        <v>0.614</v>
      </c>
      <c r="GR354" s="33" t="n">
        <v>0.772</v>
      </c>
      <c r="GS354" s="33" t="n">
        <v>0.04</v>
      </c>
      <c r="GT354" s="33" t="n">
        <v>0.129</v>
      </c>
      <c r="GU354" s="33" t="n">
        <v>0.079</v>
      </c>
      <c r="GV354" s="33" t="n">
        <v>0.059</v>
      </c>
      <c r="GW354" s="33" t="n">
        <v>0.03</v>
      </c>
      <c r="GX354" s="33" t="n">
        <v>0.05</v>
      </c>
      <c r="GY354" s="33" t="n">
        <v>0.01</v>
      </c>
      <c r="GZ354" s="33" t="n">
        <v>0.03</v>
      </c>
      <c r="HA354" s="33" t="n">
        <v>0.02</v>
      </c>
      <c r="HB354" s="33" t="n">
        <v>0.01</v>
      </c>
      <c r="HC354" s="33" t="n">
        <v>0.01</v>
      </c>
      <c r="HD354" s="33" t="n">
        <v>0.01</v>
      </c>
      <c r="HE354" s="33" t="n">
        <v>0</v>
      </c>
      <c r="HF354" s="33" t="n">
        <v>0</v>
      </c>
      <c r="HG354" s="33" t="n">
        <v>0.01</v>
      </c>
      <c r="HH354" s="33" t="n">
        <v>0</v>
      </c>
      <c r="HI354" s="33" t="n">
        <v>0</v>
      </c>
      <c r="HJ354" s="33" t="n">
        <v>0</v>
      </c>
    </row>
    <row r="355" customFormat="false" ht="15" hidden="false" customHeight="false" outlineLevel="0" collapsed="false">
      <c r="A355" s="33" t="n">
        <v>610013</v>
      </c>
      <c r="B355" s="242" t="s">
        <v>1785</v>
      </c>
      <c r="C355" s="243" t="s">
        <v>1786</v>
      </c>
      <c r="D355" s="33" t="n">
        <v>4210</v>
      </c>
      <c r="E355" s="33" t="n">
        <v>31141</v>
      </c>
      <c r="F355" s="33" t="s">
        <v>1131</v>
      </c>
      <c r="G355" s="33" t="s">
        <v>1132</v>
      </c>
      <c r="H355" s="243" t="s">
        <v>46</v>
      </c>
      <c r="I355" s="33" t="s">
        <v>1855</v>
      </c>
      <c r="J355" s="33" t="s">
        <v>1788</v>
      </c>
      <c r="L355" s="33" t="s">
        <v>279</v>
      </c>
      <c r="N355" s="33" t="s">
        <v>1790</v>
      </c>
      <c r="O355" s="33" t="n">
        <v>51241</v>
      </c>
      <c r="P355" s="33" t="s">
        <v>1791</v>
      </c>
      <c r="Q355" s="33" t="s">
        <v>4176</v>
      </c>
      <c r="R355" s="33" t="s">
        <v>4177</v>
      </c>
      <c r="S355" s="33" t="n">
        <v>60608</v>
      </c>
      <c r="T355" s="33" t="n">
        <v>39</v>
      </c>
      <c r="U355" s="33" t="s">
        <v>4178</v>
      </c>
      <c r="V355" s="33" t="s">
        <v>4179</v>
      </c>
      <c r="W355" s="33" t="s">
        <v>4180</v>
      </c>
      <c r="X355" s="33" t="s">
        <v>4181</v>
      </c>
      <c r="Y355" s="33" t="s">
        <v>2258</v>
      </c>
      <c r="Z355" s="33" t="s">
        <v>2863</v>
      </c>
      <c r="AA355" s="33" t="n">
        <v>2012</v>
      </c>
      <c r="AB355" s="33" t="n">
        <v>610013</v>
      </c>
      <c r="AD355" s="33" t="n">
        <v>4210</v>
      </c>
      <c r="AG355" s="33" t="s">
        <v>4182</v>
      </c>
      <c r="AH355" s="33" t="n">
        <v>3</v>
      </c>
      <c r="AI355" s="33" t="s">
        <v>1823</v>
      </c>
      <c r="AJ355" s="33" t="s">
        <v>1801</v>
      </c>
      <c r="AK355" s="33" t="s">
        <v>1802</v>
      </c>
      <c r="AL355" s="33" t="s">
        <v>279</v>
      </c>
      <c r="AM355" s="33" t="s">
        <v>108</v>
      </c>
      <c r="AN355" s="33" t="s">
        <v>279</v>
      </c>
      <c r="AO355" s="33" t="s">
        <v>279</v>
      </c>
      <c r="AP355" s="33" t="s">
        <v>108</v>
      </c>
      <c r="AQ355" s="33" t="s">
        <v>2426</v>
      </c>
      <c r="AR355" s="244" t="s">
        <v>403</v>
      </c>
      <c r="AS355" s="33" t="s">
        <v>67</v>
      </c>
      <c r="AT355" s="33" t="s">
        <v>47</v>
      </c>
      <c r="AU355" s="33" t="s">
        <v>47</v>
      </c>
      <c r="AV355" s="33" t="n">
        <v>26</v>
      </c>
      <c r="AW355" s="33" t="n">
        <v>42</v>
      </c>
      <c r="AX355" s="33" t="n">
        <v>45</v>
      </c>
      <c r="AY355" s="33" t="n">
        <v>181</v>
      </c>
      <c r="AZ355" s="33" t="n">
        <v>3</v>
      </c>
      <c r="BA355" s="33" t="n">
        <v>1</v>
      </c>
      <c r="BB355" s="33" t="n">
        <v>5</v>
      </c>
      <c r="BC355" s="33" t="n">
        <v>166</v>
      </c>
      <c r="BD355" s="245" t="n">
        <v>0</v>
      </c>
      <c r="BE355" s="33" t="n">
        <v>0</v>
      </c>
      <c r="BF355" s="33" t="n">
        <v>1</v>
      </c>
      <c r="BG355" s="33" t="n">
        <v>5</v>
      </c>
      <c r="BH355" s="33" t="n">
        <v>181</v>
      </c>
      <c r="BI355" s="33" t="n">
        <v>0.022</v>
      </c>
      <c r="BJ355" s="33" t="n">
        <v>0.017</v>
      </c>
      <c r="BK355" s="33" t="n">
        <v>0.033</v>
      </c>
      <c r="BL355" s="33" t="n">
        <v>0.028</v>
      </c>
      <c r="BM355" s="33" t="n">
        <v>0.011</v>
      </c>
      <c r="BN355" s="33" t="n">
        <v>0.061</v>
      </c>
      <c r="BO355" s="33" t="n">
        <v>0.094</v>
      </c>
      <c r="BP355" s="33" t="n">
        <v>0.061</v>
      </c>
      <c r="BQ355" s="33" t="n">
        <v>0.105</v>
      </c>
      <c r="BR355" s="33" t="n">
        <v>0.072</v>
      </c>
      <c r="BS355" s="33" t="n">
        <v>0.144</v>
      </c>
      <c r="BT355" s="33" t="n">
        <v>0.177</v>
      </c>
      <c r="BU355" s="33" t="n">
        <v>0.425</v>
      </c>
      <c r="BV355" s="33" t="n">
        <v>0.387</v>
      </c>
      <c r="BW355" s="33" t="n">
        <v>0.431</v>
      </c>
      <c r="BX355" s="33" t="n">
        <v>0.348</v>
      </c>
      <c r="BY355" s="33" t="n">
        <v>0.387</v>
      </c>
      <c r="BZ355" s="33" t="n">
        <v>0.331</v>
      </c>
      <c r="CA355" s="33" t="n">
        <v>0.033</v>
      </c>
      <c r="CB355" s="33" t="n">
        <v>0.039</v>
      </c>
      <c r="CC355" s="33" t="n">
        <v>0.05</v>
      </c>
      <c r="CD355" s="33" t="n">
        <v>0.022</v>
      </c>
      <c r="CE355" s="33" t="n">
        <v>0.05</v>
      </c>
      <c r="CF355" s="33" t="n">
        <v>0.061</v>
      </c>
      <c r="CG355" s="33" t="n">
        <v>0.425</v>
      </c>
      <c r="CH355" s="33" t="n">
        <v>0.497</v>
      </c>
      <c r="CI355" s="33" t="n">
        <v>0.381</v>
      </c>
      <c r="CJ355" s="33" t="n">
        <v>0.53</v>
      </c>
      <c r="CK355" s="33" t="n">
        <v>0.409</v>
      </c>
      <c r="CL355" s="33" t="n">
        <v>0.37</v>
      </c>
      <c r="CM355" s="33" t="n">
        <v>0.006</v>
      </c>
      <c r="CN355" s="33" t="n">
        <v>0.006</v>
      </c>
      <c r="CO355" s="33" t="n">
        <v>0</v>
      </c>
      <c r="CP355" s="33" t="n">
        <v>0.006</v>
      </c>
      <c r="CQ355" s="33" t="n">
        <v>0.006</v>
      </c>
      <c r="CR355" s="33" t="n">
        <v>0.011</v>
      </c>
      <c r="CS355" s="33" t="n">
        <v>0.017</v>
      </c>
      <c r="CT355" s="33" t="n">
        <v>0.061</v>
      </c>
      <c r="CU355" s="33" t="n">
        <v>0.022</v>
      </c>
      <c r="CV355" s="33" t="n">
        <v>0.022</v>
      </c>
      <c r="CW355" s="33" t="n">
        <v>0.022</v>
      </c>
      <c r="CX355" s="33" t="n">
        <v>0.033</v>
      </c>
      <c r="CY355" s="33" t="n">
        <v>0.077</v>
      </c>
      <c r="CZ355" s="33" t="n">
        <v>0.022</v>
      </c>
      <c r="DA355" s="33" t="n">
        <v>0.033</v>
      </c>
      <c r="DB355" s="33" t="n">
        <v>0.077</v>
      </c>
      <c r="DC355" s="33" t="n">
        <v>0.072</v>
      </c>
      <c r="DD355" s="33" t="n">
        <v>0.072</v>
      </c>
      <c r="DE355" s="33" t="n">
        <v>0.193</v>
      </c>
      <c r="DF355" s="33" t="n">
        <v>0.232</v>
      </c>
      <c r="DG355" s="33" t="n">
        <v>0.276</v>
      </c>
      <c r="DH355" s="33" t="n">
        <v>0.238</v>
      </c>
      <c r="DI355" s="33" t="n">
        <v>0.232</v>
      </c>
      <c r="DJ355" s="33" t="n">
        <v>0.309</v>
      </c>
      <c r="DK355" s="33" t="n">
        <v>0.271</v>
      </c>
      <c r="DL355" s="33" t="n">
        <v>0.265</v>
      </c>
      <c r="DM355" s="33" t="n">
        <v>0.243</v>
      </c>
      <c r="DN355" s="33" t="n">
        <v>0.022</v>
      </c>
      <c r="DO355" s="33" t="n">
        <v>0.022</v>
      </c>
      <c r="DP355" s="33" t="n">
        <v>0.028</v>
      </c>
      <c r="DQ355" s="33" t="n">
        <v>0.022</v>
      </c>
      <c r="DR355" s="33" t="n">
        <v>0.017</v>
      </c>
      <c r="DS355" s="33" t="n">
        <v>0.028</v>
      </c>
      <c r="DT355" s="33" t="n">
        <v>0.033</v>
      </c>
      <c r="DU355" s="33" t="n">
        <v>0.022</v>
      </c>
      <c r="DV355" s="33" t="n">
        <v>0.039</v>
      </c>
      <c r="DW355" s="33" t="n">
        <v>0.757</v>
      </c>
      <c r="DX355" s="33" t="n">
        <v>0.718</v>
      </c>
      <c r="DY355" s="33" t="n">
        <v>0.663</v>
      </c>
      <c r="DZ355" s="33" t="n">
        <v>0.657</v>
      </c>
      <c r="EA355" s="33" t="n">
        <v>0.724</v>
      </c>
      <c r="EB355" s="33" t="n">
        <v>0.619</v>
      </c>
      <c r="EC355" s="33" t="n">
        <v>0.602</v>
      </c>
      <c r="ED355" s="33" t="n">
        <v>0.58</v>
      </c>
      <c r="EE355" s="33" t="n">
        <v>0.624</v>
      </c>
      <c r="EF355" s="33" t="n">
        <v>0.403</v>
      </c>
      <c r="EG355" s="33" t="n">
        <v>0</v>
      </c>
      <c r="EH355" s="33" t="n">
        <v>0.011</v>
      </c>
      <c r="EI355" s="33" t="n">
        <v>0.028</v>
      </c>
      <c r="EJ355" s="33" t="n">
        <v>0.26</v>
      </c>
      <c r="EK355" s="33" t="n">
        <v>0.083</v>
      </c>
      <c r="EL355" s="33" t="n">
        <v>0.044</v>
      </c>
      <c r="EM355" s="33" t="n">
        <v>0.105</v>
      </c>
      <c r="EN355" s="33" t="n">
        <v>0.16</v>
      </c>
      <c r="EO355" s="33" t="n">
        <v>0.359</v>
      </c>
      <c r="EP355" s="33" t="n">
        <v>0.32</v>
      </c>
      <c r="EQ355" s="33" t="n">
        <v>0.326</v>
      </c>
      <c r="ER355" s="33" t="n">
        <v>0.077</v>
      </c>
      <c r="ES355" s="33" t="n">
        <v>0.066</v>
      </c>
      <c r="ET355" s="33" t="n">
        <v>0.116</v>
      </c>
      <c r="EU355" s="33" t="n">
        <v>0.088</v>
      </c>
      <c r="EV355" s="33" t="n">
        <v>0.099</v>
      </c>
      <c r="EW355" s="33" t="n">
        <v>0.492</v>
      </c>
      <c r="EX355" s="33" t="n">
        <v>0.508</v>
      </c>
      <c r="EY355" s="33" t="n">
        <v>0.453</v>
      </c>
      <c r="EZ355" s="33" t="n">
        <v>8.19</v>
      </c>
      <c r="FA355" s="33" t="n">
        <v>0.028</v>
      </c>
      <c r="FB355" s="33" t="n">
        <v>0.006</v>
      </c>
      <c r="FC355" s="33" t="n">
        <v>0.017</v>
      </c>
      <c r="FD355" s="33" t="n">
        <v>0.017</v>
      </c>
      <c r="FE355" s="33" t="n">
        <v>0.022</v>
      </c>
      <c r="FF355" s="33" t="n">
        <v>0.05</v>
      </c>
      <c r="FG355" s="33" t="n">
        <v>0.094</v>
      </c>
      <c r="FH355" s="33" t="n">
        <v>0.133</v>
      </c>
      <c r="FI355" s="33" t="n">
        <v>0.221</v>
      </c>
      <c r="FJ355" s="33" t="n">
        <v>0.293</v>
      </c>
      <c r="FK355" s="33" t="n">
        <v>0.122</v>
      </c>
      <c r="FL355" s="33" t="n">
        <v>0.315</v>
      </c>
      <c r="FM355" s="33" t="n">
        <v>0.409</v>
      </c>
      <c r="FN355" s="33" t="n">
        <v>0.215</v>
      </c>
      <c r="FO355" s="33" t="n">
        <v>0.232</v>
      </c>
      <c r="FP355" s="33" t="n">
        <v>0.155</v>
      </c>
      <c r="FQ355" s="33" t="n">
        <v>0.16</v>
      </c>
      <c r="FR355" s="33" t="n">
        <v>0.127</v>
      </c>
      <c r="FS355" s="33" t="n">
        <v>0.039</v>
      </c>
      <c r="FT355" s="33" t="n">
        <v>0.122</v>
      </c>
      <c r="FU355" s="33" t="n">
        <v>0.127</v>
      </c>
      <c r="FV355" s="33" t="n">
        <v>0.088</v>
      </c>
      <c r="FW355" s="33" t="n">
        <v>0.238</v>
      </c>
      <c r="FX355" s="33" t="n">
        <v>0.199</v>
      </c>
      <c r="FY355" s="33" t="n">
        <v>0.309</v>
      </c>
      <c r="FZ355" s="33" t="n">
        <v>0.265</v>
      </c>
      <c r="GA355" s="33" t="n">
        <v>0</v>
      </c>
      <c r="GB355" s="33" t="n">
        <v>0.028</v>
      </c>
      <c r="GC355" s="33" t="n">
        <v>0.017</v>
      </c>
      <c r="GD355" s="33" t="n">
        <v>0.022</v>
      </c>
      <c r="GE355" s="33" t="n">
        <v>0.077</v>
      </c>
      <c r="GF355" s="33" t="n">
        <v>0.033</v>
      </c>
      <c r="GG355" s="33" t="n">
        <v>0.354</v>
      </c>
      <c r="GH355" s="33" t="n">
        <v>0.276</v>
      </c>
      <c r="GI355" s="33" t="n">
        <v>0.26</v>
      </c>
      <c r="GJ355" s="33" t="n">
        <v>0.32</v>
      </c>
      <c r="GK355" s="33" t="n">
        <v>0.309</v>
      </c>
      <c r="GL355" s="33" t="n">
        <v>0.354</v>
      </c>
      <c r="GM355" s="33" t="n">
        <v>0.47</v>
      </c>
      <c r="GN355" s="33" t="n">
        <v>0.32</v>
      </c>
      <c r="GO355" s="33" t="n">
        <v>0.42</v>
      </c>
      <c r="GP355" s="33" t="n">
        <v>0.403</v>
      </c>
      <c r="GQ355" s="33" t="n">
        <v>0.354</v>
      </c>
      <c r="GR355" s="33" t="n">
        <v>0.425</v>
      </c>
      <c r="GS355" s="33" t="n">
        <v>0.077</v>
      </c>
      <c r="GT355" s="33" t="n">
        <v>0.215</v>
      </c>
      <c r="GU355" s="33" t="n">
        <v>0.177</v>
      </c>
      <c r="GV355" s="33" t="n">
        <v>0.11</v>
      </c>
      <c r="GW355" s="33" t="n">
        <v>0.133</v>
      </c>
      <c r="GX355" s="33" t="n">
        <v>0.055</v>
      </c>
      <c r="GY355" s="33" t="n">
        <v>0.011</v>
      </c>
      <c r="GZ355" s="33" t="n">
        <v>0.017</v>
      </c>
      <c r="HA355" s="33" t="n">
        <v>0.011</v>
      </c>
      <c r="HB355" s="33" t="n">
        <v>0.017</v>
      </c>
      <c r="HC355" s="33" t="n">
        <v>0.017</v>
      </c>
      <c r="HD355" s="33" t="n">
        <v>0.017</v>
      </c>
      <c r="HE355" s="33" t="n">
        <v>0.088</v>
      </c>
      <c r="HF355" s="33" t="n">
        <v>0.144</v>
      </c>
      <c r="HG355" s="33" t="n">
        <v>0.116</v>
      </c>
      <c r="HH355" s="33" t="n">
        <v>0.127</v>
      </c>
      <c r="HI355" s="33" t="n">
        <v>0.11</v>
      </c>
      <c r="HJ355" s="33" t="n">
        <v>0.116</v>
      </c>
    </row>
    <row r="356" customFormat="false" ht="15" hidden="false" customHeight="false" outlineLevel="0" collapsed="false">
      <c r="A356" s="33" t="n">
        <v>610015</v>
      </c>
      <c r="B356" s="242" t="s">
        <v>1785</v>
      </c>
      <c r="C356" s="243" t="s">
        <v>1786</v>
      </c>
      <c r="D356" s="33" t="n">
        <v>4230</v>
      </c>
      <c r="E356" s="33" t="n">
        <v>23961</v>
      </c>
      <c r="F356" s="33" t="s">
        <v>773</v>
      </c>
      <c r="G356" s="33" t="s">
        <v>774</v>
      </c>
      <c r="H356" s="243" t="s">
        <v>46</v>
      </c>
      <c r="I356" s="33" t="s">
        <v>1855</v>
      </c>
      <c r="J356" s="33" t="s">
        <v>1788</v>
      </c>
      <c r="L356" s="33" t="s">
        <v>279</v>
      </c>
      <c r="N356" s="33" t="s">
        <v>1790</v>
      </c>
      <c r="O356" s="33" t="n">
        <v>51242</v>
      </c>
      <c r="P356" s="33" t="s">
        <v>1791</v>
      </c>
      <c r="Q356" s="33" t="s">
        <v>4183</v>
      </c>
      <c r="R356" s="33" t="s">
        <v>4184</v>
      </c>
      <c r="S356" s="33" t="n">
        <v>60608</v>
      </c>
      <c r="T356" s="33" t="n">
        <v>39</v>
      </c>
      <c r="U356" s="33" t="s">
        <v>4185</v>
      </c>
      <c r="V356" s="33" t="s">
        <v>4186</v>
      </c>
      <c r="W356" s="33" t="s">
        <v>4187</v>
      </c>
      <c r="X356" s="33" t="s">
        <v>4188</v>
      </c>
      <c r="Y356" s="33" t="s">
        <v>2258</v>
      </c>
      <c r="Z356" s="33" t="s">
        <v>2863</v>
      </c>
      <c r="AA356" s="33" t="n">
        <v>2012</v>
      </c>
      <c r="AB356" s="33" t="n">
        <v>610015</v>
      </c>
      <c r="AD356" s="33" t="n">
        <v>4230</v>
      </c>
      <c r="AG356" s="33" t="s">
        <v>4189</v>
      </c>
      <c r="AH356" s="33" t="n">
        <v>3</v>
      </c>
      <c r="AI356" s="33" t="s">
        <v>1823</v>
      </c>
      <c r="AJ356" s="33" t="s">
        <v>1801</v>
      </c>
      <c r="AK356" s="33" t="s">
        <v>1802</v>
      </c>
      <c r="AL356" s="33" t="s">
        <v>279</v>
      </c>
      <c r="AM356" s="33" t="s">
        <v>108</v>
      </c>
      <c r="AN356" s="33" t="s">
        <v>279</v>
      </c>
      <c r="AO356" s="33" t="s">
        <v>279</v>
      </c>
      <c r="AP356" s="33" t="s">
        <v>108</v>
      </c>
      <c r="AQ356" s="33" t="s">
        <v>2426</v>
      </c>
      <c r="AR356" s="244" t="s">
        <v>109</v>
      </c>
      <c r="AS356" s="33" t="s">
        <v>47</v>
      </c>
      <c r="AT356" s="33" t="s">
        <v>77</v>
      </c>
      <c r="AU356" s="33" t="s">
        <v>47</v>
      </c>
      <c r="AV356" s="33" t="n">
        <v>40</v>
      </c>
      <c r="AW356" s="33" t="n">
        <v>64</v>
      </c>
      <c r="AX356" s="33" t="n">
        <v>48</v>
      </c>
      <c r="AY356" s="33" t="n">
        <v>143</v>
      </c>
      <c r="AZ356" s="33" t="n">
        <v>0</v>
      </c>
      <c r="BA356" s="33" t="n">
        <v>0</v>
      </c>
      <c r="BB356" s="33" t="n">
        <v>1</v>
      </c>
      <c r="BC356" s="33" t="n">
        <v>137</v>
      </c>
      <c r="BD356" s="245" t="n">
        <v>0</v>
      </c>
      <c r="BE356" s="33" t="n">
        <v>0</v>
      </c>
      <c r="BF356" s="33" t="n">
        <v>4</v>
      </c>
      <c r="BG356" s="33" t="n">
        <v>1</v>
      </c>
      <c r="BH356" s="33" t="n">
        <v>143</v>
      </c>
      <c r="BI356" s="33" t="n">
        <v>0.035</v>
      </c>
      <c r="BJ356" s="33" t="n">
        <v>0</v>
      </c>
      <c r="BK356" s="33" t="n">
        <v>0.014</v>
      </c>
      <c r="BL356" s="33" t="n">
        <v>0</v>
      </c>
      <c r="BM356" s="33" t="n">
        <v>0.007</v>
      </c>
      <c r="BN356" s="33" t="n">
        <v>0.035</v>
      </c>
      <c r="BO356" s="33" t="n">
        <v>0.056</v>
      </c>
      <c r="BP356" s="33" t="n">
        <v>0.042</v>
      </c>
      <c r="BQ356" s="33" t="n">
        <v>0.035</v>
      </c>
      <c r="BR356" s="33" t="n">
        <v>0.035</v>
      </c>
      <c r="BS356" s="33" t="n">
        <v>0.049</v>
      </c>
      <c r="BT356" s="33" t="n">
        <v>0.147</v>
      </c>
      <c r="BU356" s="33" t="n">
        <v>0.413</v>
      </c>
      <c r="BV356" s="33" t="n">
        <v>0.378</v>
      </c>
      <c r="BW356" s="33" t="n">
        <v>0.49</v>
      </c>
      <c r="BX356" s="33" t="n">
        <v>0.336</v>
      </c>
      <c r="BY356" s="33" t="n">
        <v>0.441</v>
      </c>
      <c r="BZ356" s="33" t="n">
        <v>0.469</v>
      </c>
      <c r="CA356" s="33" t="n">
        <v>0.014</v>
      </c>
      <c r="CB356" s="33" t="n">
        <v>0.007</v>
      </c>
      <c r="CC356" s="33" t="n">
        <v>0.028</v>
      </c>
      <c r="CD356" s="33" t="n">
        <v>0.014</v>
      </c>
      <c r="CE356" s="33" t="n">
        <v>0.035</v>
      </c>
      <c r="CF356" s="33" t="n">
        <v>0.014</v>
      </c>
      <c r="CG356" s="33" t="n">
        <v>0.483</v>
      </c>
      <c r="CH356" s="33" t="n">
        <v>0.573</v>
      </c>
      <c r="CI356" s="33" t="n">
        <v>0.434</v>
      </c>
      <c r="CJ356" s="33" t="n">
        <v>0.615</v>
      </c>
      <c r="CK356" s="33" t="n">
        <v>0.469</v>
      </c>
      <c r="CL356" s="33" t="n">
        <v>0.336</v>
      </c>
      <c r="CM356" s="33" t="n">
        <v>0.007</v>
      </c>
      <c r="CN356" s="33" t="n">
        <v>0.007</v>
      </c>
      <c r="CO356" s="33" t="n">
        <v>0</v>
      </c>
      <c r="CP356" s="33" t="n">
        <v>0.007</v>
      </c>
      <c r="CQ356" s="33" t="n">
        <v>0</v>
      </c>
      <c r="CR356" s="33" t="n">
        <v>0</v>
      </c>
      <c r="CS356" s="33" t="n">
        <v>0</v>
      </c>
      <c r="CT356" s="33" t="n">
        <v>0.014</v>
      </c>
      <c r="CU356" s="33" t="n">
        <v>0.007</v>
      </c>
      <c r="CV356" s="33" t="n">
        <v>0.007</v>
      </c>
      <c r="CW356" s="33" t="n">
        <v>0</v>
      </c>
      <c r="CX356" s="33" t="n">
        <v>0</v>
      </c>
      <c r="CY356" s="33" t="n">
        <v>0.007</v>
      </c>
      <c r="CZ356" s="33" t="n">
        <v>0</v>
      </c>
      <c r="DA356" s="33" t="n">
        <v>0.014</v>
      </c>
      <c r="DB356" s="33" t="n">
        <v>0.021</v>
      </c>
      <c r="DC356" s="33" t="n">
        <v>0.035</v>
      </c>
      <c r="DD356" s="33" t="n">
        <v>0.028</v>
      </c>
      <c r="DE356" s="33" t="n">
        <v>0.196</v>
      </c>
      <c r="DF356" s="33" t="n">
        <v>0.189</v>
      </c>
      <c r="DG356" s="33" t="n">
        <v>0.224</v>
      </c>
      <c r="DH356" s="33" t="n">
        <v>0.21</v>
      </c>
      <c r="DI356" s="33" t="n">
        <v>0.189</v>
      </c>
      <c r="DJ356" s="33" t="n">
        <v>0.224</v>
      </c>
      <c r="DK356" s="33" t="n">
        <v>0.266</v>
      </c>
      <c r="DL356" s="33" t="n">
        <v>0.322</v>
      </c>
      <c r="DM356" s="33" t="n">
        <v>0.259</v>
      </c>
      <c r="DN356" s="33" t="n">
        <v>0.021</v>
      </c>
      <c r="DO356" s="33" t="n">
        <v>0.014</v>
      </c>
      <c r="DP356" s="33" t="n">
        <v>0.014</v>
      </c>
      <c r="DQ356" s="33" t="n">
        <v>0.007</v>
      </c>
      <c r="DR356" s="33" t="n">
        <v>0.014</v>
      </c>
      <c r="DS356" s="33" t="n">
        <v>0.021</v>
      </c>
      <c r="DT356" s="33" t="n">
        <v>0.014</v>
      </c>
      <c r="DU356" s="33" t="n">
        <v>0.028</v>
      </c>
      <c r="DV356" s="33" t="n">
        <v>0.028</v>
      </c>
      <c r="DW356" s="33" t="n">
        <v>0.769</v>
      </c>
      <c r="DX356" s="33" t="n">
        <v>0.79</v>
      </c>
      <c r="DY356" s="33" t="n">
        <v>0.762</v>
      </c>
      <c r="DZ356" s="33" t="n">
        <v>0.769</v>
      </c>
      <c r="EA356" s="33" t="n">
        <v>0.797</v>
      </c>
      <c r="EB356" s="33" t="n">
        <v>0.741</v>
      </c>
      <c r="EC356" s="33" t="n">
        <v>0.699</v>
      </c>
      <c r="ED356" s="33" t="n">
        <v>0.601</v>
      </c>
      <c r="EE356" s="33" t="n">
        <v>0.678</v>
      </c>
      <c r="EF356" s="33" t="n">
        <v>0.392</v>
      </c>
      <c r="EG356" s="33" t="n">
        <v>0.007</v>
      </c>
      <c r="EH356" s="33" t="n">
        <v>0</v>
      </c>
      <c r="EI356" s="33" t="n">
        <v>0.042</v>
      </c>
      <c r="EJ356" s="33" t="n">
        <v>0.287</v>
      </c>
      <c r="EK356" s="33" t="n">
        <v>0.028</v>
      </c>
      <c r="EL356" s="33" t="n">
        <v>0.035</v>
      </c>
      <c r="EM356" s="33" t="n">
        <v>0.042</v>
      </c>
      <c r="EN356" s="33" t="n">
        <v>0.168</v>
      </c>
      <c r="EO356" s="33" t="n">
        <v>0.35</v>
      </c>
      <c r="EP356" s="33" t="n">
        <v>0.294</v>
      </c>
      <c r="EQ356" s="33" t="n">
        <v>0.385</v>
      </c>
      <c r="ER356" s="33" t="n">
        <v>0.049</v>
      </c>
      <c r="ES356" s="33" t="n">
        <v>0.042</v>
      </c>
      <c r="ET356" s="33" t="n">
        <v>0.049</v>
      </c>
      <c r="EU356" s="33" t="n">
        <v>0.049</v>
      </c>
      <c r="EV356" s="33" t="n">
        <v>0.105</v>
      </c>
      <c r="EW356" s="33" t="n">
        <v>0.573</v>
      </c>
      <c r="EX356" s="33" t="n">
        <v>0.622</v>
      </c>
      <c r="EY356" s="33" t="n">
        <v>0.483</v>
      </c>
      <c r="EZ356" s="33" t="n">
        <v>8.02</v>
      </c>
      <c r="FA356" s="33" t="n">
        <v>0.007</v>
      </c>
      <c r="FB356" s="33" t="n">
        <v>0.007</v>
      </c>
      <c r="FC356" s="33" t="n">
        <v>0.021</v>
      </c>
      <c r="FD356" s="33" t="n">
        <v>0.014</v>
      </c>
      <c r="FE356" s="33" t="n">
        <v>0.084</v>
      </c>
      <c r="FF356" s="33" t="n">
        <v>0.091</v>
      </c>
      <c r="FG356" s="33" t="n">
        <v>0.056</v>
      </c>
      <c r="FH356" s="33" t="n">
        <v>0.189</v>
      </c>
      <c r="FI356" s="33" t="n">
        <v>0.105</v>
      </c>
      <c r="FJ356" s="33" t="n">
        <v>0.329</v>
      </c>
      <c r="FK356" s="33" t="n">
        <v>0.098</v>
      </c>
      <c r="FL356" s="33" t="n">
        <v>0.224</v>
      </c>
      <c r="FM356" s="33" t="n">
        <v>0.413</v>
      </c>
      <c r="FN356" s="33" t="n">
        <v>0.196</v>
      </c>
      <c r="FO356" s="33" t="n">
        <v>0.203</v>
      </c>
      <c r="FP356" s="33" t="n">
        <v>0.105</v>
      </c>
      <c r="FQ356" s="33" t="n">
        <v>0.231</v>
      </c>
      <c r="FR356" s="33" t="n">
        <v>0.175</v>
      </c>
      <c r="FS356" s="33" t="n">
        <v>0.084</v>
      </c>
      <c r="FT356" s="33" t="n">
        <v>0.182</v>
      </c>
      <c r="FU356" s="33" t="n">
        <v>0.189</v>
      </c>
      <c r="FV356" s="33" t="n">
        <v>0.112</v>
      </c>
      <c r="FW356" s="33" t="n">
        <v>0.231</v>
      </c>
      <c r="FX356" s="33" t="n">
        <v>0.21</v>
      </c>
      <c r="FY356" s="33" t="n">
        <v>0.287</v>
      </c>
      <c r="FZ356" s="33" t="n">
        <v>0.161</v>
      </c>
      <c r="GA356" s="33" t="n">
        <v>0</v>
      </c>
      <c r="GB356" s="33" t="n">
        <v>0</v>
      </c>
      <c r="GC356" s="33" t="n">
        <v>0.021</v>
      </c>
      <c r="GD356" s="33" t="n">
        <v>0.014</v>
      </c>
      <c r="GE356" s="33" t="n">
        <v>0.112</v>
      </c>
      <c r="GF356" s="33" t="n">
        <v>0.007</v>
      </c>
      <c r="GG356" s="33" t="n">
        <v>0.357</v>
      </c>
      <c r="GH356" s="33" t="n">
        <v>0.413</v>
      </c>
      <c r="GI356" s="33" t="n">
        <v>0.287</v>
      </c>
      <c r="GJ356" s="33" t="n">
        <v>0.378</v>
      </c>
      <c r="GK356" s="33" t="n">
        <v>0.42</v>
      </c>
      <c r="GL356" s="33" t="n">
        <v>0.35</v>
      </c>
      <c r="GM356" s="33" t="n">
        <v>0.545</v>
      </c>
      <c r="GN356" s="33" t="n">
        <v>0.441</v>
      </c>
      <c r="GO356" s="33" t="n">
        <v>0.357</v>
      </c>
      <c r="GP356" s="33" t="n">
        <v>0.517</v>
      </c>
      <c r="GQ356" s="33" t="n">
        <v>0.35</v>
      </c>
      <c r="GR356" s="33" t="n">
        <v>0.566</v>
      </c>
      <c r="GS356" s="33" t="n">
        <v>0.028</v>
      </c>
      <c r="GT356" s="33" t="n">
        <v>0.084</v>
      </c>
      <c r="GU356" s="33" t="n">
        <v>0.119</v>
      </c>
      <c r="GV356" s="33" t="n">
        <v>0</v>
      </c>
      <c r="GW356" s="33" t="n">
        <v>0.056</v>
      </c>
      <c r="GX356" s="33" t="n">
        <v>0.035</v>
      </c>
      <c r="GY356" s="33" t="n">
        <v>0.014</v>
      </c>
      <c r="GZ356" s="33" t="n">
        <v>0</v>
      </c>
      <c r="HA356" s="33" t="n">
        <v>0.112</v>
      </c>
      <c r="HB356" s="33" t="n">
        <v>0.021</v>
      </c>
      <c r="HC356" s="33" t="n">
        <v>0.014</v>
      </c>
      <c r="HD356" s="33" t="n">
        <v>0</v>
      </c>
      <c r="HE356" s="33" t="n">
        <v>0.056</v>
      </c>
      <c r="HF356" s="33" t="n">
        <v>0.063</v>
      </c>
      <c r="HG356" s="33" t="n">
        <v>0.105</v>
      </c>
      <c r="HH356" s="33" t="n">
        <v>0.07</v>
      </c>
      <c r="HI356" s="33" t="n">
        <v>0.049</v>
      </c>
      <c r="HJ356" s="33" t="n">
        <v>0.042</v>
      </c>
    </row>
    <row r="357" customFormat="false" ht="15" hidden="false" customHeight="false" outlineLevel="0" collapsed="false">
      <c r="A357" s="33" t="n">
        <v>610016</v>
      </c>
      <c r="B357" s="242" t="s">
        <v>1785</v>
      </c>
      <c r="C357" s="243" t="s">
        <v>1786</v>
      </c>
      <c r="D357" s="33" t="n">
        <v>4240</v>
      </c>
      <c r="E357" s="33" t="n">
        <v>23971</v>
      </c>
      <c r="F357" s="33" t="s">
        <v>781</v>
      </c>
      <c r="G357" s="33" t="s">
        <v>782</v>
      </c>
      <c r="H357" s="243" t="s">
        <v>46</v>
      </c>
      <c r="I357" s="33" t="s">
        <v>1855</v>
      </c>
      <c r="J357" s="33" t="s">
        <v>2438</v>
      </c>
      <c r="L357" s="33" t="s">
        <v>155</v>
      </c>
      <c r="N357" s="33" t="s">
        <v>1790</v>
      </c>
      <c r="O357" s="33" t="n">
        <v>51437</v>
      </c>
      <c r="P357" s="33" t="s">
        <v>1791</v>
      </c>
      <c r="Q357" s="33" t="s">
        <v>4190</v>
      </c>
      <c r="R357" s="33" t="s">
        <v>4191</v>
      </c>
      <c r="S357" s="33" t="n">
        <v>60620</v>
      </c>
      <c r="T357" s="33" t="n">
        <v>49</v>
      </c>
      <c r="U357" s="33" t="s">
        <v>4192</v>
      </c>
      <c r="V357" s="33" t="s">
        <v>4193</v>
      </c>
      <c r="W357" s="33" t="s">
        <v>4194</v>
      </c>
      <c r="X357" s="33" t="s">
        <v>4195</v>
      </c>
      <c r="Y357" s="33" t="s">
        <v>2967</v>
      </c>
      <c r="Z357" s="33" t="s">
        <v>2643</v>
      </c>
      <c r="AA357" s="33" t="n">
        <v>2012</v>
      </c>
      <c r="AB357" s="33" t="n">
        <v>610016</v>
      </c>
      <c r="AD357" s="33" t="n">
        <v>4240</v>
      </c>
      <c r="AG357" s="33" t="s">
        <v>4196</v>
      </c>
      <c r="AH357" s="33" t="n">
        <v>0</v>
      </c>
      <c r="AI357" s="33" t="s">
        <v>1823</v>
      </c>
      <c r="AJ357" s="33" t="s">
        <v>1801</v>
      </c>
      <c r="AK357" s="33" t="s">
        <v>1802</v>
      </c>
      <c r="AL357" s="33" t="s">
        <v>155</v>
      </c>
      <c r="AM357" s="33" t="s">
        <v>60</v>
      </c>
      <c r="AN357" s="33" t="s">
        <v>155</v>
      </c>
      <c r="AO357" s="33" t="s">
        <v>155</v>
      </c>
      <c r="AP357" s="33" t="s">
        <v>60</v>
      </c>
      <c r="AQ357" s="33" t="s">
        <v>2426</v>
      </c>
      <c r="AR357" s="244" t="s">
        <v>142</v>
      </c>
      <c r="AS357" s="33" t="s">
        <v>47</v>
      </c>
      <c r="AT357" s="33" t="s">
        <v>47</v>
      </c>
      <c r="AU357" s="33" t="s">
        <v>67</v>
      </c>
      <c r="AV357" s="33" t="n">
        <v>55</v>
      </c>
      <c r="AW357" s="33" t="n">
        <v>44</v>
      </c>
      <c r="AX357" s="33" t="n">
        <v>34</v>
      </c>
      <c r="AY357" s="33" t="n">
        <v>90</v>
      </c>
      <c r="AZ357" s="33" t="n">
        <v>14</v>
      </c>
      <c r="BA357" s="33" t="n">
        <v>0</v>
      </c>
      <c r="BB357" s="33" t="n">
        <v>61</v>
      </c>
      <c r="BC357" s="33" t="n">
        <v>1</v>
      </c>
      <c r="BD357" s="245" t="n">
        <v>0</v>
      </c>
      <c r="BE357" s="33" t="n">
        <v>0</v>
      </c>
      <c r="BF357" s="33" t="n">
        <v>7</v>
      </c>
      <c r="BG357" s="33" t="n">
        <v>7</v>
      </c>
      <c r="BH357" s="33" t="n">
        <v>90</v>
      </c>
      <c r="BI357" s="33" t="n">
        <v>0.022</v>
      </c>
      <c r="BJ357" s="33" t="n">
        <v>0.011</v>
      </c>
      <c r="BK357" s="33" t="n">
        <v>0</v>
      </c>
      <c r="BL357" s="33" t="n">
        <v>0.011</v>
      </c>
      <c r="BM357" s="33" t="n">
        <v>0.022</v>
      </c>
      <c r="BN357" s="33" t="n">
        <v>0.044</v>
      </c>
      <c r="BO357" s="33" t="n">
        <v>0.078</v>
      </c>
      <c r="BP357" s="33" t="n">
        <v>0.044</v>
      </c>
      <c r="BQ357" s="33" t="n">
        <v>0.033</v>
      </c>
      <c r="BR357" s="33" t="n">
        <v>0.011</v>
      </c>
      <c r="BS357" s="33" t="n">
        <v>0.1</v>
      </c>
      <c r="BT357" s="33" t="n">
        <v>0.144</v>
      </c>
      <c r="BU357" s="33" t="n">
        <v>0.311</v>
      </c>
      <c r="BV357" s="33" t="n">
        <v>0.244</v>
      </c>
      <c r="BW357" s="33" t="n">
        <v>0.311</v>
      </c>
      <c r="BX357" s="33" t="n">
        <v>0.2</v>
      </c>
      <c r="BY357" s="33" t="n">
        <v>0.322</v>
      </c>
      <c r="BZ357" s="33" t="n">
        <v>0.367</v>
      </c>
      <c r="CA357" s="33" t="n">
        <v>0</v>
      </c>
      <c r="CB357" s="33" t="n">
        <v>0</v>
      </c>
      <c r="CC357" s="33" t="n">
        <v>0.011</v>
      </c>
      <c r="CD357" s="33" t="n">
        <v>0</v>
      </c>
      <c r="CE357" s="33" t="n">
        <v>0.022</v>
      </c>
      <c r="CF357" s="33" t="n">
        <v>0.011</v>
      </c>
      <c r="CG357" s="33" t="n">
        <v>0.589</v>
      </c>
      <c r="CH357" s="33" t="n">
        <v>0.7</v>
      </c>
      <c r="CI357" s="33" t="n">
        <v>0.644</v>
      </c>
      <c r="CJ357" s="33" t="n">
        <v>0.778</v>
      </c>
      <c r="CK357" s="33" t="n">
        <v>0.533</v>
      </c>
      <c r="CL357" s="33" t="n">
        <v>0.433</v>
      </c>
      <c r="CM357" s="33" t="n">
        <v>0</v>
      </c>
      <c r="CN357" s="33" t="n">
        <v>0.011</v>
      </c>
      <c r="CO357" s="33" t="n">
        <v>0.022</v>
      </c>
      <c r="CP357" s="33" t="n">
        <v>0.011</v>
      </c>
      <c r="CQ357" s="33" t="n">
        <v>0.011</v>
      </c>
      <c r="CR357" s="33" t="n">
        <v>0.011</v>
      </c>
      <c r="CS357" s="33" t="n">
        <v>0.011</v>
      </c>
      <c r="CT357" s="33" t="n">
        <v>0.122</v>
      </c>
      <c r="CU357" s="33" t="n">
        <v>0.033</v>
      </c>
      <c r="CV357" s="33" t="n">
        <v>0.011</v>
      </c>
      <c r="CW357" s="33" t="n">
        <v>0.044</v>
      </c>
      <c r="CX357" s="33" t="n">
        <v>0.033</v>
      </c>
      <c r="CY357" s="33" t="n">
        <v>0.022</v>
      </c>
      <c r="CZ357" s="33" t="n">
        <v>0.033</v>
      </c>
      <c r="DA357" s="33" t="n">
        <v>0.078</v>
      </c>
      <c r="DB357" s="33" t="n">
        <v>0.089</v>
      </c>
      <c r="DC357" s="33" t="n">
        <v>0.122</v>
      </c>
      <c r="DD357" s="33" t="n">
        <v>0.122</v>
      </c>
      <c r="DE357" s="33" t="n">
        <v>0.156</v>
      </c>
      <c r="DF357" s="33" t="n">
        <v>0.167</v>
      </c>
      <c r="DG357" s="33" t="n">
        <v>0.167</v>
      </c>
      <c r="DH357" s="33" t="n">
        <v>0.089</v>
      </c>
      <c r="DI357" s="33" t="n">
        <v>0.178</v>
      </c>
      <c r="DJ357" s="33" t="n">
        <v>0.244</v>
      </c>
      <c r="DK357" s="33" t="n">
        <v>0.367</v>
      </c>
      <c r="DL357" s="33" t="n">
        <v>0.244</v>
      </c>
      <c r="DM357" s="33" t="n">
        <v>0.244</v>
      </c>
      <c r="DN357" s="33" t="n">
        <v>0</v>
      </c>
      <c r="DO357" s="33" t="n">
        <v>0.011</v>
      </c>
      <c r="DP357" s="33" t="n">
        <v>0</v>
      </c>
      <c r="DQ357" s="33" t="n">
        <v>0</v>
      </c>
      <c r="DR357" s="33" t="n">
        <v>0.011</v>
      </c>
      <c r="DS357" s="33" t="n">
        <v>0.022</v>
      </c>
      <c r="DT357" s="33" t="n">
        <v>0.011</v>
      </c>
      <c r="DU357" s="33" t="n">
        <v>0</v>
      </c>
      <c r="DV357" s="33" t="n">
        <v>0.022</v>
      </c>
      <c r="DW357" s="33" t="n">
        <v>0.833</v>
      </c>
      <c r="DX357" s="33" t="n">
        <v>0.767</v>
      </c>
      <c r="DY357" s="33" t="n">
        <v>0.778</v>
      </c>
      <c r="DZ357" s="33" t="n">
        <v>0.878</v>
      </c>
      <c r="EA357" s="33" t="n">
        <v>0.767</v>
      </c>
      <c r="EB357" s="33" t="n">
        <v>0.644</v>
      </c>
      <c r="EC357" s="33" t="n">
        <v>0.522</v>
      </c>
      <c r="ED357" s="33" t="n">
        <v>0.511</v>
      </c>
      <c r="EE357" s="33" t="n">
        <v>0.578</v>
      </c>
      <c r="EF357" s="33" t="n">
        <v>0.467</v>
      </c>
      <c r="EG357" s="33" t="n">
        <v>0</v>
      </c>
      <c r="EH357" s="33" t="n">
        <v>0</v>
      </c>
      <c r="EI357" s="33" t="n">
        <v>0.111</v>
      </c>
      <c r="EJ357" s="33" t="n">
        <v>0.378</v>
      </c>
      <c r="EK357" s="33" t="n">
        <v>0</v>
      </c>
      <c r="EL357" s="33" t="n">
        <v>0</v>
      </c>
      <c r="EM357" s="33" t="n">
        <v>0.067</v>
      </c>
      <c r="EN357" s="33" t="n">
        <v>0.044</v>
      </c>
      <c r="EO357" s="33" t="n">
        <v>0.322</v>
      </c>
      <c r="EP357" s="33" t="n">
        <v>0.233</v>
      </c>
      <c r="EQ357" s="33" t="n">
        <v>0.356</v>
      </c>
      <c r="ER357" s="33" t="n">
        <v>0.067</v>
      </c>
      <c r="ES357" s="33" t="n">
        <v>0.044</v>
      </c>
      <c r="ET357" s="33" t="n">
        <v>0.056</v>
      </c>
      <c r="EU357" s="33" t="n">
        <v>0.156</v>
      </c>
      <c r="EV357" s="33" t="n">
        <v>0.044</v>
      </c>
      <c r="EW357" s="33" t="n">
        <v>0.633</v>
      </c>
      <c r="EX357" s="33" t="n">
        <v>0.711</v>
      </c>
      <c r="EY357" s="33" t="n">
        <v>0.311</v>
      </c>
      <c r="EZ357" s="33" t="n">
        <v>8.68</v>
      </c>
      <c r="FA357" s="33" t="n">
        <v>0</v>
      </c>
      <c r="FB357" s="33" t="n">
        <v>0</v>
      </c>
      <c r="FC357" s="33" t="n">
        <v>0</v>
      </c>
      <c r="FD357" s="33" t="n">
        <v>0.022</v>
      </c>
      <c r="FE357" s="33" t="n">
        <v>0.022</v>
      </c>
      <c r="FF357" s="33" t="n">
        <v>0.011</v>
      </c>
      <c r="FG357" s="33" t="n">
        <v>0.089</v>
      </c>
      <c r="FH357" s="33" t="n">
        <v>0.244</v>
      </c>
      <c r="FI357" s="33" t="n">
        <v>0.2</v>
      </c>
      <c r="FJ357" s="33" t="n">
        <v>0.356</v>
      </c>
      <c r="FK357" s="33" t="n">
        <v>0.056</v>
      </c>
      <c r="FL357" s="33" t="n">
        <v>0.611</v>
      </c>
      <c r="FM357" s="33" t="n">
        <v>0.678</v>
      </c>
      <c r="FN357" s="33" t="n">
        <v>0.211</v>
      </c>
      <c r="FO357" s="33" t="n">
        <v>0.178</v>
      </c>
      <c r="FP357" s="33" t="n">
        <v>0.133</v>
      </c>
      <c r="FQ357" s="33" t="n">
        <v>0.222</v>
      </c>
      <c r="FR357" s="33" t="n">
        <v>0.022</v>
      </c>
      <c r="FS357" s="33" t="n">
        <v>0.011</v>
      </c>
      <c r="FT357" s="33" t="n">
        <v>0.378</v>
      </c>
      <c r="FU357" s="33" t="n">
        <v>0.044</v>
      </c>
      <c r="FV357" s="33" t="n">
        <v>0.033</v>
      </c>
      <c r="FW357" s="33" t="n">
        <v>0.133</v>
      </c>
      <c r="FX357" s="33" t="n">
        <v>0.144</v>
      </c>
      <c r="FY357" s="33" t="n">
        <v>0.144</v>
      </c>
      <c r="FZ357" s="33" t="n">
        <v>0.056</v>
      </c>
      <c r="GA357" s="33" t="n">
        <v>0.044</v>
      </c>
      <c r="GB357" s="33" t="n">
        <v>0.033</v>
      </c>
      <c r="GC357" s="33" t="n">
        <v>0.033</v>
      </c>
      <c r="GD357" s="33" t="n">
        <v>0.078</v>
      </c>
      <c r="GE357" s="33" t="n">
        <v>0.211</v>
      </c>
      <c r="GF357" s="33" t="n">
        <v>0</v>
      </c>
      <c r="GG357" s="33" t="n">
        <v>0.367</v>
      </c>
      <c r="GH357" s="33" t="n">
        <v>0.378</v>
      </c>
      <c r="GI357" s="33" t="n">
        <v>0.333</v>
      </c>
      <c r="GJ357" s="33" t="n">
        <v>0.511</v>
      </c>
      <c r="GK357" s="33" t="n">
        <v>0.411</v>
      </c>
      <c r="GL357" s="33" t="n">
        <v>0.267</v>
      </c>
      <c r="GM357" s="33" t="n">
        <v>0.522</v>
      </c>
      <c r="GN357" s="33" t="n">
        <v>0.344</v>
      </c>
      <c r="GO357" s="33" t="n">
        <v>0.389</v>
      </c>
      <c r="GP357" s="33" t="n">
        <v>0.289</v>
      </c>
      <c r="GQ357" s="33" t="n">
        <v>0.2</v>
      </c>
      <c r="GR357" s="33" t="n">
        <v>0.678</v>
      </c>
      <c r="GS357" s="33" t="n">
        <v>0.022</v>
      </c>
      <c r="GT357" s="33" t="n">
        <v>0.178</v>
      </c>
      <c r="GU357" s="33" t="n">
        <v>0.189</v>
      </c>
      <c r="GV357" s="33" t="n">
        <v>0.033</v>
      </c>
      <c r="GW357" s="33" t="n">
        <v>0.111</v>
      </c>
      <c r="GX357" s="33" t="n">
        <v>0</v>
      </c>
      <c r="GY357" s="33" t="n">
        <v>0.011</v>
      </c>
      <c r="GZ357" s="33" t="n">
        <v>0.022</v>
      </c>
      <c r="HA357" s="33" t="n">
        <v>0.011</v>
      </c>
      <c r="HB357" s="33" t="n">
        <v>0.011</v>
      </c>
      <c r="HC357" s="33" t="n">
        <v>0.033</v>
      </c>
      <c r="HD357" s="33" t="n">
        <v>0.011</v>
      </c>
      <c r="HE357" s="33" t="n">
        <v>0.033</v>
      </c>
      <c r="HF357" s="33" t="n">
        <v>0.044</v>
      </c>
      <c r="HG357" s="33" t="n">
        <v>0.044</v>
      </c>
      <c r="HH357" s="33" t="n">
        <v>0.078</v>
      </c>
      <c r="HI357" s="33" t="n">
        <v>0.033</v>
      </c>
      <c r="HJ357" s="33" t="n">
        <v>0.044</v>
      </c>
    </row>
    <row r="358" customFormat="false" ht="15" hidden="false" customHeight="false" outlineLevel="0" collapsed="false">
      <c r="A358" s="33" t="n">
        <v>610017</v>
      </c>
      <c r="B358" s="242" t="s">
        <v>1785</v>
      </c>
      <c r="C358" s="243" t="s">
        <v>1786</v>
      </c>
      <c r="D358" s="33" t="n">
        <v>4250</v>
      </c>
      <c r="E358" s="33" t="n">
        <v>29151</v>
      </c>
      <c r="F358" s="33" t="s">
        <v>1224</v>
      </c>
      <c r="G358" s="33" t="s">
        <v>1225</v>
      </c>
      <c r="H358" s="243" t="s">
        <v>46</v>
      </c>
      <c r="I358" s="33" t="s">
        <v>1855</v>
      </c>
      <c r="J358" s="33" t="s">
        <v>1788</v>
      </c>
      <c r="L358" s="33" t="s">
        <v>279</v>
      </c>
      <c r="N358" s="33" t="s">
        <v>1790</v>
      </c>
      <c r="O358" s="33" t="n">
        <v>51275</v>
      </c>
      <c r="P358" s="33" t="s">
        <v>1791</v>
      </c>
      <c r="Q358" s="33" t="s">
        <v>4197</v>
      </c>
      <c r="R358" s="33" t="s">
        <v>4198</v>
      </c>
      <c r="S358" s="33" t="n">
        <v>60623</v>
      </c>
      <c r="T358" s="33" t="n">
        <v>39</v>
      </c>
      <c r="U358" s="33" t="s">
        <v>4199</v>
      </c>
      <c r="V358" s="33" t="s">
        <v>4200</v>
      </c>
      <c r="W358" s="33" t="s">
        <v>4201</v>
      </c>
      <c r="X358" s="33" t="s">
        <v>4202</v>
      </c>
      <c r="Y358" s="33" t="s">
        <v>2268</v>
      </c>
      <c r="Z358" s="33" t="s">
        <v>2357</v>
      </c>
      <c r="AA358" s="33" t="n">
        <v>2012</v>
      </c>
      <c r="AB358" s="33" t="n">
        <v>610017</v>
      </c>
      <c r="AD358" s="33" t="n">
        <v>4250</v>
      </c>
      <c r="AG358" s="33" t="s">
        <v>4203</v>
      </c>
      <c r="AH358" s="33" t="n">
        <v>4</v>
      </c>
      <c r="AI358" s="33" t="s">
        <v>1823</v>
      </c>
      <c r="AJ358" s="33" t="s">
        <v>1801</v>
      </c>
      <c r="AK358" s="33" t="s">
        <v>1802</v>
      </c>
      <c r="AL358" s="33" t="s">
        <v>279</v>
      </c>
      <c r="AM358" s="33" t="s">
        <v>108</v>
      </c>
      <c r="AN358" s="33" t="s">
        <v>279</v>
      </c>
      <c r="AO358" s="33" t="s">
        <v>279</v>
      </c>
      <c r="AP358" s="33" t="s">
        <v>108</v>
      </c>
      <c r="AQ358" s="33" t="s">
        <v>2426</v>
      </c>
      <c r="AR358" s="244" t="s">
        <v>246</v>
      </c>
      <c r="AS358" s="33" t="s">
        <v>137</v>
      </c>
      <c r="AT358" s="33" t="s">
        <v>67</v>
      </c>
      <c r="AU358" s="33" t="s">
        <v>137</v>
      </c>
      <c r="AV358" s="33" t="n">
        <v>11</v>
      </c>
      <c r="AW358" s="33" t="n">
        <v>31</v>
      </c>
      <c r="AX358" s="33" t="n">
        <v>12</v>
      </c>
      <c r="AY358" s="33" t="n">
        <v>324</v>
      </c>
      <c r="AZ358" s="33" t="n">
        <v>9</v>
      </c>
      <c r="BA358" s="33" t="n">
        <v>0</v>
      </c>
      <c r="BB358" s="33" t="n">
        <v>7</v>
      </c>
      <c r="BC358" s="33" t="n">
        <v>285</v>
      </c>
      <c r="BD358" s="245" t="n">
        <v>0</v>
      </c>
      <c r="BE358" s="33" t="n">
        <v>0</v>
      </c>
      <c r="BF358" s="33" t="n">
        <v>7</v>
      </c>
      <c r="BG358" s="33" t="n">
        <v>16</v>
      </c>
      <c r="BH358" s="33" t="n">
        <v>324</v>
      </c>
      <c r="BI358" s="33" t="n">
        <v>0.031</v>
      </c>
      <c r="BJ358" s="33" t="n">
        <v>0.037</v>
      </c>
      <c r="BK358" s="33" t="n">
        <v>0.031</v>
      </c>
      <c r="BL358" s="33" t="n">
        <v>0.022</v>
      </c>
      <c r="BM358" s="33" t="n">
        <v>0.046</v>
      </c>
      <c r="BN358" s="33" t="n">
        <v>0.099</v>
      </c>
      <c r="BO358" s="33" t="n">
        <v>0.207</v>
      </c>
      <c r="BP358" s="33" t="n">
        <v>0.194</v>
      </c>
      <c r="BQ358" s="33" t="n">
        <v>0.17</v>
      </c>
      <c r="BR358" s="33" t="n">
        <v>0.052</v>
      </c>
      <c r="BS358" s="33" t="n">
        <v>0.167</v>
      </c>
      <c r="BT358" s="33" t="n">
        <v>0.222</v>
      </c>
      <c r="BU358" s="33" t="n">
        <v>0.451</v>
      </c>
      <c r="BV358" s="33" t="n">
        <v>0.426</v>
      </c>
      <c r="BW358" s="33" t="n">
        <v>0.478</v>
      </c>
      <c r="BX358" s="33" t="n">
        <v>0.343</v>
      </c>
      <c r="BY358" s="33" t="n">
        <v>0.472</v>
      </c>
      <c r="BZ358" s="33" t="n">
        <v>0.414</v>
      </c>
      <c r="CA358" s="33" t="n">
        <v>0.009</v>
      </c>
      <c r="CB358" s="33" t="n">
        <v>0.006</v>
      </c>
      <c r="CC358" s="33" t="n">
        <v>0.015</v>
      </c>
      <c r="CD358" s="33" t="n">
        <v>0.006</v>
      </c>
      <c r="CE358" s="33" t="n">
        <v>0.022</v>
      </c>
      <c r="CF358" s="33" t="n">
        <v>0.028</v>
      </c>
      <c r="CG358" s="33" t="n">
        <v>0.302</v>
      </c>
      <c r="CH358" s="33" t="n">
        <v>0.336</v>
      </c>
      <c r="CI358" s="33" t="n">
        <v>0.306</v>
      </c>
      <c r="CJ358" s="33" t="n">
        <v>0.577</v>
      </c>
      <c r="CK358" s="33" t="n">
        <v>0.293</v>
      </c>
      <c r="CL358" s="33" t="n">
        <v>0.238</v>
      </c>
      <c r="CM358" s="33" t="n">
        <v>0.003</v>
      </c>
      <c r="CN358" s="33" t="n">
        <v>0</v>
      </c>
      <c r="CO358" s="33" t="n">
        <v>0.003</v>
      </c>
      <c r="CP358" s="33" t="n">
        <v>0.012</v>
      </c>
      <c r="CQ358" s="33" t="n">
        <v>0</v>
      </c>
      <c r="CR358" s="33" t="n">
        <v>0.003</v>
      </c>
      <c r="CS358" s="33" t="n">
        <v>0.04</v>
      </c>
      <c r="CT358" s="33" t="n">
        <v>0.083</v>
      </c>
      <c r="CU358" s="33" t="n">
        <v>0.025</v>
      </c>
      <c r="CV358" s="33" t="n">
        <v>0.031</v>
      </c>
      <c r="CW358" s="33" t="n">
        <v>0.037</v>
      </c>
      <c r="CX358" s="33" t="n">
        <v>0.04</v>
      </c>
      <c r="CY358" s="33" t="n">
        <v>0.059</v>
      </c>
      <c r="CZ358" s="33" t="n">
        <v>0.049</v>
      </c>
      <c r="DA358" s="33" t="n">
        <v>0.071</v>
      </c>
      <c r="DB358" s="33" t="n">
        <v>0.086</v>
      </c>
      <c r="DC358" s="33" t="n">
        <v>0.093</v>
      </c>
      <c r="DD358" s="33" t="n">
        <v>0.08</v>
      </c>
      <c r="DE358" s="33" t="n">
        <v>0.216</v>
      </c>
      <c r="DF358" s="33" t="n">
        <v>0.287</v>
      </c>
      <c r="DG358" s="33" t="n">
        <v>0.302</v>
      </c>
      <c r="DH358" s="33" t="n">
        <v>0.269</v>
      </c>
      <c r="DI358" s="33" t="n">
        <v>0.256</v>
      </c>
      <c r="DJ358" s="33" t="n">
        <v>0.336</v>
      </c>
      <c r="DK358" s="33" t="n">
        <v>0.352</v>
      </c>
      <c r="DL358" s="33" t="n">
        <v>0.336</v>
      </c>
      <c r="DM358" s="33" t="n">
        <v>0.296</v>
      </c>
      <c r="DN358" s="33" t="n">
        <v>0.015</v>
      </c>
      <c r="DO358" s="33" t="n">
        <v>0.015</v>
      </c>
      <c r="DP358" s="33" t="n">
        <v>0.019</v>
      </c>
      <c r="DQ358" s="33" t="n">
        <v>0.012</v>
      </c>
      <c r="DR358" s="33" t="n">
        <v>0.015</v>
      </c>
      <c r="DS358" s="33" t="n">
        <v>0.022</v>
      </c>
      <c r="DT358" s="33" t="n">
        <v>0.019</v>
      </c>
      <c r="DU358" s="33" t="n">
        <v>0.015</v>
      </c>
      <c r="DV358" s="33" t="n">
        <v>0.022</v>
      </c>
      <c r="DW358" s="33" t="n">
        <v>0.735</v>
      </c>
      <c r="DX358" s="33" t="n">
        <v>0.66</v>
      </c>
      <c r="DY358" s="33" t="n">
        <v>0.636</v>
      </c>
      <c r="DZ358" s="33" t="n">
        <v>0.648</v>
      </c>
      <c r="EA358" s="33" t="n">
        <v>0.679</v>
      </c>
      <c r="EB358" s="33" t="n">
        <v>0.568</v>
      </c>
      <c r="EC358" s="33" t="n">
        <v>0.503</v>
      </c>
      <c r="ED358" s="33" t="n">
        <v>0.472</v>
      </c>
      <c r="EE358" s="33" t="n">
        <v>0.577</v>
      </c>
      <c r="EF358" s="33" t="n">
        <v>0.315</v>
      </c>
      <c r="EG358" s="33" t="n">
        <v>0.04</v>
      </c>
      <c r="EH358" s="33" t="n">
        <v>0.009</v>
      </c>
      <c r="EI358" s="33" t="n">
        <v>0.093</v>
      </c>
      <c r="EJ358" s="33" t="n">
        <v>0.309</v>
      </c>
      <c r="EK358" s="33" t="n">
        <v>0.09</v>
      </c>
      <c r="EL358" s="33" t="n">
        <v>0.065</v>
      </c>
      <c r="EM358" s="33" t="n">
        <v>0.194</v>
      </c>
      <c r="EN358" s="33" t="n">
        <v>0.213</v>
      </c>
      <c r="EO358" s="33" t="n">
        <v>0.454</v>
      </c>
      <c r="EP358" s="33" t="n">
        <v>0.448</v>
      </c>
      <c r="EQ358" s="33" t="n">
        <v>0.373</v>
      </c>
      <c r="ER358" s="33" t="n">
        <v>0.046</v>
      </c>
      <c r="ES358" s="33" t="n">
        <v>0.025</v>
      </c>
      <c r="ET358" s="33" t="n">
        <v>0.043</v>
      </c>
      <c r="EU358" s="33" t="n">
        <v>0.046</v>
      </c>
      <c r="EV358" s="33" t="n">
        <v>0.117</v>
      </c>
      <c r="EW358" s="33" t="n">
        <v>0.392</v>
      </c>
      <c r="EX358" s="33" t="n">
        <v>0.435</v>
      </c>
      <c r="EY358" s="33" t="n">
        <v>0.293</v>
      </c>
      <c r="EZ358" s="33" t="n">
        <v>8.14</v>
      </c>
      <c r="FA358" s="33" t="n">
        <v>0.003</v>
      </c>
      <c r="FB358" s="33" t="n">
        <v>0.006</v>
      </c>
      <c r="FC358" s="33" t="n">
        <v>0.015</v>
      </c>
      <c r="FD358" s="33" t="n">
        <v>0.034</v>
      </c>
      <c r="FE358" s="33" t="n">
        <v>0.077</v>
      </c>
      <c r="FF358" s="33" t="n">
        <v>0.052</v>
      </c>
      <c r="FG358" s="33" t="n">
        <v>0.099</v>
      </c>
      <c r="FH358" s="33" t="n">
        <v>0.173</v>
      </c>
      <c r="FI358" s="33" t="n">
        <v>0.188</v>
      </c>
      <c r="FJ358" s="33" t="n">
        <v>0.327</v>
      </c>
      <c r="FK358" s="33" t="n">
        <v>0.025</v>
      </c>
      <c r="FL358" s="33" t="n">
        <v>0.361</v>
      </c>
      <c r="FM358" s="33" t="n">
        <v>0.429</v>
      </c>
      <c r="FN358" s="33" t="n">
        <v>0.185</v>
      </c>
      <c r="FO358" s="33" t="n">
        <v>0.228</v>
      </c>
      <c r="FP358" s="33" t="n">
        <v>0.191</v>
      </c>
      <c r="FQ358" s="33" t="n">
        <v>0.222</v>
      </c>
      <c r="FR358" s="33" t="n">
        <v>0.139</v>
      </c>
      <c r="FS358" s="33" t="n">
        <v>0.065</v>
      </c>
      <c r="FT358" s="33" t="n">
        <v>0.198</v>
      </c>
      <c r="FU358" s="33" t="n">
        <v>0.108</v>
      </c>
      <c r="FV358" s="33" t="n">
        <v>0.096</v>
      </c>
      <c r="FW358" s="33" t="n">
        <v>0.259</v>
      </c>
      <c r="FX358" s="33" t="n">
        <v>0.164</v>
      </c>
      <c r="FY358" s="33" t="n">
        <v>0.219</v>
      </c>
      <c r="FZ358" s="33" t="n">
        <v>0.136</v>
      </c>
      <c r="GA358" s="33" t="n">
        <v>0.046</v>
      </c>
      <c r="GB358" s="33" t="n">
        <v>0.022</v>
      </c>
      <c r="GC358" s="33" t="n">
        <v>0.034</v>
      </c>
      <c r="GD358" s="33" t="n">
        <v>0.043</v>
      </c>
      <c r="GE358" s="33" t="n">
        <v>0.265</v>
      </c>
      <c r="GF358" s="33" t="n">
        <v>0.093</v>
      </c>
      <c r="GG358" s="33" t="n">
        <v>0.531</v>
      </c>
      <c r="GH358" s="33" t="n">
        <v>0.435</v>
      </c>
      <c r="GI358" s="33" t="n">
        <v>0.463</v>
      </c>
      <c r="GJ358" s="33" t="n">
        <v>0.426</v>
      </c>
      <c r="GK358" s="33" t="n">
        <v>0.407</v>
      </c>
      <c r="GL358" s="33" t="n">
        <v>0.503</v>
      </c>
      <c r="GM358" s="33" t="n">
        <v>0.343</v>
      </c>
      <c r="GN358" s="33" t="n">
        <v>0.296</v>
      </c>
      <c r="GO358" s="33" t="n">
        <v>0.315</v>
      </c>
      <c r="GP358" s="33" t="n">
        <v>0.37</v>
      </c>
      <c r="GQ358" s="33" t="n">
        <v>0.179</v>
      </c>
      <c r="GR358" s="33" t="n">
        <v>0.327</v>
      </c>
      <c r="GS358" s="33" t="n">
        <v>0.049</v>
      </c>
      <c r="GT358" s="33" t="n">
        <v>0.204</v>
      </c>
      <c r="GU358" s="33" t="n">
        <v>0.142</v>
      </c>
      <c r="GV358" s="33" t="n">
        <v>0.12</v>
      </c>
      <c r="GW358" s="33" t="n">
        <v>0.099</v>
      </c>
      <c r="GX358" s="33" t="n">
        <v>0.04</v>
      </c>
      <c r="GY358" s="33" t="n">
        <v>0.009</v>
      </c>
      <c r="GZ358" s="33" t="n">
        <v>0.012</v>
      </c>
      <c r="HA358" s="33" t="n">
        <v>0.015</v>
      </c>
      <c r="HB358" s="33" t="n">
        <v>0.006</v>
      </c>
      <c r="HC358" s="33" t="n">
        <v>0.015</v>
      </c>
      <c r="HD358" s="33" t="n">
        <v>0.009</v>
      </c>
      <c r="HE358" s="33" t="n">
        <v>0.022</v>
      </c>
      <c r="HF358" s="33" t="n">
        <v>0.031</v>
      </c>
      <c r="HG358" s="33" t="n">
        <v>0.031</v>
      </c>
      <c r="HH358" s="33" t="n">
        <v>0.034</v>
      </c>
      <c r="HI358" s="33" t="n">
        <v>0.034</v>
      </c>
      <c r="HJ358" s="33" t="n">
        <v>0.028</v>
      </c>
    </row>
    <row r="359" customFormat="false" ht="15" hidden="false" customHeight="false" outlineLevel="0" collapsed="false">
      <c r="A359" s="33" t="n">
        <v>610018</v>
      </c>
      <c r="B359" s="242" t="s">
        <v>1785</v>
      </c>
      <c r="C359" s="243" t="s">
        <v>1786</v>
      </c>
      <c r="D359" s="33" t="n">
        <v>4260</v>
      </c>
      <c r="E359" s="33" t="n">
        <v>23981</v>
      </c>
      <c r="F359" s="33" t="s">
        <v>273</v>
      </c>
      <c r="G359" s="33" t="s">
        <v>274</v>
      </c>
      <c r="H359" s="243" t="s">
        <v>1850</v>
      </c>
      <c r="I359" s="33" t="s">
        <v>1855</v>
      </c>
      <c r="J359" s="33" t="s">
        <v>1788</v>
      </c>
      <c r="L359" s="33" t="s">
        <v>99</v>
      </c>
      <c r="N359" s="33" t="s">
        <v>1790</v>
      </c>
      <c r="O359" s="33" t="n">
        <v>51404</v>
      </c>
      <c r="P359" s="33" t="s">
        <v>1791</v>
      </c>
      <c r="Q359" s="33" t="s">
        <v>4204</v>
      </c>
      <c r="R359" s="33" t="s">
        <v>4205</v>
      </c>
      <c r="S359" s="33" t="n">
        <v>60615</v>
      </c>
      <c r="T359" s="33" t="n">
        <v>46</v>
      </c>
      <c r="U359" s="33" t="s">
        <v>4204</v>
      </c>
      <c r="V359" s="33" t="s">
        <v>4206</v>
      </c>
      <c r="W359" s="33" t="s">
        <v>4207</v>
      </c>
      <c r="X359" s="33" t="s">
        <v>4208</v>
      </c>
      <c r="Y359" s="33" t="s">
        <v>2229</v>
      </c>
      <c r="Z359" s="33" t="s">
        <v>1894</v>
      </c>
      <c r="AA359" s="33" t="n">
        <v>2012</v>
      </c>
      <c r="AB359" s="33" t="n">
        <v>610018</v>
      </c>
      <c r="AD359" s="33" t="n">
        <v>4260</v>
      </c>
      <c r="AG359" s="33" t="s">
        <v>4209</v>
      </c>
      <c r="AH359" s="33" t="n">
        <v>5</v>
      </c>
      <c r="AI359" s="33" t="s">
        <v>1823</v>
      </c>
      <c r="AJ359" s="33" t="s">
        <v>1801</v>
      </c>
      <c r="AK359" s="33" t="s">
        <v>1802</v>
      </c>
      <c r="AL359" s="33" t="s">
        <v>99</v>
      </c>
      <c r="AM359" s="33" t="s">
        <v>53</v>
      </c>
      <c r="AN359" s="33" t="s">
        <v>99</v>
      </c>
      <c r="AO359" s="33" t="s">
        <v>99</v>
      </c>
      <c r="AP359" s="33" t="s">
        <v>53</v>
      </c>
      <c r="AQ359" s="33" t="s">
        <v>2426</v>
      </c>
      <c r="AR359" s="244" t="s">
        <v>54</v>
      </c>
    </row>
    <row r="360" customFormat="false" ht="15" hidden="false" customHeight="false" outlineLevel="0" collapsed="false">
      <c r="A360" s="33" t="n">
        <v>610019</v>
      </c>
      <c r="B360" s="242" t="s">
        <v>1785</v>
      </c>
      <c r="C360" s="243" t="s">
        <v>1786</v>
      </c>
      <c r="D360" s="33" t="n">
        <v>4270</v>
      </c>
      <c r="E360" s="33" t="n">
        <v>23991</v>
      </c>
      <c r="F360" s="33" t="s">
        <v>791</v>
      </c>
      <c r="G360" s="33" t="s">
        <v>792</v>
      </c>
      <c r="H360" s="243" t="s">
        <v>46</v>
      </c>
      <c r="I360" s="33" t="s">
        <v>1855</v>
      </c>
      <c r="J360" s="33" t="s">
        <v>1788</v>
      </c>
      <c r="L360" s="33" t="s">
        <v>89</v>
      </c>
      <c r="N360" s="33" t="s">
        <v>1790</v>
      </c>
      <c r="O360" s="33" t="n">
        <v>51379</v>
      </c>
      <c r="P360" s="33" t="s">
        <v>1791</v>
      </c>
      <c r="Q360" s="33" t="s">
        <v>4210</v>
      </c>
      <c r="R360" s="33" t="s">
        <v>4211</v>
      </c>
      <c r="S360" s="33" t="n">
        <v>60621</v>
      </c>
      <c r="T360" s="33" t="n">
        <v>45</v>
      </c>
      <c r="U360" s="33" t="s">
        <v>4212</v>
      </c>
      <c r="V360" s="33" t="s">
        <v>4213</v>
      </c>
      <c r="W360" s="33" t="s">
        <v>4214</v>
      </c>
      <c r="X360" s="33" t="s">
        <v>4215</v>
      </c>
      <c r="Y360" s="33" t="s">
        <v>1830</v>
      </c>
      <c r="Z360" s="33" t="s">
        <v>1940</v>
      </c>
      <c r="AA360" s="33" t="n">
        <v>2012</v>
      </c>
      <c r="AB360" s="33" t="n">
        <v>610019</v>
      </c>
      <c r="AD360" s="33" t="n">
        <v>4270</v>
      </c>
      <c r="AG360" s="33" t="s">
        <v>4216</v>
      </c>
      <c r="AH360" s="33" t="n">
        <v>5</v>
      </c>
      <c r="AI360" s="33" t="s">
        <v>1823</v>
      </c>
      <c r="AJ360" s="33" t="s">
        <v>1801</v>
      </c>
      <c r="AK360" s="33" t="s">
        <v>1802</v>
      </c>
      <c r="AL360" s="33" t="s">
        <v>89</v>
      </c>
      <c r="AM360" s="33" t="s">
        <v>71</v>
      </c>
      <c r="AN360" s="33" t="s">
        <v>89</v>
      </c>
      <c r="AO360" s="33" t="s">
        <v>89</v>
      </c>
      <c r="AP360" s="33" t="s">
        <v>71</v>
      </c>
      <c r="AQ360" s="33" t="s">
        <v>2467</v>
      </c>
      <c r="AR360" s="244" t="s">
        <v>54</v>
      </c>
    </row>
    <row r="361" customFormat="false" ht="15" hidden="false" customHeight="false" outlineLevel="0" collapsed="false">
      <c r="A361" s="33" t="n">
        <v>610020</v>
      </c>
      <c r="B361" s="242" t="s">
        <v>1785</v>
      </c>
      <c r="C361" s="243" t="s">
        <v>1786</v>
      </c>
      <c r="D361" s="33" t="n">
        <v>4280</v>
      </c>
      <c r="E361" s="33" t="n">
        <v>24001</v>
      </c>
      <c r="F361" s="33" t="s">
        <v>793</v>
      </c>
      <c r="G361" s="33" t="s">
        <v>794</v>
      </c>
      <c r="H361" s="243" t="s">
        <v>46</v>
      </c>
      <c r="I361" s="33" t="s">
        <v>1855</v>
      </c>
      <c r="J361" s="33" t="s">
        <v>1788</v>
      </c>
      <c r="L361" s="33" t="s">
        <v>107</v>
      </c>
      <c r="N361" s="33" t="s">
        <v>1790</v>
      </c>
      <c r="O361" s="33" t="n">
        <v>51093</v>
      </c>
      <c r="P361" s="33" t="s">
        <v>1791</v>
      </c>
      <c r="Q361" s="33" t="s">
        <v>4217</v>
      </c>
      <c r="R361" s="33" t="s">
        <v>4218</v>
      </c>
      <c r="S361" s="33" t="n">
        <v>60644</v>
      </c>
      <c r="T361" s="33" t="n">
        <v>36</v>
      </c>
      <c r="U361" s="33" t="s">
        <v>4219</v>
      </c>
      <c r="V361" s="33" t="s">
        <v>4220</v>
      </c>
      <c r="W361" s="33" t="s">
        <v>4221</v>
      </c>
      <c r="X361" s="33" t="s">
        <v>4222</v>
      </c>
      <c r="Y361" s="33" t="s">
        <v>1862</v>
      </c>
      <c r="Z361" s="33" t="s">
        <v>3016</v>
      </c>
      <c r="AA361" s="33" t="n">
        <v>2012</v>
      </c>
      <c r="AB361" s="33" t="n">
        <v>610020</v>
      </c>
      <c r="AD361" s="33" t="n">
        <v>4280</v>
      </c>
      <c r="AG361" s="33" t="s">
        <v>4223</v>
      </c>
      <c r="AH361" s="33" t="n">
        <v>2</v>
      </c>
      <c r="AI361" s="33" t="s">
        <v>1800</v>
      </c>
      <c r="AJ361" s="33" t="s">
        <v>1801</v>
      </c>
      <c r="AK361" s="33" t="s">
        <v>1802</v>
      </c>
      <c r="AL361" s="33" t="s">
        <v>107</v>
      </c>
      <c r="AM361" s="33" t="s">
        <v>108</v>
      </c>
      <c r="AN361" s="33" t="s">
        <v>107</v>
      </c>
      <c r="AO361" s="33" t="s">
        <v>107</v>
      </c>
      <c r="AP361" s="33" t="s">
        <v>108</v>
      </c>
      <c r="AQ361" s="33" t="s">
        <v>2467</v>
      </c>
      <c r="AR361" s="244" t="s">
        <v>195</v>
      </c>
      <c r="AS361" s="33" t="s">
        <v>47</v>
      </c>
      <c r="AT361" s="33" t="s">
        <v>77</v>
      </c>
      <c r="AU361" s="33" t="s">
        <v>47</v>
      </c>
      <c r="AV361" s="33" t="n">
        <v>42</v>
      </c>
      <c r="AW361" s="33" t="n">
        <v>62</v>
      </c>
      <c r="AX361" s="33" t="n">
        <v>51</v>
      </c>
      <c r="AY361" s="33" t="n">
        <v>85</v>
      </c>
      <c r="AZ361" s="33" t="n">
        <v>1</v>
      </c>
      <c r="BA361" s="33" t="n">
        <v>0</v>
      </c>
      <c r="BB361" s="33" t="n">
        <v>79</v>
      </c>
      <c r="BC361" s="33" t="n">
        <v>0</v>
      </c>
      <c r="BD361" s="245" t="n">
        <v>0</v>
      </c>
      <c r="BE361" s="33" t="n">
        <v>0</v>
      </c>
      <c r="BF361" s="33" t="n">
        <v>4</v>
      </c>
      <c r="BG361" s="33" t="n">
        <v>1</v>
      </c>
      <c r="BH361" s="33" t="n">
        <v>85</v>
      </c>
      <c r="BI361" s="33" t="n">
        <v>0.035</v>
      </c>
      <c r="BJ361" s="33" t="n">
        <v>0.024</v>
      </c>
      <c r="BK361" s="33" t="n">
        <v>0</v>
      </c>
      <c r="BL361" s="33" t="n">
        <v>0.024</v>
      </c>
      <c r="BM361" s="33" t="n">
        <v>0.012</v>
      </c>
      <c r="BN361" s="33" t="n">
        <v>0.047</v>
      </c>
      <c r="BO361" s="33" t="n">
        <v>0.094</v>
      </c>
      <c r="BP361" s="33" t="n">
        <v>0.071</v>
      </c>
      <c r="BQ361" s="33" t="n">
        <v>0.071</v>
      </c>
      <c r="BR361" s="33" t="n">
        <v>0.094</v>
      </c>
      <c r="BS361" s="33" t="n">
        <v>0.129</v>
      </c>
      <c r="BT361" s="33" t="n">
        <v>0.118</v>
      </c>
      <c r="BU361" s="33" t="n">
        <v>0.294</v>
      </c>
      <c r="BV361" s="33" t="n">
        <v>0.282</v>
      </c>
      <c r="BW361" s="33" t="n">
        <v>0.365</v>
      </c>
      <c r="BX361" s="33" t="n">
        <v>0.212</v>
      </c>
      <c r="BY361" s="33" t="n">
        <v>0.353</v>
      </c>
      <c r="BZ361" s="33" t="n">
        <v>0.282</v>
      </c>
      <c r="CA361" s="33" t="n">
        <v>0.012</v>
      </c>
      <c r="CB361" s="33" t="n">
        <v>0</v>
      </c>
      <c r="CC361" s="33" t="n">
        <v>0.024</v>
      </c>
      <c r="CD361" s="33" t="n">
        <v>0.024</v>
      </c>
      <c r="CE361" s="33" t="n">
        <v>0.024</v>
      </c>
      <c r="CF361" s="33" t="n">
        <v>0.024</v>
      </c>
      <c r="CG361" s="33" t="n">
        <v>0.565</v>
      </c>
      <c r="CH361" s="33" t="n">
        <v>0.624</v>
      </c>
      <c r="CI361" s="33" t="n">
        <v>0.541</v>
      </c>
      <c r="CJ361" s="33" t="n">
        <v>0.647</v>
      </c>
      <c r="CK361" s="33" t="n">
        <v>0.482</v>
      </c>
      <c r="CL361" s="33" t="n">
        <v>0.529</v>
      </c>
      <c r="CM361" s="33" t="n">
        <v>0</v>
      </c>
      <c r="CN361" s="33" t="n">
        <v>0</v>
      </c>
      <c r="CO361" s="33" t="n">
        <v>0</v>
      </c>
      <c r="CP361" s="33" t="n">
        <v>0</v>
      </c>
      <c r="CQ361" s="33" t="n">
        <v>0</v>
      </c>
      <c r="CR361" s="33" t="n">
        <v>0.012</v>
      </c>
      <c r="CS361" s="33" t="n">
        <v>0.012</v>
      </c>
      <c r="CT361" s="33" t="n">
        <v>0.071</v>
      </c>
      <c r="CU361" s="33" t="n">
        <v>0.024</v>
      </c>
      <c r="CV361" s="33" t="n">
        <v>0.012</v>
      </c>
      <c r="CW361" s="33" t="n">
        <v>0</v>
      </c>
      <c r="CX361" s="33" t="n">
        <v>0.012</v>
      </c>
      <c r="CY361" s="33" t="n">
        <v>0.012</v>
      </c>
      <c r="CZ361" s="33" t="n">
        <v>0.012</v>
      </c>
      <c r="DA361" s="33" t="n">
        <v>0.035</v>
      </c>
      <c r="DB361" s="33" t="n">
        <v>0.047</v>
      </c>
      <c r="DC361" s="33" t="n">
        <v>0.047</v>
      </c>
      <c r="DD361" s="33" t="n">
        <v>0.071</v>
      </c>
      <c r="DE361" s="33" t="n">
        <v>0.129</v>
      </c>
      <c r="DF361" s="33" t="n">
        <v>0.188</v>
      </c>
      <c r="DG361" s="33" t="n">
        <v>0.212</v>
      </c>
      <c r="DH361" s="33" t="n">
        <v>0.176</v>
      </c>
      <c r="DI361" s="33" t="n">
        <v>0.165</v>
      </c>
      <c r="DJ361" s="33" t="n">
        <v>0.294</v>
      </c>
      <c r="DK361" s="33" t="n">
        <v>0.224</v>
      </c>
      <c r="DL361" s="33" t="n">
        <v>0.224</v>
      </c>
      <c r="DM361" s="33" t="n">
        <v>0.224</v>
      </c>
      <c r="DN361" s="33" t="n">
        <v>0</v>
      </c>
      <c r="DO361" s="33" t="n">
        <v>0</v>
      </c>
      <c r="DP361" s="33" t="n">
        <v>0</v>
      </c>
      <c r="DQ361" s="33" t="n">
        <v>0</v>
      </c>
      <c r="DR361" s="33" t="n">
        <v>0</v>
      </c>
      <c r="DS361" s="33" t="n">
        <v>0.024</v>
      </c>
      <c r="DT361" s="33" t="n">
        <v>0</v>
      </c>
      <c r="DU361" s="33" t="n">
        <v>0</v>
      </c>
      <c r="DV361" s="33" t="n">
        <v>0.035</v>
      </c>
      <c r="DW361" s="33" t="n">
        <v>0.859</v>
      </c>
      <c r="DX361" s="33" t="n">
        <v>0.812</v>
      </c>
      <c r="DY361" s="33" t="n">
        <v>0.776</v>
      </c>
      <c r="DZ361" s="33" t="n">
        <v>0.812</v>
      </c>
      <c r="EA361" s="33" t="n">
        <v>0.824</v>
      </c>
      <c r="EB361" s="33" t="n">
        <v>0.635</v>
      </c>
      <c r="EC361" s="33" t="n">
        <v>0.718</v>
      </c>
      <c r="ED361" s="33" t="n">
        <v>0.659</v>
      </c>
      <c r="EE361" s="33" t="n">
        <v>0.647</v>
      </c>
      <c r="EF361" s="33" t="n">
        <v>0.376</v>
      </c>
      <c r="EG361" s="33" t="n">
        <v>0.035</v>
      </c>
      <c r="EH361" s="33" t="n">
        <v>0.035</v>
      </c>
      <c r="EI361" s="33" t="n">
        <v>0.047</v>
      </c>
      <c r="EJ361" s="33" t="n">
        <v>0.271</v>
      </c>
      <c r="EK361" s="33" t="n">
        <v>0.141</v>
      </c>
      <c r="EL361" s="33" t="n">
        <v>0.094</v>
      </c>
      <c r="EM361" s="33" t="n">
        <v>0.165</v>
      </c>
      <c r="EN361" s="33" t="n">
        <v>0.153</v>
      </c>
      <c r="EO361" s="33" t="n">
        <v>0.294</v>
      </c>
      <c r="EP361" s="33" t="n">
        <v>0.306</v>
      </c>
      <c r="EQ361" s="33" t="n">
        <v>0.294</v>
      </c>
      <c r="ER361" s="33" t="n">
        <v>0.024</v>
      </c>
      <c r="ES361" s="33" t="n">
        <v>0.059</v>
      </c>
      <c r="ET361" s="33" t="n">
        <v>0.047</v>
      </c>
      <c r="EU361" s="33" t="n">
        <v>0.035</v>
      </c>
      <c r="EV361" s="33" t="n">
        <v>0.176</v>
      </c>
      <c r="EW361" s="33" t="n">
        <v>0.471</v>
      </c>
      <c r="EX361" s="33" t="n">
        <v>0.518</v>
      </c>
      <c r="EY361" s="33" t="n">
        <v>0.459</v>
      </c>
      <c r="EZ361" s="33" t="n">
        <v>7.19</v>
      </c>
      <c r="FA361" s="33" t="n">
        <v>0.047</v>
      </c>
      <c r="FB361" s="33" t="n">
        <v>0</v>
      </c>
      <c r="FC361" s="33" t="n">
        <v>0.059</v>
      </c>
      <c r="FD361" s="33" t="n">
        <v>0.035</v>
      </c>
      <c r="FE361" s="33" t="n">
        <v>0.141</v>
      </c>
      <c r="FF361" s="33" t="n">
        <v>0.071</v>
      </c>
      <c r="FG361" s="33" t="n">
        <v>0.059</v>
      </c>
      <c r="FH361" s="33" t="n">
        <v>0.176</v>
      </c>
      <c r="FI361" s="33" t="n">
        <v>0.047</v>
      </c>
      <c r="FJ361" s="33" t="n">
        <v>0.294</v>
      </c>
      <c r="FK361" s="33" t="n">
        <v>0.071</v>
      </c>
      <c r="FL361" s="33" t="n">
        <v>0.4</v>
      </c>
      <c r="FM361" s="33" t="n">
        <v>0.553</v>
      </c>
      <c r="FN361" s="33" t="n">
        <v>0.235</v>
      </c>
      <c r="FO361" s="33" t="n">
        <v>0.2</v>
      </c>
      <c r="FP361" s="33" t="n">
        <v>0.082</v>
      </c>
      <c r="FQ361" s="33" t="n">
        <v>0.165</v>
      </c>
      <c r="FR361" s="33" t="n">
        <v>0.094</v>
      </c>
      <c r="FS361" s="33" t="n">
        <v>0.047</v>
      </c>
      <c r="FT361" s="33" t="n">
        <v>0.188</v>
      </c>
      <c r="FU361" s="33" t="n">
        <v>0.2</v>
      </c>
      <c r="FV361" s="33" t="n">
        <v>0.141</v>
      </c>
      <c r="FW361" s="33" t="n">
        <v>0.318</v>
      </c>
      <c r="FX361" s="33" t="n">
        <v>0.106</v>
      </c>
      <c r="FY361" s="33" t="n">
        <v>0.176</v>
      </c>
      <c r="FZ361" s="33" t="n">
        <v>0.094</v>
      </c>
      <c r="GA361" s="33" t="n">
        <v>0.012</v>
      </c>
      <c r="GB361" s="33" t="n">
        <v>0.024</v>
      </c>
      <c r="GC361" s="33" t="n">
        <v>0.012</v>
      </c>
      <c r="GD361" s="33" t="n">
        <v>0.024</v>
      </c>
      <c r="GE361" s="33" t="n">
        <v>0.071</v>
      </c>
      <c r="GF361" s="33" t="n">
        <v>0</v>
      </c>
      <c r="GG361" s="33" t="n">
        <v>0.341</v>
      </c>
      <c r="GH361" s="33" t="n">
        <v>0.329</v>
      </c>
      <c r="GI361" s="33" t="n">
        <v>0.329</v>
      </c>
      <c r="GJ361" s="33" t="n">
        <v>0.306</v>
      </c>
      <c r="GK361" s="33" t="n">
        <v>0.376</v>
      </c>
      <c r="GL361" s="33" t="n">
        <v>0.424</v>
      </c>
      <c r="GM361" s="33" t="n">
        <v>0.588</v>
      </c>
      <c r="GN361" s="33" t="n">
        <v>0.435</v>
      </c>
      <c r="GO361" s="33" t="n">
        <v>0.376</v>
      </c>
      <c r="GP361" s="33" t="n">
        <v>0.447</v>
      </c>
      <c r="GQ361" s="33" t="n">
        <v>0.435</v>
      </c>
      <c r="GR361" s="33" t="n">
        <v>0.506</v>
      </c>
      <c r="GS361" s="33" t="n">
        <v>0.012</v>
      </c>
      <c r="GT361" s="33" t="n">
        <v>0.153</v>
      </c>
      <c r="GU361" s="33" t="n">
        <v>0.188</v>
      </c>
      <c r="GV361" s="33" t="n">
        <v>0.176</v>
      </c>
      <c r="GW361" s="33" t="n">
        <v>0.059</v>
      </c>
      <c r="GX361" s="33" t="n">
        <v>0.024</v>
      </c>
      <c r="GY361" s="33" t="n">
        <v>0.012</v>
      </c>
      <c r="GZ361" s="33" t="n">
        <v>0.024</v>
      </c>
      <c r="HA361" s="33" t="n">
        <v>0.047</v>
      </c>
      <c r="HB361" s="33" t="n">
        <v>0.012</v>
      </c>
      <c r="HC361" s="33" t="n">
        <v>0.012</v>
      </c>
      <c r="HD361" s="33" t="n">
        <v>0.012</v>
      </c>
      <c r="HE361" s="33" t="n">
        <v>0.035</v>
      </c>
      <c r="HF361" s="33" t="n">
        <v>0.035</v>
      </c>
      <c r="HG361" s="33" t="n">
        <v>0.047</v>
      </c>
      <c r="HH361" s="33" t="n">
        <v>0.035</v>
      </c>
      <c r="HI361" s="33" t="n">
        <v>0.047</v>
      </c>
      <c r="HJ361" s="33" t="n">
        <v>0.035</v>
      </c>
    </row>
    <row r="362" customFormat="false" ht="15" hidden="false" customHeight="false" outlineLevel="0" collapsed="false">
      <c r="A362" s="33" t="n">
        <v>610021</v>
      </c>
      <c r="B362" s="242" t="s">
        <v>1785</v>
      </c>
      <c r="C362" s="243" t="s">
        <v>1786</v>
      </c>
      <c r="D362" s="33" t="n">
        <v>4290</v>
      </c>
      <c r="E362" s="33" t="n">
        <v>24011</v>
      </c>
      <c r="F362" s="33" t="s">
        <v>292</v>
      </c>
      <c r="G362" s="33" t="s">
        <v>293</v>
      </c>
      <c r="H362" s="243" t="s">
        <v>46</v>
      </c>
      <c r="I362" s="33" t="s">
        <v>1855</v>
      </c>
      <c r="J362" s="33" t="s">
        <v>1788</v>
      </c>
      <c r="L362" s="33" t="s">
        <v>2652</v>
      </c>
      <c r="N362" s="33" t="s">
        <v>1790</v>
      </c>
      <c r="O362" s="33" t="n">
        <v>51117</v>
      </c>
      <c r="P362" s="33" t="s">
        <v>1791</v>
      </c>
      <c r="Q362" s="33" t="s">
        <v>4224</v>
      </c>
      <c r="R362" s="33" t="s">
        <v>4225</v>
      </c>
      <c r="S362" s="33" t="n">
        <v>60651</v>
      </c>
      <c r="T362" s="33" t="n">
        <v>34</v>
      </c>
      <c r="U362" s="33" t="s">
        <v>4226</v>
      </c>
      <c r="V362" s="33" t="s">
        <v>4227</v>
      </c>
      <c r="W362" s="33" t="s">
        <v>4228</v>
      </c>
      <c r="X362" s="33" t="s">
        <v>4229</v>
      </c>
      <c r="Y362" s="33" t="s">
        <v>2021</v>
      </c>
      <c r="Z362" s="33" t="s">
        <v>2005</v>
      </c>
      <c r="AA362" s="33" t="n">
        <v>2012</v>
      </c>
      <c r="AB362" s="33" t="n">
        <v>610021</v>
      </c>
      <c r="AD362" s="33" t="n">
        <v>4290</v>
      </c>
      <c r="AG362" s="33" t="s">
        <v>4230</v>
      </c>
      <c r="AH362" s="33" t="n">
        <v>2</v>
      </c>
      <c r="AI362" s="33" t="s">
        <v>1823</v>
      </c>
      <c r="AJ362" s="33" t="s">
        <v>1801</v>
      </c>
      <c r="AK362" s="33" t="s">
        <v>1802</v>
      </c>
      <c r="AL362" s="33" t="s">
        <v>178</v>
      </c>
      <c r="AM362" s="33" t="s">
        <v>108</v>
      </c>
      <c r="AN362" s="33" t="s">
        <v>178</v>
      </c>
      <c r="AO362" s="33" t="s">
        <v>178</v>
      </c>
      <c r="AP362" s="33" t="s">
        <v>108</v>
      </c>
      <c r="AQ362" s="33" t="s">
        <v>2467</v>
      </c>
      <c r="AR362" s="244" t="s">
        <v>294</v>
      </c>
      <c r="AS362" s="33" t="s">
        <v>67</v>
      </c>
      <c r="AT362" s="33" t="s">
        <v>67</v>
      </c>
      <c r="AU362" s="33" t="s">
        <v>67</v>
      </c>
      <c r="AV362" s="33" t="n">
        <v>27</v>
      </c>
      <c r="AW362" s="33" t="n">
        <v>20</v>
      </c>
      <c r="AX362" s="33" t="n">
        <v>35</v>
      </c>
      <c r="AY362" s="33" t="n">
        <v>190</v>
      </c>
      <c r="AZ362" s="33" t="n">
        <v>0</v>
      </c>
      <c r="BA362" s="33" t="n">
        <v>1</v>
      </c>
      <c r="BB362" s="33" t="n">
        <v>70</v>
      </c>
      <c r="BC362" s="33" t="n">
        <v>108</v>
      </c>
      <c r="BD362" s="245" t="n">
        <v>0</v>
      </c>
      <c r="BE362" s="33" t="n">
        <v>0</v>
      </c>
      <c r="BF362" s="33" t="n">
        <v>6</v>
      </c>
      <c r="BG362" s="33" t="n">
        <v>5</v>
      </c>
      <c r="BH362" s="33" t="n">
        <v>190</v>
      </c>
      <c r="BI362" s="33" t="n">
        <v>0.021</v>
      </c>
      <c r="BJ362" s="33" t="n">
        <v>0.032</v>
      </c>
      <c r="BK362" s="33" t="n">
        <v>0.047</v>
      </c>
      <c r="BL362" s="33" t="n">
        <v>0.037</v>
      </c>
      <c r="BM362" s="33" t="n">
        <v>0.037</v>
      </c>
      <c r="BN362" s="33" t="n">
        <v>0.068</v>
      </c>
      <c r="BO362" s="33" t="n">
        <v>0.142</v>
      </c>
      <c r="BP362" s="33" t="n">
        <v>0.121</v>
      </c>
      <c r="BQ362" s="33" t="n">
        <v>0.147</v>
      </c>
      <c r="BR362" s="33" t="n">
        <v>0.095</v>
      </c>
      <c r="BS362" s="33" t="n">
        <v>0.121</v>
      </c>
      <c r="BT362" s="33" t="n">
        <v>0.2</v>
      </c>
      <c r="BU362" s="33" t="n">
        <v>0.289</v>
      </c>
      <c r="BV362" s="33" t="n">
        <v>0.253</v>
      </c>
      <c r="BW362" s="33" t="n">
        <v>0.295</v>
      </c>
      <c r="BX362" s="33" t="n">
        <v>0.284</v>
      </c>
      <c r="BY362" s="33" t="n">
        <v>0.316</v>
      </c>
      <c r="BZ362" s="33" t="n">
        <v>0.263</v>
      </c>
      <c r="CA362" s="33" t="n">
        <v>0.026</v>
      </c>
      <c r="CB362" s="33" t="n">
        <v>0.037</v>
      </c>
      <c r="CC362" s="33" t="n">
        <v>0.032</v>
      </c>
      <c r="CD362" s="33" t="n">
        <v>0.042</v>
      </c>
      <c r="CE362" s="33" t="n">
        <v>0.047</v>
      </c>
      <c r="CF362" s="33" t="n">
        <v>0.058</v>
      </c>
      <c r="CG362" s="33" t="n">
        <v>0.521</v>
      </c>
      <c r="CH362" s="33" t="n">
        <v>0.558</v>
      </c>
      <c r="CI362" s="33" t="n">
        <v>0.479</v>
      </c>
      <c r="CJ362" s="33" t="n">
        <v>0.542</v>
      </c>
      <c r="CK362" s="33" t="n">
        <v>0.479</v>
      </c>
      <c r="CL362" s="33" t="n">
        <v>0.411</v>
      </c>
      <c r="CM362" s="33" t="n">
        <v>0.021</v>
      </c>
      <c r="CN362" s="33" t="n">
        <v>0.026</v>
      </c>
      <c r="CO362" s="33" t="n">
        <v>0.021</v>
      </c>
      <c r="CP362" s="33" t="n">
        <v>0.016</v>
      </c>
      <c r="CQ362" s="33" t="n">
        <v>0.011</v>
      </c>
      <c r="CR362" s="33" t="n">
        <v>0.032</v>
      </c>
      <c r="CS362" s="33" t="n">
        <v>0.053</v>
      </c>
      <c r="CT362" s="33" t="n">
        <v>0.105</v>
      </c>
      <c r="CU362" s="33" t="n">
        <v>0.068</v>
      </c>
      <c r="CV362" s="33" t="n">
        <v>0.042</v>
      </c>
      <c r="CW362" s="33" t="n">
        <v>0.047</v>
      </c>
      <c r="CX362" s="33" t="n">
        <v>0.042</v>
      </c>
      <c r="CY362" s="33" t="n">
        <v>0.095</v>
      </c>
      <c r="CZ362" s="33" t="n">
        <v>0.074</v>
      </c>
      <c r="DA362" s="33" t="n">
        <v>0.089</v>
      </c>
      <c r="DB362" s="33" t="n">
        <v>0.111</v>
      </c>
      <c r="DC362" s="33" t="n">
        <v>0.121</v>
      </c>
      <c r="DD362" s="33" t="n">
        <v>0.174</v>
      </c>
      <c r="DE362" s="33" t="n">
        <v>0.195</v>
      </c>
      <c r="DF362" s="33" t="n">
        <v>0.216</v>
      </c>
      <c r="DG362" s="33" t="n">
        <v>0.279</v>
      </c>
      <c r="DH362" s="33" t="n">
        <v>0.263</v>
      </c>
      <c r="DI362" s="33" t="n">
        <v>0.268</v>
      </c>
      <c r="DJ362" s="33" t="n">
        <v>0.326</v>
      </c>
      <c r="DK362" s="33" t="n">
        <v>0.284</v>
      </c>
      <c r="DL362" s="33" t="n">
        <v>0.242</v>
      </c>
      <c r="DM362" s="33" t="n">
        <v>0.232</v>
      </c>
      <c r="DN362" s="33" t="n">
        <v>0.026</v>
      </c>
      <c r="DO362" s="33" t="n">
        <v>0.016</v>
      </c>
      <c r="DP362" s="33" t="n">
        <v>0.026</v>
      </c>
      <c r="DQ362" s="33" t="n">
        <v>0.021</v>
      </c>
      <c r="DR362" s="33" t="n">
        <v>0.026</v>
      </c>
      <c r="DS362" s="33" t="n">
        <v>0.026</v>
      </c>
      <c r="DT362" s="33" t="n">
        <v>0.021</v>
      </c>
      <c r="DU362" s="33" t="n">
        <v>0.016</v>
      </c>
      <c r="DV362" s="33" t="n">
        <v>0.037</v>
      </c>
      <c r="DW362" s="33" t="n">
        <v>0.716</v>
      </c>
      <c r="DX362" s="33" t="n">
        <v>0.695</v>
      </c>
      <c r="DY362" s="33" t="n">
        <v>0.632</v>
      </c>
      <c r="DZ362" s="33" t="n">
        <v>0.605</v>
      </c>
      <c r="EA362" s="33" t="n">
        <v>0.621</v>
      </c>
      <c r="EB362" s="33" t="n">
        <v>0.526</v>
      </c>
      <c r="EC362" s="33" t="n">
        <v>0.532</v>
      </c>
      <c r="ED362" s="33" t="n">
        <v>0.516</v>
      </c>
      <c r="EE362" s="33" t="n">
        <v>0.489</v>
      </c>
      <c r="EF362" s="33" t="n">
        <v>0.263</v>
      </c>
      <c r="EG362" s="33" t="n">
        <v>0.037</v>
      </c>
      <c r="EH362" s="33" t="n">
        <v>0.021</v>
      </c>
      <c r="EI362" s="33" t="n">
        <v>0.074</v>
      </c>
      <c r="EJ362" s="33" t="n">
        <v>0.295</v>
      </c>
      <c r="EK362" s="33" t="n">
        <v>0.111</v>
      </c>
      <c r="EL362" s="33" t="n">
        <v>0.126</v>
      </c>
      <c r="EM362" s="33" t="n">
        <v>0.147</v>
      </c>
      <c r="EN362" s="33" t="n">
        <v>0.189</v>
      </c>
      <c r="EO362" s="33" t="n">
        <v>0.316</v>
      </c>
      <c r="EP362" s="33" t="n">
        <v>0.311</v>
      </c>
      <c r="EQ362" s="33" t="n">
        <v>0.295</v>
      </c>
      <c r="ER362" s="33" t="n">
        <v>0.084</v>
      </c>
      <c r="ES362" s="33" t="n">
        <v>0.074</v>
      </c>
      <c r="ET362" s="33" t="n">
        <v>0.084</v>
      </c>
      <c r="EU362" s="33" t="n">
        <v>0.079</v>
      </c>
      <c r="EV362" s="33" t="n">
        <v>0.168</v>
      </c>
      <c r="EW362" s="33" t="n">
        <v>0.463</v>
      </c>
      <c r="EX362" s="33" t="n">
        <v>0.458</v>
      </c>
      <c r="EY362" s="33" t="n">
        <v>0.405</v>
      </c>
      <c r="EZ362" s="33" t="n">
        <v>7.1</v>
      </c>
      <c r="FA362" s="33" t="n">
        <v>0.021</v>
      </c>
      <c r="FB362" s="33" t="n">
        <v>0.026</v>
      </c>
      <c r="FC362" s="33" t="n">
        <v>0.105</v>
      </c>
      <c r="FD362" s="33" t="n">
        <v>0.026</v>
      </c>
      <c r="FE362" s="33" t="n">
        <v>0.105</v>
      </c>
      <c r="FF362" s="33" t="n">
        <v>0.037</v>
      </c>
      <c r="FG362" s="33" t="n">
        <v>0.111</v>
      </c>
      <c r="FH362" s="33" t="n">
        <v>0.142</v>
      </c>
      <c r="FI362" s="33" t="n">
        <v>0.116</v>
      </c>
      <c r="FJ362" s="33" t="n">
        <v>0.242</v>
      </c>
      <c r="FK362" s="33" t="n">
        <v>0.068</v>
      </c>
      <c r="FL362" s="33" t="n">
        <v>0.379</v>
      </c>
      <c r="FM362" s="33" t="n">
        <v>0.458</v>
      </c>
      <c r="FN362" s="33" t="n">
        <v>0.211</v>
      </c>
      <c r="FO362" s="33" t="n">
        <v>0.153</v>
      </c>
      <c r="FP362" s="33" t="n">
        <v>0.105</v>
      </c>
      <c r="FQ362" s="33" t="n">
        <v>0.184</v>
      </c>
      <c r="FR362" s="33" t="n">
        <v>0.116</v>
      </c>
      <c r="FS362" s="33" t="n">
        <v>0.063</v>
      </c>
      <c r="FT362" s="33" t="n">
        <v>0.179</v>
      </c>
      <c r="FU362" s="33" t="n">
        <v>0.132</v>
      </c>
      <c r="FV362" s="33" t="n">
        <v>0.111</v>
      </c>
      <c r="FW362" s="33" t="n">
        <v>0.263</v>
      </c>
      <c r="FX362" s="33" t="n">
        <v>0.221</v>
      </c>
      <c r="FY362" s="33" t="n">
        <v>0.263</v>
      </c>
      <c r="FZ362" s="33" t="n">
        <v>0.163</v>
      </c>
      <c r="GA362" s="33" t="n">
        <v>0.021</v>
      </c>
      <c r="GB362" s="33" t="n">
        <v>0.068</v>
      </c>
      <c r="GC362" s="33" t="n">
        <v>0.026</v>
      </c>
      <c r="GD362" s="33" t="n">
        <v>0.032</v>
      </c>
      <c r="GE362" s="33" t="n">
        <v>0.126</v>
      </c>
      <c r="GF362" s="33" t="n">
        <v>0.032</v>
      </c>
      <c r="GG362" s="33" t="n">
        <v>0.374</v>
      </c>
      <c r="GH362" s="33" t="n">
        <v>0.3</v>
      </c>
      <c r="GI362" s="33" t="n">
        <v>0.363</v>
      </c>
      <c r="GJ362" s="33" t="n">
        <v>0.363</v>
      </c>
      <c r="GK362" s="33" t="n">
        <v>0.374</v>
      </c>
      <c r="GL362" s="33" t="n">
        <v>0.342</v>
      </c>
      <c r="GM362" s="33" t="n">
        <v>0.426</v>
      </c>
      <c r="GN362" s="33" t="n">
        <v>0.321</v>
      </c>
      <c r="GO362" s="33" t="n">
        <v>0.395</v>
      </c>
      <c r="GP362" s="33" t="n">
        <v>0.421</v>
      </c>
      <c r="GQ362" s="33" t="n">
        <v>0.326</v>
      </c>
      <c r="GR362" s="33" t="n">
        <v>0.474</v>
      </c>
      <c r="GS362" s="33" t="n">
        <v>0.095</v>
      </c>
      <c r="GT362" s="33" t="n">
        <v>0.179</v>
      </c>
      <c r="GU362" s="33" t="n">
        <v>0.121</v>
      </c>
      <c r="GV362" s="33" t="n">
        <v>0.079</v>
      </c>
      <c r="GW362" s="33" t="n">
        <v>0.095</v>
      </c>
      <c r="GX362" s="33" t="n">
        <v>0.079</v>
      </c>
      <c r="GY362" s="33" t="n">
        <v>0.026</v>
      </c>
      <c r="GZ362" s="33" t="n">
        <v>0.068</v>
      </c>
      <c r="HA362" s="33" t="n">
        <v>0.032</v>
      </c>
      <c r="HB362" s="33" t="n">
        <v>0.037</v>
      </c>
      <c r="HC362" s="33" t="n">
        <v>0.026</v>
      </c>
      <c r="HD362" s="33" t="n">
        <v>0.021</v>
      </c>
      <c r="HE362" s="33" t="n">
        <v>0.058</v>
      </c>
      <c r="HF362" s="33" t="n">
        <v>0.063</v>
      </c>
      <c r="HG362" s="33" t="n">
        <v>0.063</v>
      </c>
      <c r="HH362" s="33" t="n">
        <v>0.068</v>
      </c>
      <c r="HI362" s="33" t="n">
        <v>0.053</v>
      </c>
      <c r="HJ362" s="33" t="n">
        <v>0.053</v>
      </c>
    </row>
    <row r="363" customFormat="false" ht="15" hidden="false" customHeight="false" outlineLevel="0" collapsed="false">
      <c r="A363" s="33" t="n">
        <v>610022</v>
      </c>
      <c r="B363" s="242" t="s">
        <v>1785</v>
      </c>
      <c r="C363" s="243" t="s">
        <v>1786</v>
      </c>
      <c r="D363" s="33" t="n">
        <v>4300</v>
      </c>
      <c r="E363" s="33" t="n">
        <v>24021</v>
      </c>
      <c r="F363" s="33" t="s">
        <v>795</v>
      </c>
      <c r="G363" s="33" t="s">
        <v>796</v>
      </c>
      <c r="H363" s="243" t="s">
        <v>46</v>
      </c>
      <c r="I363" s="33" t="s">
        <v>1855</v>
      </c>
      <c r="J363" s="33" t="s">
        <v>1788</v>
      </c>
      <c r="L363" s="33" t="s">
        <v>64</v>
      </c>
      <c r="N363" s="33" t="s">
        <v>1790</v>
      </c>
      <c r="O363" s="33" t="n">
        <v>51064</v>
      </c>
      <c r="P363" s="33" t="s">
        <v>1791</v>
      </c>
      <c r="Q363" s="33" t="s">
        <v>795</v>
      </c>
      <c r="R363" s="33" t="s">
        <v>4231</v>
      </c>
      <c r="S363" s="33" t="n">
        <v>60626</v>
      </c>
      <c r="T363" s="33" t="n">
        <v>32</v>
      </c>
      <c r="U363" s="33" t="s">
        <v>4232</v>
      </c>
      <c r="V363" s="33" t="s">
        <v>4233</v>
      </c>
      <c r="W363" s="33" t="s">
        <v>4234</v>
      </c>
      <c r="X363" s="33" t="s">
        <v>4235</v>
      </c>
      <c r="Y363" s="33" t="s">
        <v>1980</v>
      </c>
      <c r="Z363" s="33" t="s">
        <v>2636</v>
      </c>
      <c r="AA363" s="33" t="n">
        <v>2012</v>
      </c>
      <c r="AB363" s="33" t="n">
        <v>610022</v>
      </c>
      <c r="AD363" s="33" t="n">
        <v>4300</v>
      </c>
      <c r="AG363" s="33" t="s">
        <v>4236</v>
      </c>
      <c r="AH363" s="33" t="n">
        <v>1</v>
      </c>
      <c r="AI363" s="33" t="s">
        <v>1823</v>
      </c>
      <c r="AJ363" s="33" t="s">
        <v>1801</v>
      </c>
      <c r="AK363" s="33" t="s">
        <v>1802</v>
      </c>
      <c r="AL363" s="33" t="s">
        <v>64</v>
      </c>
      <c r="AM363" s="33" t="s">
        <v>65</v>
      </c>
      <c r="AN363" s="33" t="s">
        <v>64</v>
      </c>
      <c r="AO363" s="33" t="s">
        <v>64</v>
      </c>
      <c r="AP363" s="33" t="s">
        <v>65</v>
      </c>
      <c r="AQ363" s="33" t="s">
        <v>2426</v>
      </c>
      <c r="AR363" s="244" t="s">
        <v>109</v>
      </c>
      <c r="AS363" s="33" t="s">
        <v>67</v>
      </c>
      <c r="AT363" s="33" t="s">
        <v>47</v>
      </c>
      <c r="AU363" s="33" t="s">
        <v>47</v>
      </c>
      <c r="AV363" s="33" t="n">
        <v>33</v>
      </c>
      <c r="AW363" s="33" t="n">
        <v>53</v>
      </c>
      <c r="AX363" s="33" t="n">
        <v>53</v>
      </c>
      <c r="AY363" s="33" t="n">
        <v>416</v>
      </c>
      <c r="AZ363" s="33" t="n">
        <v>12</v>
      </c>
      <c r="BA363" s="33" t="n">
        <v>37</v>
      </c>
      <c r="BB363" s="33" t="n">
        <v>72</v>
      </c>
      <c r="BC363" s="33" t="n">
        <v>266</v>
      </c>
      <c r="BD363" s="245" t="n">
        <v>0</v>
      </c>
      <c r="BE363" s="33" t="n">
        <v>2</v>
      </c>
      <c r="BF363" s="33" t="n">
        <v>19</v>
      </c>
      <c r="BG363" s="33" t="n">
        <v>8</v>
      </c>
      <c r="BH363" s="33" t="n">
        <v>416</v>
      </c>
      <c r="BI363" s="33" t="n">
        <v>0.014</v>
      </c>
      <c r="BJ363" s="33" t="n">
        <v>0.007</v>
      </c>
      <c r="BK363" s="33" t="n">
        <v>0.01</v>
      </c>
      <c r="BL363" s="33" t="n">
        <v>0.029</v>
      </c>
      <c r="BM363" s="33" t="n">
        <v>0.026</v>
      </c>
      <c r="BN363" s="33" t="n">
        <v>0.075</v>
      </c>
      <c r="BO363" s="33" t="n">
        <v>0.058</v>
      </c>
      <c r="BP363" s="33" t="n">
        <v>0.05</v>
      </c>
      <c r="BQ363" s="33" t="n">
        <v>0.084</v>
      </c>
      <c r="BR363" s="33" t="n">
        <v>0.075</v>
      </c>
      <c r="BS363" s="33" t="n">
        <v>0.115</v>
      </c>
      <c r="BT363" s="33" t="n">
        <v>0.18</v>
      </c>
      <c r="BU363" s="33" t="n">
        <v>0.421</v>
      </c>
      <c r="BV363" s="33" t="n">
        <v>0.385</v>
      </c>
      <c r="BW363" s="33" t="n">
        <v>0.392</v>
      </c>
      <c r="BX363" s="33" t="n">
        <v>0.32</v>
      </c>
      <c r="BY363" s="33" t="n">
        <v>0.423</v>
      </c>
      <c r="BZ363" s="33" t="n">
        <v>0.313</v>
      </c>
      <c r="CA363" s="33" t="n">
        <v>0.038</v>
      </c>
      <c r="CB363" s="33" t="n">
        <v>0.024</v>
      </c>
      <c r="CC363" s="33" t="n">
        <v>0.041</v>
      </c>
      <c r="CD363" s="33" t="n">
        <v>0.036</v>
      </c>
      <c r="CE363" s="33" t="n">
        <v>0.041</v>
      </c>
      <c r="CF363" s="33" t="n">
        <v>0.07</v>
      </c>
      <c r="CG363" s="33" t="n">
        <v>0.469</v>
      </c>
      <c r="CH363" s="33" t="n">
        <v>0.534</v>
      </c>
      <c r="CI363" s="33" t="n">
        <v>0.474</v>
      </c>
      <c r="CJ363" s="33" t="n">
        <v>0.541</v>
      </c>
      <c r="CK363" s="33" t="n">
        <v>0.394</v>
      </c>
      <c r="CL363" s="33" t="n">
        <v>0.363</v>
      </c>
      <c r="CM363" s="33" t="n">
        <v>0</v>
      </c>
      <c r="CN363" s="33" t="n">
        <v>0</v>
      </c>
      <c r="CO363" s="33" t="n">
        <v>0.005</v>
      </c>
      <c r="CP363" s="33" t="n">
        <v>0.007</v>
      </c>
      <c r="CQ363" s="33" t="n">
        <v>0.002</v>
      </c>
      <c r="CR363" s="33" t="n">
        <v>0.002</v>
      </c>
      <c r="CS363" s="33" t="n">
        <v>0.012</v>
      </c>
      <c r="CT363" s="33" t="n">
        <v>0.041</v>
      </c>
      <c r="CU363" s="33" t="n">
        <v>0.012</v>
      </c>
      <c r="CV363" s="33" t="n">
        <v>0.014</v>
      </c>
      <c r="CW363" s="33" t="n">
        <v>0.012</v>
      </c>
      <c r="CX363" s="33" t="n">
        <v>0.019</v>
      </c>
      <c r="CY363" s="33" t="n">
        <v>0.036</v>
      </c>
      <c r="CZ363" s="33" t="n">
        <v>0.022</v>
      </c>
      <c r="DA363" s="33" t="n">
        <v>0.034</v>
      </c>
      <c r="DB363" s="33" t="n">
        <v>0.067</v>
      </c>
      <c r="DC363" s="33" t="n">
        <v>0.063</v>
      </c>
      <c r="DD363" s="33" t="n">
        <v>0.06</v>
      </c>
      <c r="DE363" s="33" t="n">
        <v>0.166</v>
      </c>
      <c r="DF363" s="33" t="n">
        <v>0.202</v>
      </c>
      <c r="DG363" s="33" t="n">
        <v>0.212</v>
      </c>
      <c r="DH363" s="33" t="n">
        <v>0.224</v>
      </c>
      <c r="DI363" s="33" t="n">
        <v>0.192</v>
      </c>
      <c r="DJ363" s="33" t="n">
        <v>0.228</v>
      </c>
      <c r="DK363" s="33" t="n">
        <v>0.231</v>
      </c>
      <c r="DL363" s="33" t="n">
        <v>0.293</v>
      </c>
      <c r="DM363" s="33" t="n">
        <v>0.228</v>
      </c>
      <c r="DN363" s="33" t="n">
        <v>0.024</v>
      </c>
      <c r="DO363" s="33" t="n">
        <v>0.017</v>
      </c>
      <c r="DP363" s="33" t="n">
        <v>0.031</v>
      </c>
      <c r="DQ363" s="33" t="n">
        <v>0.041</v>
      </c>
      <c r="DR363" s="33" t="n">
        <v>0.034</v>
      </c>
      <c r="DS363" s="33" t="n">
        <v>0.036</v>
      </c>
      <c r="DT363" s="33" t="n">
        <v>0.05</v>
      </c>
      <c r="DU363" s="33" t="n">
        <v>0.05</v>
      </c>
      <c r="DV363" s="33" t="n">
        <v>0.06</v>
      </c>
      <c r="DW363" s="33" t="n">
        <v>0.796</v>
      </c>
      <c r="DX363" s="33" t="n">
        <v>0.769</v>
      </c>
      <c r="DY363" s="33" t="n">
        <v>0.733</v>
      </c>
      <c r="DZ363" s="33" t="n">
        <v>0.692</v>
      </c>
      <c r="EA363" s="33" t="n">
        <v>0.75</v>
      </c>
      <c r="EB363" s="33" t="n">
        <v>0.7</v>
      </c>
      <c r="EC363" s="33" t="n">
        <v>0.639</v>
      </c>
      <c r="ED363" s="33" t="n">
        <v>0.553</v>
      </c>
      <c r="EE363" s="33" t="n">
        <v>0.639</v>
      </c>
      <c r="EF363" s="33" t="n">
        <v>0.255</v>
      </c>
      <c r="EG363" s="33" t="n">
        <v>0.014</v>
      </c>
      <c r="EH363" s="33" t="n">
        <v>0.01</v>
      </c>
      <c r="EI363" s="33" t="n">
        <v>0.029</v>
      </c>
      <c r="EJ363" s="33" t="n">
        <v>0.221</v>
      </c>
      <c r="EK363" s="33" t="n">
        <v>0.043</v>
      </c>
      <c r="EL363" s="33" t="n">
        <v>0.043</v>
      </c>
      <c r="EM363" s="33" t="n">
        <v>0.055</v>
      </c>
      <c r="EN363" s="33" t="n">
        <v>0.219</v>
      </c>
      <c r="EO363" s="33" t="n">
        <v>0.344</v>
      </c>
      <c r="EP363" s="33" t="n">
        <v>0.341</v>
      </c>
      <c r="EQ363" s="33" t="n">
        <v>0.389</v>
      </c>
      <c r="ER363" s="33" t="n">
        <v>0.125</v>
      </c>
      <c r="ES363" s="33" t="n">
        <v>0.079</v>
      </c>
      <c r="ET363" s="33" t="n">
        <v>0.115</v>
      </c>
      <c r="EU363" s="33" t="n">
        <v>0.12</v>
      </c>
      <c r="EV363" s="33" t="n">
        <v>0.18</v>
      </c>
      <c r="EW363" s="33" t="n">
        <v>0.519</v>
      </c>
      <c r="EX363" s="33" t="n">
        <v>0.49</v>
      </c>
      <c r="EY363" s="33" t="n">
        <v>0.406</v>
      </c>
      <c r="EZ363" s="33" t="n">
        <v>7.94</v>
      </c>
      <c r="FA363" s="33" t="n">
        <v>0.017</v>
      </c>
      <c r="FB363" s="33" t="n">
        <v>0.012</v>
      </c>
      <c r="FC363" s="33" t="n">
        <v>0.017</v>
      </c>
      <c r="FD363" s="33" t="n">
        <v>0.019</v>
      </c>
      <c r="FE363" s="33" t="n">
        <v>0.075</v>
      </c>
      <c r="FF363" s="33" t="n">
        <v>0.041</v>
      </c>
      <c r="FG363" s="33" t="n">
        <v>0.087</v>
      </c>
      <c r="FH363" s="33" t="n">
        <v>0.161</v>
      </c>
      <c r="FI363" s="33" t="n">
        <v>0.18</v>
      </c>
      <c r="FJ363" s="33" t="n">
        <v>0.257</v>
      </c>
      <c r="FK363" s="33" t="n">
        <v>0.135</v>
      </c>
      <c r="FL363" s="33" t="n">
        <v>0.243</v>
      </c>
      <c r="FM363" s="33" t="n">
        <v>0.377</v>
      </c>
      <c r="FN363" s="33" t="n">
        <v>0.212</v>
      </c>
      <c r="FO363" s="33" t="n">
        <v>0.197</v>
      </c>
      <c r="FP363" s="33" t="n">
        <v>0.127</v>
      </c>
      <c r="FQ363" s="33" t="n">
        <v>0.207</v>
      </c>
      <c r="FR363" s="33" t="n">
        <v>0.142</v>
      </c>
      <c r="FS363" s="33" t="n">
        <v>0.079</v>
      </c>
      <c r="FT363" s="33" t="n">
        <v>0.161</v>
      </c>
      <c r="FU363" s="33" t="n">
        <v>0.166</v>
      </c>
      <c r="FV363" s="33" t="n">
        <v>0.084</v>
      </c>
      <c r="FW363" s="33" t="n">
        <v>0.192</v>
      </c>
      <c r="FX363" s="33" t="n">
        <v>0.252</v>
      </c>
      <c r="FY363" s="33" t="n">
        <v>0.332</v>
      </c>
      <c r="FZ363" s="33" t="n">
        <v>0.228</v>
      </c>
      <c r="GA363" s="33" t="n">
        <v>0.005</v>
      </c>
      <c r="GB363" s="33" t="n">
        <v>0.026</v>
      </c>
      <c r="GC363" s="33" t="n">
        <v>0.017</v>
      </c>
      <c r="GD363" s="33" t="n">
        <v>0.01</v>
      </c>
      <c r="GE363" s="33" t="n">
        <v>0.053</v>
      </c>
      <c r="GF363" s="33" t="n">
        <v>0.012</v>
      </c>
      <c r="GG363" s="33" t="n">
        <v>0.298</v>
      </c>
      <c r="GH363" s="33" t="n">
        <v>0.248</v>
      </c>
      <c r="GI363" s="33" t="n">
        <v>0.303</v>
      </c>
      <c r="GJ363" s="33" t="n">
        <v>0.276</v>
      </c>
      <c r="GK363" s="33" t="n">
        <v>0.341</v>
      </c>
      <c r="GL363" s="33" t="n">
        <v>0.293</v>
      </c>
      <c r="GM363" s="33" t="n">
        <v>0.541</v>
      </c>
      <c r="GN363" s="33" t="n">
        <v>0.38</v>
      </c>
      <c r="GO363" s="33" t="n">
        <v>0.394</v>
      </c>
      <c r="GP363" s="33" t="n">
        <v>0.425</v>
      </c>
      <c r="GQ363" s="33" t="n">
        <v>0.368</v>
      </c>
      <c r="GR363" s="33" t="n">
        <v>0.495</v>
      </c>
      <c r="GS363" s="33" t="n">
        <v>0.05</v>
      </c>
      <c r="GT363" s="33" t="n">
        <v>0.192</v>
      </c>
      <c r="GU363" s="33" t="n">
        <v>0.135</v>
      </c>
      <c r="GV363" s="33" t="n">
        <v>0.139</v>
      </c>
      <c r="GW363" s="33" t="n">
        <v>0.099</v>
      </c>
      <c r="GX363" s="33" t="n">
        <v>0.07</v>
      </c>
      <c r="GY363" s="33" t="n">
        <v>0.019</v>
      </c>
      <c r="GZ363" s="33" t="n">
        <v>0.031</v>
      </c>
      <c r="HA363" s="33" t="n">
        <v>0.029</v>
      </c>
      <c r="HB363" s="33" t="n">
        <v>0.029</v>
      </c>
      <c r="HC363" s="33" t="n">
        <v>0.024</v>
      </c>
      <c r="HD363" s="33" t="n">
        <v>0.026</v>
      </c>
      <c r="HE363" s="33" t="n">
        <v>0.087</v>
      </c>
      <c r="HF363" s="33" t="n">
        <v>0.123</v>
      </c>
      <c r="HG363" s="33" t="n">
        <v>0.123</v>
      </c>
      <c r="HH363" s="33" t="n">
        <v>0.12</v>
      </c>
      <c r="HI363" s="33" t="n">
        <v>0.115</v>
      </c>
      <c r="HJ363" s="33" t="n">
        <v>0.103</v>
      </c>
    </row>
    <row r="364" customFormat="false" ht="15" hidden="false" customHeight="false" outlineLevel="0" collapsed="false">
      <c r="A364" s="33" t="n">
        <v>610023</v>
      </c>
      <c r="B364" s="242" t="s">
        <v>1785</v>
      </c>
      <c r="C364" s="243" t="s">
        <v>1786</v>
      </c>
      <c r="D364" s="33" t="n">
        <v>4310</v>
      </c>
      <c r="E364" s="33" t="n">
        <v>24031</v>
      </c>
      <c r="F364" s="33" t="s">
        <v>797</v>
      </c>
      <c r="G364" s="33" t="s">
        <v>798</v>
      </c>
      <c r="H364" s="243" t="s">
        <v>46</v>
      </c>
      <c r="I364" s="33" t="s">
        <v>1855</v>
      </c>
      <c r="J364" s="33" t="s">
        <v>1788</v>
      </c>
      <c r="L364" s="33" t="s">
        <v>232</v>
      </c>
      <c r="N364" s="33" t="s">
        <v>1790</v>
      </c>
      <c r="O364" s="33" t="n">
        <v>51208</v>
      </c>
      <c r="P364" s="33" t="s">
        <v>1791</v>
      </c>
      <c r="Q364" s="33" t="s">
        <v>4237</v>
      </c>
      <c r="R364" s="33" t="s">
        <v>4238</v>
      </c>
      <c r="S364" s="33" t="n">
        <v>60612</v>
      </c>
      <c r="T364" s="33" t="n">
        <v>38</v>
      </c>
      <c r="U364" s="33" t="s">
        <v>4239</v>
      </c>
      <c r="V364" s="33" t="s">
        <v>4240</v>
      </c>
      <c r="W364" s="33" t="s">
        <v>4241</v>
      </c>
      <c r="X364" s="33" t="s">
        <v>4242</v>
      </c>
      <c r="Y364" s="33" t="s">
        <v>1989</v>
      </c>
      <c r="Z364" s="33" t="s">
        <v>2067</v>
      </c>
      <c r="AA364" s="33" t="n">
        <v>2012</v>
      </c>
      <c r="AB364" s="33" t="n">
        <v>610023</v>
      </c>
      <c r="AD364" s="33" t="n">
        <v>4310</v>
      </c>
      <c r="AG364" s="33" t="s">
        <v>4243</v>
      </c>
      <c r="AH364" s="33" t="n">
        <v>3</v>
      </c>
      <c r="AI364" s="33" t="s">
        <v>1823</v>
      </c>
      <c r="AJ364" s="33" t="s">
        <v>1801</v>
      </c>
      <c r="AK364" s="33" t="s">
        <v>1802</v>
      </c>
      <c r="AL364" s="33" t="s">
        <v>232</v>
      </c>
      <c r="AM364" s="33" t="s">
        <v>108</v>
      </c>
      <c r="AN364" s="33" t="s">
        <v>232</v>
      </c>
      <c r="AO364" s="33" t="s">
        <v>232</v>
      </c>
      <c r="AP364" s="33" t="s">
        <v>108</v>
      </c>
      <c r="AQ364" s="33" t="s">
        <v>2467</v>
      </c>
      <c r="AR364" s="244" t="s">
        <v>136</v>
      </c>
      <c r="AS364" s="33" t="s">
        <v>77</v>
      </c>
      <c r="AT364" s="33" t="s">
        <v>47</v>
      </c>
      <c r="AU364" s="33" t="s">
        <v>47</v>
      </c>
      <c r="AV364" s="33" t="n">
        <v>75</v>
      </c>
      <c r="AW364" s="33" t="n">
        <v>58</v>
      </c>
      <c r="AX364" s="33" t="n">
        <v>54</v>
      </c>
      <c r="AY364" s="33" t="n">
        <v>90</v>
      </c>
      <c r="AZ364" s="33" t="n">
        <v>1</v>
      </c>
      <c r="BA364" s="33" t="n">
        <v>0</v>
      </c>
      <c r="BB364" s="33" t="n">
        <v>62</v>
      </c>
      <c r="BC364" s="33" t="n">
        <v>23</v>
      </c>
      <c r="BD364" s="245" t="n">
        <v>1</v>
      </c>
      <c r="BE364" s="33" t="n">
        <v>0</v>
      </c>
      <c r="BF364" s="33" t="n">
        <v>1</v>
      </c>
      <c r="BG364" s="33" t="n">
        <v>2</v>
      </c>
      <c r="BH364" s="33" t="n">
        <v>90</v>
      </c>
      <c r="BI364" s="33" t="n">
        <v>0</v>
      </c>
      <c r="BJ364" s="33" t="n">
        <v>0</v>
      </c>
      <c r="BK364" s="33" t="n">
        <v>0</v>
      </c>
      <c r="BL364" s="33" t="n">
        <v>0</v>
      </c>
      <c r="BM364" s="33" t="n">
        <v>0.022</v>
      </c>
      <c r="BN364" s="33" t="n">
        <v>0.033</v>
      </c>
      <c r="BO364" s="33" t="n">
        <v>0.033</v>
      </c>
      <c r="BP364" s="33" t="n">
        <v>0.022</v>
      </c>
      <c r="BQ364" s="33" t="n">
        <v>0.022</v>
      </c>
      <c r="BR364" s="33" t="n">
        <v>0.022</v>
      </c>
      <c r="BS364" s="33" t="n">
        <v>0.067</v>
      </c>
      <c r="BT364" s="33" t="n">
        <v>0.067</v>
      </c>
      <c r="BU364" s="33" t="n">
        <v>0.2</v>
      </c>
      <c r="BV364" s="33" t="n">
        <v>0.178</v>
      </c>
      <c r="BW364" s="33" t="n">
        <v>0.322</v>
      </c>
      <c r="BX364" s="33" t="n">
        <v>0.089</v>
      </c>
      <c r="BY364" s="33" t="n">
        <v>0.256</v>
      </c>
      <c r="BZ364" s="33" t="n">
        <v>0.344</v>
      </c>
      <c r="CA364" s="33" t="n">
        <v>0.022</v>
      </c>
      <c r="CB364" s="33" t="n">
        <v>0.011</v>
      </c>
      <c r="CC364" s="33" t="n">
        <v>0.022</v>
      </c>
      <c r="CD364" s="33" t="n">
        <v>0.033</v>
      </c>
      <c r="CE364" s="33" t="n">
        <v>0.033</v>
      </c>
      <c r="CF364" s="33" t="n">
        <v>0.022</v>
      </c>
      <c r="CG364" s="33" t="n">
        <v>0.744</v>
      </c>
      <c r="CH364" s="33" t="n">
        <v>0.789</v>
      </c>
      <c r="CI364" s="33" t="n">
        <v>0.633</v>
      </c>
      <c r="CJ364" s="33" t="n">
        <v>0.856</v>
      </c>
      <c r="CK364" s="33" t="n">
        <v>0.622</v>
      </c>
      <c r="CL364" s="33" t="n">
        <v>0.533</v>
      </c>
      <c r="CM364" s="33" t="n">
        <v>0.011</v>
      </c>
      <c r="CN364" s="33" t="n">
        <v>0</v>
      </c>
      <c r="CO364" s="33" t="n">
        <v>0</v>
      </c>
      <c r="CP364" s="33" t="n">
        <v>0</v>
      </c>
      <c r="CQ364" s="33" t="n">
        <v>0</v>
      </c>
      <c r="CR364" s="33" t="n">
        <v>0.011</v>
      </c>
      <c r="CS364" s="33" t="n">
        <v>0.033</v>
      </c>
      <c r="CT364" s="33" t="n">
        <v>0.089</v>
      </c>
      <c r="CU364" s="33" t="n">
        <v>0.022</v>
      </c>
      <c r="CV364" s="33" t="n">
        <v>0.011</v>
      </c>
      <c r="CW364" s="33" t="n">
        <v>0.033</v>
      </c>
      <c r="CX364" s="33" t="n">
        <v>0.022</v>
      </c>
      <c r="CY364" s="33" t="n">
        <v>0.022</v>
      </c>
      <c r="CZ364" s="33" t="n">
        <v>0</v>
      </c>
      <c r="DA364" s="33" t="n">
        <v>0.056</v>
      </c>
      <c r="DB364" s="33" t="n">
        <v>0.056</v>
      </c>
      <c r="DC364" s="33" t="n">
        <v>0.111</v>
      </c>
      <c r="DD364" s="33" t="n">
        <v>0.089</v>
      </c>
      <c r="DE364" s="33" t="n">
        <v>0.111</v>
      </c>
      <c r="DF364" s="33" t="n">
        <v>0.122</v>
      </c>
      <c r="DG364" s="33" t="n">
        <v>0.144</v>
      </c>
      <c r="DH364" s="33" t="n">
        <v>0.2</v>
      </c>
      <c r="DI364" s="33" t="n">
        <v>0.211</v>
      </c>
      <c r="DJ364" s="33" t="n">
        <v>0.256</v>
      </c>
      <c r="DK364" s="33" t="n">
        <v>0.2</v>
      </c>
      <c r="DL364" s="33" t="n">
        <v>0.111</v>
      </c>
      <c r="DM364" s="33" t="n">
        <v>0.189</v>
      </c>
      <c r="DN364" s="33" t="n">
        <v>0.011</v>
      </c>
      <c r="DO364" s="33" t="n">
        <v>0.011</v>
      </c>
      <c r="DP364" s="33" t="n">
        <v>0.011</v>
      </c>
      <c r="DQ364" s="33" t="n">
        <v>0.011</v>
      </c>
      <c r="DR364" s="33" t="n">
        <v>0.011</v>
      </c>
      <c r="DS364" s="33" t="n">
        <v>0.022</v>
      </c>
      <c r="DT364" s="33" t="n">
        <v>0.011</v>
      </c>
      <c r="DU364" s="33" t="n">
        <v>0.011</v>
      </c>
      <c r="DV364" s="33" t="n">
        <v>0.033</v>
      </c>
      <c r="DW364" s="33" t="n">
        <v>0.856</v>
      </c>
      <c r="DX364" s="33" t="n">
        <v>0.833</v>
      </c>
      <c r="DY364" s="33" t="n">
        <v>0.822</v>
      </c>
      <c r="DZ364" s="33" t="n">
        <v>0.767</v>
      </c>
      <c r="EA364" s="33" t="n">
        <v>0.778</v>
      </c>
      <c r="EB364" s="33" t="n">
        <v>0.656</v>
      </c>
      <c r="EC364" s="33" t="n">
        <v>0.7</v>
      </c>
      <c r="ED364" s="33" t="n">
        <v>0.678</v>
      </c>
      <c r="EE364" s="33" t="n">
        <v>0.667</v>
      </c>
      <c r="EF364" s="33" t="n">
        <v>0.478</v>
      </c>
      <c r="EG364" s="33" t="n">
        <v>0.067</v>
      </c>
      <c r="EH364" s="33" t="n">
        <v>0.011</v>
      </c>
      <c r="EI364" s="33" t="n">
        <v>0.044</v>
      </c>
      <c r="EJ364" s="33" t="n">
        <v>0.333</v>
      </c>
      <c r="EK364" s="33" t="n">
        <v>0.044</v>
      </c>
      <c r="EL364" s="33" t="n">
        <v>0.056</v>
      </c>
      <c r="EM364" s="33" t="n">
        <v>0.067</v>
      </c>
      <c r="EN364" s="33" t="n">
        <v>0.067</v>
      </c>
      <c r="EO364" s="33" t="n">
        <v>0.267</v>
      </c>
      <c r="EP364" s="33" t="n">
        <v>0.189</v>
      </c>
      <c r="EQ364" s="33" t="n">
        <v>0.378</v>
      </c>
      <c r="ER364" s="33" t="n">
        <v>0.033</v>
      </c>
      <c r="ES364" s="33" t="n">
        <v>0.044</v>
      </c>
      <c r="ET364" s="33" t="n">
        <v>0.1</v>
      </c>
      <c r="EU364" s="33" t="n">
        <v>0.067</v>
      </c>
      <c r="EV364" s="33" t="n">
        <v>0.089</v>
      </c>
      <c r="EW364" s="33" t="n">
        <v>0.578</v>
      </c>
      <c r="EX364" s="33" t="n">
        <v>0.644</v>
      </c>
      <c r="EY364" s="33" t="n">
        <v>0.444</v>
      </c>
      <c r="EZ364" s="33" t="n">
        <v>8.32</v>
      </c>
      <c r="FA364" s="33" t="n">
        <v>0</v>
      </c>
      <c r="FB364" s="33" t="n">
        <v>0</v>
      </c>
      <c r="FC364" s="33" t="n">
        <v>0.011</v>
      </c>
      <c r="FD364" s="33" t="n">
        <v>0.022</v>
      </c>
      <c r="FE364" s="33" t="n">
        <v>0.089</v>
      </c>
      <c r="FF364" s="33" t="n">
        <v>0.011</v>
      </c>
      <c r="FG364" s="33" t="n">
        <v>0.111</v>
      </c>
      <c r="FH364" s="33" t="n">
        <v>0.178</v>
      </c>
      <c r="FI364" s="33" t="n">
        <v>0.233</v>
      </c>
      <c r="FJ364" s="33" t="n">
        <v>0.311</v>
      </c>
      <c r="FK364" s="33" t="n">
        <v>0.033</v>
      </c>
      <c r="FL364" s="33" t="n">
        <v>0.511</v>
      </c>
      <c r="FM364" s="33" t="n">
        <v>0.556</v>
      </c>
      <c r="FN364" s="33" t="n">
        <v>0.3</v>
      </c>
      <c r="FO364" s="33" t="n">
        <v>0.167</v>
      </c>
      <c r="FP364" s="33" t="n">
        <v>0.089</v>
      </c>
      <c r="FQ364" s="33" t="n">
        <v>0.211</v>
      </c>
      <c r="FR364" s="33" t="n">
        <v>0.056</v>
      </c>
      <c r="FS364" s="33" t="n">
        <v>0.089</v>
      </c>
      <c r="FT364" s="33" t="n">
        <v>0.222</v>
      </c>
      <c r="FU364" s="33" t="n">
        <v>0.122</v>
      </c>
      <c r="FV364" s="33" t="n">
        <v>0.111</v>
      </c>
      <c r="FW364" s="33" t="n">
        <v>0.2</v>
      </c>
      <c r="FX364" s="33" t="n">
        <v>0.144</v>
      </c>
      <c r="FY364" s="33" t="n">
        <v>0.156</v>
      </c>
      <c r="FZ364" s="33" t="n">
        <v>0.067</v>
      </c>
      <c r="GA364" s="33" t="n">
        <v>0.011</v>
      </c>
      <c r="GB364" s="33" t="n">
        <v>0.044</v>
      </c>
      <c r="GC364" s="33" t="n">
        <v>0.033</v>
      </c>
      <c r="GD364" s="33" t="n">
        <v>0.022</v>
      </c>
      <c r="GE364" s="33" t="n">
        <v>0.067</v>
      </c>
      <c r="GF364" s="33" t="n">
        <v>0.044</v>
      </c>
      <c r="GG364" s="33" t="n">
        <v>0.289</v>
      </c>
      <c r="GH364" s="33" t="n">
        <v>0.3</v>
      </c>
      <c r="GI364" s="33" t="n">
        <v>0.367</v>
      </c>
      <c r="GJ364" s="33" t="n">
        <v>0.367</v>
      </c>
      <c r="GK364" s="33" t="n">
        <v>0.356</v>
      </c>
      <c r="GL364" s="33" t="n">
        <v>0.244</v>
      </c>
      <c r="GM364" s="33" t="n">
        <v>0.622</v>
      </c>
      <c r="GN364" s="33" t="n">
        <v>0.478</v>
      </c>
      <c r="GO364" s="33" t="n">
        <v>0.411</v>
      </c>
      <c r="GP364" s="33" t="n">
        <v>0.422</v>
      </c>
      <c r="GQ364" s="33" t="n">
        <v>0.444</v>
      </c>
      <c r="GR364" s="33" t="n">
        <v>0.589</v>
      </c>
      <c r="GS364" s="33" t="n">
        <v>0</v>
      </c>
      <c r="GT364" s="33" t="n">
        <v>0.067</v>
      </c>
      <c r="GU364" s="33" t="n">
        <v>0.078</v>
      </c>
      <c r="GV364" s="33" t="n">
        <v>0.056</v>
      </c>
      <c r="GW364" s="33" t="n">
        <v>0.044</v>
      </c>
      <c r="GX364" s="33" t="n">
        <v>0.044</v>
      </c>
      <c r="GY364" s="33" t="n">
        <v>0.022</v>
      </c>
      <c r="GZ364" s="33" t="n">
        <v>0.044</v>
      </c>
      <c r="HA364" s="33" t="n">
        <v>0.044</v>
      </c>
      <c r="HB364" s="33" t="n">
        <v>0.044</v>
      </c>
      <c r="HC364" s="33" t="n">
        <v>0.022</v>
      </c>
      <c r="HD364" s="33" t="n">
        <v>0.022</v>
      </c>
      <c r="HE364" s="33" t="n">
        <v>0.056</v>
      </c>
      <c r="HF364" s="33" t="n">
        <v>0.067</v>
      </c>
      <c r="HG364" s="33" t="n">
        <v>0.067</v>
      </c>
      <c r="HH364" s="33" t="n">
        <v>0.089</v>
      </c>
      <c r="HI364" s="33" t="n">
        <v>0.067</v>
      </c>
      <c r="HJ364" s="33" t="n">
        <v>0.056</v>
      </c>
    </row>
    <row r="365" customFormat="false" ht="15" hidden="false" customHeight="false" outlineLevel="0" collapsed="false">
      <c r="A365" s="33" t="n">
        <v>610024</v>
      </c>
      <c r="B365" s="242" t="s">
        <v>1785</v>
      </c>
      <c r="C365" s="243" t="s">
        <v>1786</v>
      </c>
      <c r="D365" s="33" t="n">
        <v>4320</v>
      </c>
      <c r="E365" s="33" t="n">
        <v>24051</v>
      </c>
      <c r="F365" s="33" t="s">
        <v>277</v>
      </c>
      <c r="G365" s="33" t="s">
        <v>278</v>
      </c>
      <c r="H365" s="243" t="s">
        <v>46</v>
      </c>
      <c r="I365" s="33" t="s">
        <v>1855</v>
      </c>
      <c r="J365" s="33" t="s">
        <v>1788</v>
      </c>
      <c r="L365" s="33" t="s">
        <v>279</v>
      </c>
      <c r="N365" s="33" t="s">
        <v>1790</v>
      </c>
      <c r="O365" s="33" t="n">
        <v>51276</v>
      </c>
      <c r="P365" s="33" t="s">
        <v>1791</v>
      </c>
      <c r="Q365" s="33" t="s">
        <v>4244</v>
      </c>
      <c r="R365" s="33" t="s">
        <v>4245</v>
      </c>
      <c r="S365" s="33" t="n">
        <v>60623</v>
      </c>
      <c r="T365" s="33" t="n">
        <v>37</v>
      </c>
      <c r="U365" s="33" t="s">
        <v>4246</v>
      </c>
      <c r="V365" s="33" t="s">
        <v>4247</v>
      </c>
      <c r="W365" s="33" t="s">
        <v>4248</v>
      </c>
      <c r="X365" s="33" t="s">
        <v>4249</v>
      </c>
      <c r="Y365" s="33" t="s">
        <v>2268</v>
      </c>
      <c r="Z365" s="33" t="s">
        <v>2531</v>
      </c>
      <c r="AA365" s="33" t="n">
        <v>2012</v>
      </c>
      <c r="AB365" s="33" t="n">
        <v>610024</v>
      </c>
      <c r="AD365" s="33" t="n">
        <v>4320</v>
      </c>
      <c r="AG365" s="33" t="s">
        <v>4250</v>
      </c>
      <c r="AH365" s="33" t="n">
        <v>4</v>
      </c>
      <c r="AI365" s="33" t="s">
        <v>1823</v>
      </c>
      <c r="AJ365" s="33" t="s">
        <v>1801</v>
      </c>
      <c r="AK365" s="33" t="s">
        <v>1802</v>
      </c>
      <c r="AL365" s="33" t="s">
        <v>279</v>
      </c>
      <c r="AM365" s="33" t="s">
        <v>108</v>
      </c>
      <c r="AN365" s="33" t="s">
        <v>279</v>
      </c>
      <c r="AO365" s="33" t="s">
        <v>279</v>
      </c>
      <c r="AP365" s="33" t="s">
        <v>108</v>
      </c>
      <c r="AQ365" s="33" t="s">
        <v>2467</v>
      </c>
      <c r="AR365" s="244" t="s">
        <v>109</v>
      </c>
      <c r="AS365" s="33" t="s">
        <v>47</v>
      </c>
      <c r="AT365" s="33" t="s">
        <v>77</v>
      </c>
      <c r="AU365" s="33" t="s">
        <v>77</v>
      </c>
      <c r="AV365" s="33" t="n">
        <v>52</v>
      </c>
      <c r="AW365" s="33" t="n">
        <v>70</v>
      </c>
      <c r="AX365" s="33" t="n">
        <v>60</v>
      </c>
      <c r="AY365" s="33" t="n">
        <v>329</v>
      </c>
      <c r="AZ365" s="33" t="n">
        <v>2</v>
      </c>
      <c r="BA365" s="33" t="n">
        <v>0</v>
      </c>
      <c r="BB365" s="33" t="n">
        <v>2</v>
      </c>
      <c r="BC365" s="33" t="n">
        <v>311</v>
      </c>
      <c r="BD365" s="245" t="n">
        <v>0</v>
      </c>
      <c r="BE365" s="33" t="n">
        <v>0</v>
      </c>
      <c r="BF365" s="33" t="n">
        <v>7</v>
      </c>
      <c r="BG365" s="33" t="n">
        <v>7</v>
      </c>
      <c r="BH365" s="33" t="n">
        <v>329</v>
      </c>
      <c r="BI365" s="33" t="n">
        <v>0.006</v>
      </c>
      <c r="BJ365" s="33" t="n">
        <v>0</v>
      </c>
      <c r="BK365" s="33" t="n">
        <v>0.024</v>
      </c>
      <c r="BL365" s="33" t="n">
        <v>0.009</v>
      </c>
      <c r="BM365" s="33" t="n">
        <v>0.021</v>
      </c>
      <c r="BN365" s="33" t="n">
        <v>0.049</v>
      </c>
      <c r="BO365" s="33" t="n">
        <v>0.043</v>
      </c>
      <c r="BP365" s="33" t="n">
        <v>0.043</v>
      </c>
      <c r="BQ365" s="33" t="n">
        <v>0.036</v>
      </c>
      <c r="BR365" s="33" t="n">
        <v>0.021</v>
      </c>
      <c r="BS365" s="33" t="n">
        <v>0.076</v>
      </c>
      <c r="BT365" s="33" t="n">
        <v>0.161</v>
      </c>
      <c r="BU365" s="33" t="n">
        <v>0.374</v>
      </c>
      <c r="BV365" s="33" t="n">
        <v>0.298</v>
      </c>
      <c r="BW365" s="33" t="n">
        <v>0.392</v>
      </c>
      <c r="BX365" s="33" t="n">
        <v>0.185</v>
      </c>
      <c r="BY365" s="33" t="n">
        <v>0.34</v>
      </c>
      <c r="BZ365" s="33" t="n">
        <v>0.313</v>
      </c>
      <c r="CA365" s="33" t="n">
        <v>0.018</v>
      </c>
      <c r="CB365" s="33" t="n">
        <v>0.012</v>
      </c>
      <c r="CC365" s="33" t="n">
        <v>0.024</v>
      </c>
      <c r="CD365" s="33" t="n">
        <v>0.006</v>
      </c>
      <c r="CE365" s="33" t="n">
        <v>0.03</v>
      </c>
      <c r="CF365" s="33" t="n">
        <v>0.07</v>
      </c>
      <c r="CG365" s="33" t="n">
        <v>0.559</v>
      </c>
      <c r="CH365" s="33" t="n">
        <v>0.647</v>
      </c>
      <c r="CI365" s="33" t="n">
        <v>0.523</v>
      </c>
      <c r="CJ365" s="33" t="n">
        <v>0.778</v>
      </c>
      <c r="CK365" s="33" t="n">
        <v>0.532</v>
      </c>
      <c r="CL365" s="33" t="n">
        <v>0.407</v>
      </c>
      <c r="CM365" s="33" t="n">
        <v>0</v>
      </c>
      <c r="CN365" s="33" t="n">
        <v>0.003</v>
      </c>
      <c r="CO365" s="33" t="n">
        <v>0.003</v>
      </c>
      <c r="CP365" s="33" t="n">
        <v>0.009</v>
      </c>
      <c r="CQ365" s="33" t="n">
        <v>0</v>
      </c>
      <c r="CR365" s="33" t="n">
        <v>0.003</v>
      </c>
      <c r="CS365" s="33" t="n">
        <v>0.009</v>
      </c>
      <c r="CT365" s="33" t="n">
        <v>0.03</v>
      </c>
      <c r="CU365" s="33" t="n">
        <v>0.009</v>
      </c>
      <c r="CV365" s="33" t="n">
        <v>0.006</v>
      </c>
      <c r="CW365" s="33" t="n">
        <v>0</v>
      </c>
      <c r="CX365" s="33" t="n">
        <v>0.018</v>
      </c>
      <c r="CY365" s="33" t="n">
        <v>0.018</v>
      </c>
      <c r="CZ365" s="33" t="n">
        <v>0.003</v>
      </c>
      <c r="DA365" s="33" t="n">
        <v>0.027</v>
      </c>
      <c r="DB365" s="33" t="n">
        <v>0.03</v>
      </c>
      <c r="DC365" s="33" t="n">
        <v>0.052</v>
      </c>
      <c r="DD365" s="33" t="n">
        <v>0.033</v>
      </c>
      <c r="DE365" s="33" t="n">
        <v>0.106</v>
      </c>
      <c r="DF365" s="33" t="n">
        <v>0.125</v>
      </c>
      <c r="DG365" s="33" t="n">
        <v>0.176</v>
      </c>
      <c r="DH365" s="33" t="n">
        <v>0.188</v>
      </c>
      <c r="DI365" s="33" t="n">
        <v>0.14</v>
      </c>
      <c r="DJ365" s="33" t="n">
        <v>0.207</v>
      </c>
      <c r="DK365" s="33" t="n">
        <v>0.261</v>
      </c>
      <c r="DL365" s="33" t="n">
        <v>0.289</v>
      </c>
      <c r="DM365" s="33" t="n">
        <v>0.216</v>
      </c>
      <c r="DN365" s="33" t="n">
        <v>0.012</v>
      </c>
      <c r="DO365" s="33" t="n">
        <v>0</v>
      </c>
      <c r="DP365" s="33" t="n">
        <v>0.009</v>
      </c>
      <c r="DQ365" s="33" t="n">
        <v>0.012</v>
      </c>
      <c r="DR365" s="33" t="n">
        <v>0.009</v>
      </c>
      <c r="DS365" s="33" t="n">
        <v>0.015</v>
      </c>
      <c r="DT365" s="33" t="n">
        <v>0.003</v>
      </c>
      <c r="DU365" s="33" t="n">
        <v>0.006</v>
      </c>
      <c r="DV365" s="33" t="n">
        <v>0.012</v>
      </c>
      <c r="DW365" s="33" t="n">
        <v>0.875</v>
      </c>
      <c r="DX365" s="33" t="n">
        <v>0.872</v>
      </c>
      <c r="DY365" s="33" t="n">
        <v>0.793</v>
      </c>
      <c r="DZ365" s="33" t="n">
        <v>0.772</v>
      </c>
      <c r="EA365" s="33" t="n">
        <v>0.848</v>
      </c>
      <c r="EB365" s="33" t="n">
        <v>0.748</v>
      </c>
      <c r="EC365" s="33" t="n">
        <v>0.696</v>
      </c>
      <c r="ED365" s="33" t="n">
        <v>0.623</v>
      </c>
      <c r="EE365" s="33" t="n">
        <v>0.729</v>
      </c>
      <c r="EF365" s="33" t="n">
        <v>0.574</v>
      </c>
      <c r="EG365" s="33" t="n">
        <v>0.009</v>
      </c>
      <c r="EH365" s="33" t="n">
        <v>0</v>
      </c>
      <c r="EI365" s="33" t="n">
        <v>0.049</v>
      </c>
      <c r="EJ365" s="33" t="n">
        <v>0.179</v>
      </c>
      <c r="EK365" s="33" t="n">
        <v>0.043</v>
      </c>
      <c r="EL365" s="33" t="n">
        <v>0.009</v>
      </c>
      <c r="EM365" s="33" t="n">
        <v>0.064</v>
      </c>
      <c r="EN365" s="33" t="n">
        <v>0.097</v>
      </c>
      <c r="EO365" s="33" t="n">
        <v>0.322</v>
      </c>
      <c r="EP365" s="33" t="n">
        <v>0.237</v>
      </c>
      <c r="EQ365" s="33" t="n">
        <v>0.328</v>
      </c>
      <c r="ER365" s="33" t="n">
        <v>0.055</v>
      </c>
      <c r="ES365" s="33" t="n">
        <v>0.018</v>
      </c>
      <c r="ET365" s="33" t="n">
        <v>0.052</v>
      </c>
      <c r="EU365" s="33" t="n">
        <v>0.046</v>
      </c>
      <c r="EV365" s="33" t="n">
        <v>0.094</v>
      </c>
      <c r="EW365" s="33" t="n">
        <v>0.608</v>
      </c>
      <c r="EX365" s="33" t="n">
        <v>0.702</v>
      </c>
      <c r="EY365" s="33" t="n">
        <v>0.514</v>
      </c>
      <c r="EZ365" s="33" t="n">
        <v>9.02</v>
      </c>
      <c r="FA365" s="33" t="n">
        <v>0</v>
      </c>
      <c r="FB365" s="33" t="n">
        <v>0.003</v>
      </c>
      <c r="FC365" s="33" t="n">
        <v>0.003</v>
      </c>
      <c r="FD365" s="33" t="n">
        <v>0</v>
      </c>
      <c r="FE365" s="33" t="n">
        <v>0.018</v>
      </c>
      <c r="FF365" s="33" t="n">
        <v>0.024</v>
      </c>
      <c r="FG365" s="33" t="n">
        <v>0.07</v>
      </c>
      <c r="FH365" s="33" t="n">
        <v>0.17</v>
      </c>
      <c r="FI365" s="33" t="n">
        <v>0.191</v>
      </c>
      <c r="FJ365" s="33" t="n">
        <v>0.514</v>
      </c>
      <c r="FK365" s="33" t="n">
        <v>0.006</v>
      </c>
      <c r="FL365" s="33" t="n">
        <v>0.35</v>
      </c>
      <c r="FM365" s="33" t="n">
        <v>0.483</v>
      </c>
      <c r="FN365" s="33" t="n">
        <v>0.258</v>
      </c>
      <c r="FO365" s="33" t="n">
        <v>0.17</v>
      </c>
      <c r="FP365" s="33" t="n">
        <v>0.094</v>
      </c>
      <c r="FQ365" s="33" t="n">
        <v>0.216</v>
      </c>
      <c r="FR365" s="33" t="n">
        <v>0.131</v>
      </c>
      <c r="FS365" s="33" t="n">
        <v>0.07</v>
      </c>
      <c r="FT365" s="33" t="n">
        <v>0.161</v>
      </c>
      <c r="FU365" s="33" t="n">
        <v>0.131</v>
      </c>
      <c r="FV365" s="33" t="n">
        <v>0.04</v>
      </c>
      <c r="FW365" s="33" t="n">
        <v>0.201</v>
      </c>
      <c r="FX365" s="33" t="n">
        <v>0.219</v>
      </c>
      <c r="FY365" s="33" t="n">
        <v>0.313</v>
      </c>
      <c r="FZ365" s="33" t="n">
        <v>0.164</v>
      </c>
      <c r="GA365" s="33" t="n">
        <v>0.003</v>
      </c>
      <c r="GB365" s="33" t="n">
        <v>0.009</v>
      </c>
      <c r="GC365" s="33" t="n">
        <v>0.003</v>
      </c>
      <c r="GD365" s="33" t="n">
        <v>0</v>
      </c>
      <c r="GE365" s="33" t="n">
        <v>0.049</v>
      </c>
      <c r="GF365" s="33" t="n">
        <v>0.006</v>
      </c>
      <c r="GG365" s="33" t="n">
        <v>0.286</v>
      </c>
      <c r="GH365" s="33" t="n">
        <v>0.277</v>
      </c>
      <c r="GI365" s="33" t="n">
        <v>0.301</v>
      </c>
      <c r="GJ365" s="33" t="n">
        <v>0.307</v>
      </c>
      <c r="GK365" s="33" t="n">
        <v>0.365</v>
      </c>
      <c r="GL365" s="33" t="n">
        <v>0.325</v>
      </c>
      <c r="GM365" s="33" t="n">
        <v>0.632</v>
      </c>
      <c r="GN365" s="33" t="n">
        <v>0.292</v>
      </c>
      <c r="GO365" s="33" t="n">
        <v>0.456</v>
      </c>
      <c r="GP365" s="33" t="n">
        <v>0.508</v>
      </c>
      <c r="GQ365" s="33" t="n">
        <v>0.438</v>
      </c>
      <c r="GR365" s="33" t="n">
        <v>0.553</v>
      </c>
      <c r="GS365" s="33" t="n">
        <v>0.021</v>
      </c>
      <c r="GT365" s="33" t="n">
        <v>0.292</v>
      </c>
      <c r="GU365" s="33" t="n">
        <v>0.179</v>
      </c>
      <c r="GV365" s="33" t="n">
        <v>0.112</v>
      </c>
      <c r="GW365" s="33" t="n">
        <v>0.079</v>
      </c>
      <c r="GX365" s="33" t="n">
        <v>0.061</v>
      </c>
      <c r="GY365" s="33" t="n">
        <v>0.012</v>
      </c>
      <c r="GZ365" s="33" t="n">
        <v>0.03</v>
      </c>
      <c r="HA365" s="33" t="n">
        <v>0.009</v>
      </c>
      <c r="HB365" s="33" t="n">
        <v>0.009</v>
      </c>
      <c r="HC365" s="33" t="n">
        <v>0.012</v>
      </c>
      <c r="HD365" s="33" t="n">
        <v>0.012</v>
      </c>
      <c r="HE365" s="33" t="n">
        <v>0.046</v>
      </c>
      <c r="HF365" s="33" t="n">
        <v>0.1</v>
      </c>
      <c r="HG365" s="33" t="n">
        <v>0.052</v>
      </c>
      <c r="HH365" s="33" t="n">
        <v>0.064</v>
      </c>
      <c r="HI365" s="33" t="n">
        <v>0.058</v>
      </c>
      <c r="HJ365" s="33" t="n">
        <v>0.043</v>
      </c>
    </row>
    <row r="366" customFormat="false" ht="15" hidden="false" customHeight="false" outlineLevel="0" collapsed="false">
      <c r="A366" s="33" t="n">
        <v>610026</v>
      </c>
      <c r="B366" s="242" t="s">
        <v>1785</v>
      </c>
      <c r="C366" s="243" t="s">
        <v>1786</v>
      </c>
      <c r="D366" s="33" t="n">
        <v>4330</v>
      </c>
      <c r="E366" s="33" t="n">
        <v>24071</v>
      </c>
      <c r="F366" s="33" t="s">
        <v>801</v>
      </c>
      <c r="G366" s="33" t="s">
        <v>802</v>
      </c>
      <c r="H366" s="243" t="s">
        <v>46</v>
      </c>
      <c r="I366" s="33" t="s">
        <v>1855</v>
      </c>
      <c r="J366" s="33" t="s">
        <v>1788</v>
      </c>
      <c r="L366" s="33" t="s">
        <v>112</v>
      </c>
      <c r="N366" s="33" t="s">
        <v>1790</v>
      </c>
      <c r="O366" s="33" t="n">
        <v>51299</v>
      </c>
      <c r="P366" s="33" t="s">
        <v>1791</v>
      </c>
      <c r="Q366" s="33" t="s">
        <v>4251</v>
      </c>
      <c r="R366" s="33" t="s">
        <v>4252</v>
      </c>
      <c r="S366" s="33" t="n">
        <v>60638</v>
      </c>
      <c r="T366" s="33" t="n">
        <v>44</v>
      </c>
      <c r="U366" s="33" t="s">
        <v>4253</v>
      </c>
      <c r="V366" s="33" t="s">
        <v>4254</v>
      </c>
      <c r="W366" s="33" t="s">
        <v>4255</v>
      </c>
      <c r="X366" s="33" t="s">
        <v>4256</v>
      </c>
      <c r="Y366" s="33" t="s">
        <v>1798</v>
      </c>
      <c r="Z366" s="33" t="s">
        <v>2605</v>
      </c>
      <c r="AA366" s="33" t="n">
        <v>2012</v>
      </c>
      <c r="AB366" s="33" t="n">
        <v>610026</v>
      </c>
      <c r="AD366" s="33" t="n">
        <v>4330</v>
      </c>
      <c r="AG366" s="33" t="s">
        <v>4257</v>
      </c>
      <c r="AH366" s="33" t="n">
        <v>3</v>
      </c>
      <c r="AI366" s="33" t="s">
        <v>1823</v>
      </c>
      <c r="AJ366" s="33" t="s">
        <v>1801</v>
      </c>
      <c r="AK366" s="33" t="s">
        <v>1802</v>
      </c>
      <c r="AL366" s="33" t="s">
        <v>112</v>
      </c>
      <c r="AM366" s="33" t="s">
        <v>71</v>
      </c>
      <c r="AN366" s="33" t="s">
        <v>112</v>
      </c>
      <c r="AO366" s="33" t="s">
        <v>112</v>
      </c>
      <c r="AP366" s="33" t="s">
        <v>71</v>
      </c>
      <c r="AQ366" s="33" t="s">
        <v>2426</v>
      </c>
      <c r="AR366" s="244" t="s">
        <v>803</v>
      </c>
      <c r="AS366" s="33" t="s">
        <v>47</v>
      </c>
      <c r="AT366" s="33" t="s">
        <v>47</v>
      </c>
      <c r="AU366" s="33" t="s">
        <v>47</v>
      </c>
      <c r="AV366" s="33" t="n">
        <v>44</v>
      </c>
      <c r="AW366" s="33" t="n">
        <v>57</v>
      </c>
      <c r="AX366" s="33" t="n">
        <v>47</v>
      </c>
      <c r="AY366" s="33" t="n">
        <v>316</v>
      </c>
      <c r="AZ366" s="33" t="n">
        <v>105</v>
      </c>
      <c r="BA366" s="33" t="n">
        <v>1</v>
      </c>
      <c r="BB366" s="33" t="n">
        <v>8</v>
      </c>
      <c r="BC366" s="33" t="n">
        <v>175</v>
      </c>
      <c r="BD366" s="245" t="n">
        <v>0</v>
      </c>
      <c r="BE366" s="33" t="n">
        <v>1</v>
      </c>
      <c r="BF366" s="33" t="n">
        <v>14</v>
      </c>
      <c r="BG366" s="33" t="n">
        <v>12</v>
      </c>
      <c r="BH366" s="33" t="n">
        <v>316</v>
      </c>
      <c r="BI366" s="33" t="n">
        <v>0.038</v>
      </c>
      <c r="BJ366" s="33" t="n">
        <v>0.025</v>
      </c>
      <c r="BK366" s="33" t="n">
        <v>0.013</v>
      </c>
      <c r="BL366" s="33" t="n">
        <v>0.006</v>
      </c>
      <c r="BM366" s="33" t="n">
        <v>0.009</v>
      </c>
      <c r="BN366" s="33" t="n">
        <v>0.041</v>
      </c>
      <c r="BO366" s="33" t="n">
        <v>0.104</v>
      </c>
      <c r="BP366" s="33" t="n">
        <v>0.051</v>
      </c>
      <c r="BQ366" s="33" t="n">
        <v>0.063</v>
      </c>
      <c r="BR366" s="33" t="n">
        <v>0.025</v>
      </c>
      <c r="BS366" s="33" t="n">
        <v>0.089</v>
      </c>
      <c r="BT366" s="33" t="n">
        <v>0.158</v>
      </c>
      <c r="BU366" s="33" t="n">
        <v>0.377</v>
      </c>
      <c r="BV366" s="33" t="n">
        <v>0.304</v>
      </c>
      <c r="BW366" s="33" t="n">
        <v>0.383</v>
      </c>
      <c r="BX366" s="33" t="n">
        <v>0.241</v>
      </c>
      <c r="BY366" s="33" t="n">
        <v>0.408</v>
      </c>
      <c r="BZ366" s="33" t="n">
        <v>0.367</v>
      </c>
      <c r="CA366" s="33" t="n">
        <v>0.013</v>
      </c>
      <c r="CB366" s="33" t="n">
        <v>0.022</v>
      </c>
      <c r="CC366" s="33" t="n">
        <v>0.032</v>
      </c>
      <c r="CD366" s="33" t="n">
        <v>0.016</v>
      </c>
      <c r="CE366" s="33" t="n">
        <v>0.019</v>
      </c>
      <c r="CF366" s="33" t="n">
        <v>0.019</v>
      </c>
      <c r="CG366" s="33" t="n">
        <v>0.468</v>
      </c>
      <c r="CH366" s="33" t="n">
        <v>0.598</v>
      </c>
      <c r="CI366" s="33" t="n">
        <v>0.509</v>
      </c>
      <c r="CJ366" s="33" t="n">
        <v>0.712</v>
      </c>
      <c r="CK366" s="33" t="n">
        <v>0.475</v>
      </c>
      <c r="CL366" s="33" t="n">
        <v>0.415</v>
      </c>
      <c r="CM366" s="33" t="n">
        <v>0</v>
      </c>
      <c r="CN366" s="33" t="n">
        <v>0.003</v>
      </c>
      <c r="CO366" s="33" t="n">
        <v>0.003</v>
      </c>
      <c r="CP366" s="33" t="n">
        <v>0</v>
      </c>
      <c r="CQ366" s="33" t="n">
        <v>0.003</v>
      </c>
      <c r="CR366" s="33" t="n">
        <v>0.003</v>
      </c>
      <c r="CS366" s="33" t="n">
        <v>0.006</v>
      </c>
      <c r="CT366" s="33" t="n">
        <v>0.051</v>
      </c>
      <c r="CU366" s="33" t="n">
        <v>0.025</v>
      </c>
      <c r="CV366" s="33" t="n">
        <v>0.003</v>
      </c>
      <c r="CW366" s="33" t="n">
        <v>0.013</v>
      </c>
      <c r="CX366" s="33" t="n">
        <v>0.013</v>
      </c>
      <c r="CY366" s="33" t="n">
        <v>0.013</v>
      </c>
      <c r="CZ366" s="33" t="n">
        <v>0.016</v>
      </c>
      <c r="DA366" s="33" t="n">
        <v>0.022</v>
      </c>
      <c r="DB366" s="33" t="n">
        <v>0.044</v>
      </c>
      <c r="DC366" s="33" t="n">
        <v>0.111</v>
      </c>
      <c r="DD366" s="33" t="n">
        <v>0.06</v>
      </c>
      <c r="DE366" s="33" t="n">
        <v>0.139</v>
      </c>
      <c r="DF366" s="33" t="n">
        <v>0.158</v>
      </c>
      <c r="DG366" s="33" t="n">
        <v>0.187</v>
      </c>
      <c r="DH366" s="33" t="n">
        <v>0.184</v>
      </c>
      <c r="DI366" s="33" t="n">
        <v>0.18</v>
      </c>
      <c r="DJ366" s="33" t="n">
        <v>0.301</v>
      </c>
      <c r="DK366" s="33" t="n">
        <v>0.285</v>
      </c>
      <c r="DL366" s="33" t="n">
        <v>0.25</v>
      </c>
      <c r="DM366" s="33" t="n">
        <v>0.282</v>
      </c>
      <c r="DN366" s="33" t="n">
        <v>0.006</v>
      </c>
      <c r="DO366" s="33" t="n">
        <v>0.006</v>
      </c>
      <c r="DP366" s="33" t="n">
        <v>0.016</v>
      </c>
      <c r="DQ366" s="33" t="n">
        <v>0.006</v>
      </c>
      <c r="DR366" s="33" t="n">
        <v>0.013</v>
      </c>
      <c r="DS366" s="33" t="n">
        <v>0.013</v>
      </c>
      <c r="DT366" s="33" t="n">
        <v>0.016</v>
      </c>
      <c r="DU366" s="33" t="n">
        <v>0.016</v>
      </c>
      <c r="DV366" s="33" t="n">
        <v>0.019</v>
      </c>
      <c r="DW366" s="33" t="n">
        <v>0.851</v>
      </c>
      <c r="DX366" s="33" t="n">
        <v>0.82</v>
      </c>
      <c r="DY366" s="33" t="n">
        <v>0.782</v>
      </c>
      <c r="DZ366" s="33" t="n">
        <v>0.797</v>
      </c>
      <c r="EA366" s="33" t="n">
        <v>0.788</v>
      </c>
      <c r="EB366" s="33" t="n">
        <v>0.661</v>
      </c>
      <c r="EC366" s="33" t="n">
        <v>0.649</v>
      </c>
      <c r="ED366" s="33" t="n">
        <v>0.573</v>
      </c>
      <c r="EE366" s="33" t="n">
        <v>0.614</v>
      </c>
      <c r="EF366" s="33" t="n">
        <v>0.364</v>
      </c>
      <c r="EG366" s="33" t="n">
        <v>0.006</v>
      </c>
      <c r="EH366" s="33" t="n">
        <v>0</v>
      </c>
      <c r="EI366" s="33" t="n">
        <v>0.076</v>
      </c>
      <c r="EJ366" s="33" t="n">
        <v>0.427</v>
      </c>
      <c r="EK366" s="33" t="n">
        <v>0.038</v>
      </c>
      <c r="EL366" s="33" t="n">
        <v>0.038</v>
      </c>
      <c r="EM366" s="33" t="n">
        <v>0.111</v>
      </c>
      <c r="EN366" s="33" t="n">
        <v>0.06</v>
      </c>
      <c r="EO366" s="33" t="n">
        <v>0.361</v>
      </c>
      <c r="EP366" s="33" t="n">
        <v>0.326</v>
      </c>
      <c r="EQ366" s="33" t="n">
        <v>0.335</v>
      </c>
      <c r="ER366" s="33" t="n">
        <v>0.057</v>
      </c>
      <c r="ES366" s="33" t="n">
        <v>0.063</v>
      </c>
      <c r="ET366" s="33" t="n">
        <v>0.073</v>
      </c>
      <c r="EU366" s="33" t="n">
        <v>0.085</v>
      </c>
      <c r="EV366" s="33" t="n">
        <v>0.092</v>
      </c>
      <c r="EW366" s="33" t="n">
        <v>0.532</v>
      </c>
      <c r="EX366" s="33" t="n">
        <v>0.563</v>
      </c>
      <c r="EY366" s="33" t="n">
        <v>0.392</v>
      </c>
      <c r="EZ366" s="33" t="n">
        <v>8.85</v>
      </c>
      <c r="FA366" s="33" t="n">
        <v>0</v>
      </c>
      <c r="FB366" s="33" t="n">
        <v>0</v>
      </c>
      <c r="FC366" s="33" t="n">
        <v>0.006</v>
      </c>
      <c r="FD366" s="33" t="n">
        <v>0.009</v>
      </c>
      <c r="FE366" s="33" t="n">
        <v>0.016</v>
      </c>
      <c r="FF366" s="33" t="n">
        <v>0.038</v>
      </c>
      <c r="FG366" s="33" t="n">
        <v>0.076</v>
      </c>
      <c r="FH366" s="33" t="n">
        <v>0.161</v>
      </c>
      <c r="FI366" s="33" t="n">
        <v>0.228</v>
      </c>
      <c r="FJ366" s="33" t="n">
        <v>0.427</v>
      </c>
      <c r="FK366" s="33" t="n">
        <v>0.038</v>
      </c>
      <c r="FL366" s="33" t="n">
        <v>0.415</v>
      </c>
      <c r="FM366" s="33" t="n">
        <v>0.617</v>
      </c>
      <c r="FN366" s="33" t="n">
        <v>0.193</v>
      </c>
      <c r="FO366" s="33" t="n">
        <v>0.187</v>
      </c>
      <c r="FP366" s="33" t="n">
        <v>0.082</v>
      </c>
      <c r="FQ366" s="33" t="n">
        <v>0.228</v>
      </c>
      <c r="FR366" s="33" t="n">
        <v>0.13</v>
      </c>
      <c r="FS366" s="33" t="n">
        <v>0.041</v>
      </c>
      <c r="FT366" s="33" t="n">
        <v>0.218</v>
      </c>
      <c r="FU366" s="33" t="n">
        <v>0.117</v>
      </c>
      <c r="FV366" s="33" t="n">
        <v>0.114</v>
      </c>
      <c r="FW366" s="33" t="n">
        <v>0.266</v>
      </c>
      <c r="FX366" s="33" t="n">
        <v>0.152</v>
      </c>
      <c r="FY366" s="33" t="n">
        <v>0.146</v>
      </c>
      <c r="FZ366" s="33" t="n">
        <v>0.095</v>
      </c>
      <c r="GA366" s="33" t="n">
        <v>0.006</v>
      </c>
      <c r="GB366" s="33" t="n">
        <v>0.032</v>
      </c>
      <c r="GC366" s="33" t="n">
        <v>0.009</v>
      </c>
      <c r="GD366" s="33" t="n">
        <v>0.022</v>
      </c>
      <c r="GE366" s="33" t="n">
        <v>0.127</v>
      </c>
      <c r="GF366" s="33" t="n">
        <v>0.016</v>
      </c>
      <c r="GG366" s="33" t="n">
        <v>0.335</v>
      </c>
      <c r="GH366" s="33" t="n">
        <v>0.316</v>
      </c>
      <c r="GI366" s="33" t="n">
        <v>0.373</v>
      </c>
      <c r="GJ366" s="33" t="n">
        <v>0.364</v>
      </c>
      <c r="GK366" s="33" t="n">
        <v>0.44</v>
      </c>
      <c r="GL366" s="33" t="n">
        <v>0.386</v>
      </c>
      <c r="GM366" s="33" t="n">
        <v>0.585</v>
      </c>
      <c r="GN366" s="33" t="n">
        <v>0.418</v>
      </c>
      <c r="GO366" s="33" t="n">
        <v>0.481</v>
      </c>
      <c r="GP366" s="33" t="n">
        <v>0.513</v>
      </c>
      <c r="GQ366" s="33" t="n">
        <v>0.256</v>
      </c>
      <c r="GR366" s="33" t="n">
        <v>0.513</v>
      </c>
      <c r="GS366" s="33" t="n">
        <v>0.019</v>
      </c>
      <c r="GT366" s="33" t="n">
        <v>0.158</v>
      </c>
      <c r="GU366" s="33" t="n">
        <v>0.073</v>
      </c>
      <c r="GV366" s="33" t="n">
        <v>0.038</v>
      </c>
      <c r="GW366" s="33" t="n">
        <v>0.085</v>
      </c>
      <c r="GX366" s="33" t="n">
        <v>0.022</v>
      </c>
      <c r="GY366" s="33" t="n">
        <v>0.009</v>
      </c>
      <c r="GZ366" s="33" t="n">
        <v>0.019</v>
      </c>
      <c r="HA366" s="33" t="n">
        <v>0.009</v>
      </c>
      <c r="HB366" s="33" t="n">
        <v>0.009</v>
      </c>
      <c r="HC366" s="33" t="n">
        <v>0.025</v>
      </c>
      <c r="HD366" s="33" t="n">
        <v>0.013</v>
      </c>
      <c r="HE366" s="33" t="n">
        <v>0.044</v>
      </c>
      <c r="HF366" s="33" t="n">
        <v>0.057</v>
      </c>
      <c r="HG366" s="33" t="n">
        <v>0.054</v>
      </c>
      <c r="HH366" s="33" t="n">
        <v>0.054</v>
      </c>
      <c r="HI366" s="33" t="n">
        <v>0.066</v>
      </c>
      <c r="HJ366" s="33" t="n">
        <v>0.051</v>
      </c>
    </row>
    <row r="367" customFormat="false" ht="15" hidden="false" customHeight="false" outlineLevel="0" collapsed="false">
      <c r="A367" s="33" t="n">
        <v>610027</v>
      </c>
      <c r="B367" s="242" t="s">
        <v>1785</v>
      </c>
      <c r="C367" s="243" t="s">
        <v>1786</v>
      </c>
      <c r="D367" s="33" t="n">
        <v>4350</v>
      </c>
      <c r="E367" s="33" t="n">
        <v>24081</v>
      </c>
      <c r="F367" s="33" t="s">
        <v>804</v>
      </c>
      <c r="G367" s="33" t="s">
        <v>805</v>
      </c>
      <c r="H367" s="243" t="s">
        <v>46</v>
      </c>
      <c r="I367" s="33" t="s">
        <v>1855</v>
      </c>
      <c r="J367" s="33" t="s">
        <v>1788</v>
      </c>
      <c r="L367" s="33" t="s">
        <v>155</v>
      </c>
      <c r="N367" s="33" t="s">
        <v>1790</v>
      </c>
      <c r="O367" s="33" t="n">
        <v>51469</v>
      </c>
      <c r="P367" s="33" t="s">
        <v>1791</v>
      </c>
      <c r="Q367" s="33" t="s">
        <v>4258</v>
      </c>
      <c r="R367" s="33" t="s">
        <v>4259</v>
      </c>
      <c r="S367" s="33" t="n">
        <v>60620</v>
      </c>
      <c r="T367" s="33" t="n">
        <v>49</v>
      </c>
      <c r="U367" s="33" t="s">
        <v>4260</v>
      </c>
      <c r="V367" s="33" t="s">
        <v>4261</v>
      </c>
      <c r="W367" s="33" t="s">
        <v>4262</v>
      </c>
      <c r="X367" s="33" t="s">
        <v>4263</v>
      </c>
      <c r="Y367" s="33" t="s">
        <v>1921</v>
      </c>
      <c r="Z367" s="33" t="s">
        <v>1964</v>
      </c>
      <c r="AA367" s="33" t="n">
        <v>2012</v>
      </c>
      <c r="AB367" s="33" t="n">
        <v>610027</v>
      </c>
      <c r="AD367" s="33" t="n">
        <v>4350</v>
      </c>
      <c r="AG367" s="33" t="s">
        <v>4264</v>
      </c>
      <c r="AH367" s="33" t="n">
        <v>6</v>
      </c>
      <c r="AI367" s="33" t="s">
        <v>1823</v>
      </c>
      <c r="AJ367" s="33" t="s">
        <v>1801</v>
      </c>
      <c r="AK367" s="33" t="s">
        <v>1802</v>
      </c>
      <c r="AL367" s="33" t="s">
        <v>155</v>
      </c>
      <c r="AM367" s="33" t="s">
        <v>60</v>
      </c>
      <c r="AN367" s="33" t="s">
        <v>155</v>
      </c>
      <c r="AO367" s="33" t="s">
        <v>155</v>
      </c>
      <c r="AP367" s="33" t="s">
        <v>60</v>
      </c>
      <c r="AQ367" s="33" t="s">
        <v>2426</v>
      </c>
      <c r="AR367" s="244" t="s">
        <v>54</v>
      </c>
    </row>
    <row r="368" customFormat="false" ht="15" hidden="false" customHeight="false" outlineLevel="0" collapsed="false">
      <c r="A368" s="33" t="n">
        <v>610028</v>
      </c>
      <c r="B368" s="242" t="s">
        <v>1785</v>
      </c>
      <c r="C368" s="243" t="s">
        <v>1786</v>
      </c>
      <c r="D368" s="33" t="n">
        <v>4360</v>
      </c>
      <c r="E368" s="33" t="n">
        <v>24091</v>
      </c>
      <c r="F368" s="33" t="s">
        <v>809</v>
      </c>
      <c r="G368" s="33" t="s">
        <v>810</v>
      </c>
      <c r="H368" s="243" t="s">
        <v>46</v>
      </c>
      <c r="I368" s="33" t="s">
        <v>1855</v>
      </c>
      <c r="J368" s="33" t="s">
        <v>1788</v>
      </c>
      <c r="L368" s="33" t="s">
        <v>155</v>
      </c>
      <c r="N368" s="33" t="s">
        <v>1790</v>
      </c>
      <c r="O368" s="33" t="n">
        <v>51438</v>
      </c>
      <c r="P368" s="33" t="s">
        <v>1791</v>
      </c>
      <c r="Q368" s="33" t="s">
        <v>4265</v>
      </c>
      <c r="R368" s="33" t="s">
        <v>4266</v>
      </c>
      <c r="S368" s="33" t="n">
        <v>60628</v>
      </c>
      <c r="T368" s="33" t="n">
        <v>48</v>
      </c>
      <c r="U368" s="33" t="s">
        <v>4267</v>
      </c>
      <c r="V368" s="33" t="s">
        <v>4268</v>
      </c>
      <c r="W368" s="33" t="s">
        <v>4269</v>
      </c>
      <c r="X368" s="33" t="s">
        <v>4270</v>
      </c>
      <c r="Y368" s="33" t="s">
        <v>2537</v>
      </c>
      <c r="Z368" s="33" t="s">
        <v>2538</v>
      </c>
      <c r="AA368" s="33" t="n">
        <v>2012</v>
      </c>
      <c r="AB368" s="33" t="n">
        <v>610028</v>
      </c>
      <c r="AD368" s="33" t="n">
        <v>4360</v>
      </c>
      <c r="AG368" s="33" t="s">
        <v>4271</v>
      </c>
      <c r="AH368" s="33" t="n">
        <v>6</v>
      </c>
      <c r="AI368" s="33" t="s">
        <v>1823</v>
      </c>
      <c r="AJ368" s="33" t="s">
        <v>1801</v>
      </c>
      <c r="AK368" s="33" t="s">
        <v>1802</v>
      </c>
      <c r="AL368" s="33" t="s">
        <v>155</v>
      </c>
      <c r="AM368" s="33" t="s">
        <v>60</v>
      </c>
      <c r="AN368" s="33" t="s">
        <v>155</v>
      </c>
      <c r="AO368" s="33" t="s">
        <v>155</v>
      </c>
      <c r="AP368" s="33" t="s">
        <v>60</v>
      </c>
      <c r="AQ368" s="33" t="s">
        <v>2467</v>
      </c>
      <c r="AR368" s="244" t="s">
        <v>61</v>
      </c>
      <c r="AS368" s="33" t="s">
        <v>47</v>
      </c>
      <c r="AT368" s="33" t="s">
        <v>47</v>
      </c>
      <c r="AU368" s="33" t="s">
        <v>47</v>
      </c>
      <c r="AV368" s="33" t="n">
        <v>42</v>
      </c>
      <c r="AW368" s="33" t="n">
        <v>55</v>
      </c>
      <c r="AX368" s="33" t="n">
        <v>57</v>
      </c>
      <c r="AY368" s="33" t="n">
        <v>75</v>
      </c>
      <c r="AZ368" s="33" t="n">
        <v>0</v>
      </c>
      <c r="BA368" s="33" t="n">
        <v>0</v>
      </c>
      <c r="BB368" s="33" t="n">
        <v>71</v>
      </c>
      <c r="BC368" s="33" t="n">
        <v>1</v>
      </c>
      <c r="BD368" s="245" t="n">
        <v>0</v>
      </c>
      <c r="BE368" s="33" t="n">
        <v>0</v>
      </c>
      <c r="BF368" s="33" t="n">
        <v>2</v>
      </c>
      <c r="BG368" s="33" t="n">
        <v>1</v>
      </c>
      <c r="BH368" s="33" t="n">
        <v>75</v>
      </c>
      <c r="BI368" s="33" t="n">
        <v>0.027</v>
      </c>
      <c r="BJ368" s="33" t="n">
        <v>0</v>
      </c>
      <c r="BK368" s="33" t="n">
        <v>0.013</v>
      </c>
      <c r="BL368" s="33" t="n">
        <v>0.027</v>
      </c>
      <c r="BM368" s="33" t="n">
        <v>0.04</v>
      </c>
      <c r="BN368" s="33" t="n">
        <v>0.067</v>
      </c>
      <c r="BO368" s="33" t="n">
        <v>0.08</v>
      </c>
      <c r="BP368" s="33" t="n">
        <v>0.107</v>
      </c>
      <c r="BQ368" s="33" t="n">
        <v>0.12</v>
      </c>
      <c r="BR368" s="33" t="n">
        <v>0.053</v>
      </c>
      <c r="BS368" s="33" t="n">
        <v>0.093</v>
      </c>
      <c r="BT368" s="33" t="n">
        <v>0.133</v>
      </c>
      <c r="BU368" s="33" t="n">
        <v>0.373</v>
      </c>
      <c r="BV368" s="33" t="n">
        <v>0.24</v>
      </c>
      <c r="BW368" s="33" t="n">
        <v>0.32</v>
      </c>
      <c r="BX368" s="33" t="n">
        <v>0.213</v>
      </c>
      <c r="BY368" s="33" t="n">
        <v>0.36</v>
      </c>
      <c r="BZ368" s="33" t="n">
        <v>0.333</v>
      </c>
      <c r="CA368" s="33" t="n">
        <v>0</v>
      </c>
      <c r="CB368" s="33" t="n">
        <v>0.027</v>
      </c>
      <c r="CC368" s="33" t="n">
        <v>0</v>
      </c>
      <c r="CD368" s="33" t="n">
        <v>0</v>
      </c>
      <c r="CE368" s="33" t="n">
        <v>0</v>
      </c>
      <c r="CF368" s="33" t="n">
        <v>0.013</v>
      </c>
      <c r="CG368" s="33" t="n">
        <v>0.52</v>
      </c>
      <c r="CH368" s="33" t="n">
        <v>0.627</v>
      </c>
      <c r="CI368" s="33" t="n">
        <v>0.547</v>
      </c>
      <c r="CJ368" s="33" t="n">
        <v>0.707</v>
      </c>
      <c r="CK368" s="33" t="n">
        <v>0.507</v>
      </c>
      <c r="CL368" s="33" t="n">
        <v>0.453</v>
      </c>
      <c r="CM368" s="33" t="n">
        <v>0</v>
      </c>
      <c r="CN368" s="33" t="n">
        <v>0.013</v>
      </c>
      <c r="CO368" s="33" t="n">
        <v>0.013</v>
      </c>
      <c r="CP368" s="33" t="n">
        <v>0</v>
      </c>
      <c r="CQ368" s="33" t="n">
        <v>0.027</v>
      </c>
      <c r="CR368" s="33" t="n">
        <v>0.013</v>
      </c>
      <c r="CS368" s="33" t="n">
        <v>0.013</v>
      </c>
      <c r="CT368" s="33" t="n">
        <v>0.053</v>
      </c>
      <c r="CU368" s="33" t="n">
        <v>0.04</v>
      </c>
      <c r="CV368" s="33" t="n">
        <v>0.013</v>
      </c>
      <c r="CW368" s="33" t="n">
        <v>0.027</v>
      </c>
      <c r="CX368" s="33" t="n">
        <v>0.04</v>
      </c>
      <c r="CY368" s="33" t="n">
        <v>0.053</v>
      </c>
      <c r="CZ368" s="33" t="n">
        <v>0.067</v>
      </c>
      <c r="DA368" s="33" t="n">
        <v>0.053</v>
      </c>
      <c r="DB368" s="33" t="n">
        <v>0.093</v>
      </c>
      <c r="DC368" s="33" t="n">
        <v>0.093</v>
      </c>
      <c r="DD368" s="33" t="n">
        <v>0.04</v>
      </c>
      <c r="DE368" s="33" t="n">
        <v>0.093</v>
      </c>
      <c r="DF368" s="33" t="n">
        <v>0.16</v>
      </c>
      <c r="DG368" s="33" t="n">
        <v>0.147</v>
      </c>
      <c r="DH368" s="33" t="n">
        <v>0.253</v>
      </c>
      <c r="DI368" s="33" t="n">
        <v>0.133</v>
      </c>
      <c r="DJ368" s="33" t="n">
        <v>0.333</v>
      </c>
      <c r="DK368" s="33" t="n">
        <v>0.147</v>
      </c>
      <c r="DL368" s="33" t="n">
        <v>0.16</v>
      </c>
      <c r="DM368" s="33" t="n">
        <v>0.173</v>
      </c>
      <c r="DN368" s="33" t="n">
        <v>0.013</v>
      </c>
      <c r="DO368" s="33" t="n">
        <v>0</v>
      </c>
      <c r="DP368" s="33" t="n">
        <v>0</v>
      </c>
      <c r="DQ368" s="33" t="n">
        <v>0</v>
      </c>
      <c r="DR368" s="33" t="n">
        <v>0</v>
      </c>
      <c r="DS368" s="33" t="n">
        <v>0.013</v>
      </c>
      <c r="DT368" s="33" t="n">
        <v>0</v>
      </c>
      <c r="DU368" s="33" t="n">
        <v>0</v>
      </c>
      <c r="DV368" s="33" t="n">
        <v>0</v>
      </c>
      <c r="DW368" s="33" t="n">
        <v>0.88</v>
      </c>
      <c r="DX368" s="33" t="n">
        <v>0.8</v>
      </c>
      <c r="DY368" s="33" t="n">
        <v>0.8</v>
      </c>
      <c r="DZ368" s="33" t="n">
        <v>0.693</v>
      </c>
      <c r="EA368" s="33" t="n">
        <v>0.773</v>
      </c>
      <c r="EB368" s="33" t="n">
        <v>0.587</v>
      </c>
      <c r="EC368" s="33" t="n">
        <v>0.747</v>
      </c>
      <c r="ED368" s="33" t="n">
        <v>0.693</v>
      </c>
      <c r="EE368" s="33" t="n">
        <v>0.747</v>
      </c>
      <c r="EF368" s="33" t="n">
        <v>0.24</v>
      </c>
      <c r="EG368" s="33" t="n">
        <v>0.107</v>
      </c>
      <c r="EH368" s="33" t="n">
        <v>0.027</v>
      </c>
      <c r="EI368" s="33" t="n">
        <v>0.067</v>
      </c>
      <c r="EJ368" s="33" t="n">
        <v>0.48</v>
      </c>
      <c r="EK368" s="33" t="n">
        <v>0.28</v>
      </c>
      <c r="EL368" s="33" t="n">
        <v>0.173</v>
      </c>
      <c r="EM368" s="33" t="n">
        <v>0.107</v>
      </c>
      <c r="EN368" s="33" t="n">
        <v>0.067</v>
      </c>
      <c r="EO368" s="33" t="n">
        <v>0.24</v>
      </c>
      <c r="EP368" s="33" t="n">
        <v>0.347</v>
      </c>
      <c r="EQ368" s="33" t="n">
        <v>0.267</v>
      </c>
      <c r="ER368" s="33" t="n">
        <v>0.04</v>
      </c>
      <c r="ES368" s="33" t="n">
        <v>0.04</v>
      </c>
      <c r="ET368" s="33" t="n">
        <v>0.027</v>
      </c>
      <c r="EU368" s="33" t="n">
        <v>0.133</v>
      </c>
      <c r="EV368" s="33" t="n">
        <v>0.173</v>
      </c>
      <c r="EW368" s="33" t="n">
        <v>0.333</v>
      </c>
      <c r="EX368" s="33" t="n">
        <v>0.427</v>
      </c>
      <c r="EY368" s="33" t="n">
        <v>0.427</v>
      </c>
      <c r="EZ368" s="33" t="n">
        <v>6.97</v>
      </c>
      <c r="FA368" s="33" t="n">
        <v>0.04</v>
      </c>
      <c r="FB368" s="33" t="n">
        <v>0.053</v>
      </c>
      <c r="FC368" s="33" t="n">
        <v>0.04</v>
      </c>
      <c r="FD368" s="33" t="n">
        <v>0.04</v>
      </c>
      <c r="FE368" s="33" t="n">
        <v>0.107</v>
      </c>
      <c r="FF368" s="33" t="n">
        <v>0.093</v>
      </c>
      <c r="FG368" s="33" t="n">
        <v>0.067</v>
      </c>
      <c r="FH368" s="33" t="n">
        <v>0.147</v>
      </c>
      <c r="FI368" s="33" t="n">
        <v>0.12</v>
      </c>
      <c r="FJ368" s="33" t="n">
        <v>0.227</v>
      </c>
      <c r="FK368" s="33" t="n">
        <v>0.067</v>
      </c>
      <c r="FL368" s="33" t="n">
        <v>0.467</v>
      </c>
      <c r="FM368" s="33" t="n">
        <v>0.613</v>
      </c>
      <c r="FN368" s="33" t="n">
        <v>0.293</v>
      </c>
      <c r="FO368" s="33" t="n">
        <v>0.32</v>
      </c>
      <c r="FP368" s="33" t="n">
        <v>0.16</v>
      </c>
      <c r="FQ368" s="33" t="n">
        <v>0.28</v>
      </c>
      <c r="FR368" s="33" t="n">
        <v>0.067</v>
      </c>
      <c r="FS368" s="33" t="n">
        <v>0.08</v>
      </c>
      <c r="FT368" s="33" t="n">
        <v>0.213</v>
      </c>
      <c r="FU368" s="33" t="n">
        <v>0.067</v>
      </c>
      <c r="FV368" s="33" t="n">
        <v>0.067</v>
      </c>
      <c r="FW368" s="33" t="n">
        <v>0.16</v>
      </c>
      <c r="FX368" s="33" t="n">
        <v>0.08</v>
      </c>
      <c r="FY368" s="33" t="n">
        <v>0.08</v>
      </c>
      <c r="FZ368" s="33" t="n">
        <v>0.053</v>
      </c>
      <c r="GA368" s="33" t="n">
        <v>0.013</v>
      </c>
      <c r="GB368" s="33" t="n">
        <v>0.053</v>
      </c>
      <c r="GC368" s="33" t="n">
        <v>0.053</v>
      </c>
      <c r="GD368" s="33" t="n">
        <v>0.053</v>
      </c>
      <c r="GE368" s="33" t="n">
        <v>0.053</v>
      </c>
      <c r="GF368" s="33" t="n">
        <v>0.013</v>
      </c>
      <c r="GG368" s="33" t="n">
        <v>0.2</v>
      </c>
      <c r="GH368" s="33" t="n">
        <v>0.24</v>
      </c>
      <c r="GI368" s="33" t="n">
        <v>0.28</v>
      </c>
      <c r="GJ368" s="33" t="n">
        <v>0.347</v>
      </c>
      <c r="GK368" s="33" t="n">
        <v>0.347</v>
      </c>
      <c r="GL368" s="33" t="n">
        <v>0.293</v>
      </c>
      <c r="GM368" s="33" t="n">
        <v>0.667</v>
      </c>
      <c r="GN368" s="33" t="n">
        <v>0.32</v>
      </c>
      <c r="GO368" s="33" t="n">
        <v>0.467</v>
      </c>
      <c r="GP368" s="33" t="n">
        <v>0.373</v>
      </c>
      <c r="GQ368" s="33" t="n">
        <v>0.453</v>
      </c>
      <c r="GR368" s="33" t="n">
        <v>0.533</v>
      </c>
      <c r="GS368" s="33" t="n">
        <v>0.067</v>
      </c>
      <c r="GT368" s="33" t="n">
        <v>0.333</v>
      </c>
      <c r="GU368" s="33" t="n">
        <v>0.107</v>
      </c>
      <c r="GV368" s="33" t="n">
        <v>0.147</v>
      </c>
      <c r="GW368" s="33" t="n">
        <v>0.067</v>
      </c>
      <c r="GX368" s="33" t="n">
        <v>0.067</v>
      </c>
      <c r="GY368" s="33" t="n">
        <v>0</v>
      </c>
      <c r="GZ368" s="33" t="n">
        <v>0</v>
      </c>
      <c r="HA368" s="33" t="n">
        <v>0</v>
      </c>
      <c r="HB368" s="33" t="n">
        <v>0</v>
      </c>
      <c r="HC368" s="33" t="n">
        <v>0</v>
      </c>
      <c r="HD368" s="33" t="n">
        <v>0</v>
      </c>
      <c r="HE368" s="33" t="n">
        <v>0.053</v>
      </c>
      <c r="HF368" s="33" t="n">
        <v>0.053</v>
      </c>
      <c r="HG368" s="33" t="n">
        <v>0.093</v>
      </c>
      <c r="HH368" s="33" t="n">
        <v>0.08</v>
      </c>
      <c r="HI368" s="33" t="n">
        <v>0.08</v>
      </c>
      <c r="HJ368" s="33" t="n">
        <v>0.093</v>
      </c>
    </row>
    <row r="369" customFormat="false" ht="15" hidden="false" customHeight="false" outlineLevel="0" collapsed="false">
      <c r="A369" s="33" t="n">
        <v>610029</v>
      </c>
      <c r="B369" s="242" t="s">
        <v>1785</v>
      </c>
      <c r="C369" s="243" t="s">
        <v>1786</v>
      </c>
      <c r="D369" s="33" t="n">
        <v>4380</v>
      </c>
      <c r="E369" s="33" t="n">
        <v>24101</v>
      </c>
      <c r="F369" s="33" t="s">
        <v>881</v>
      </c>
      <c r="G369" s="33" t="s">
        <v>882</v>
      </c>
      <c r="H369" s="243" t="s">
        <v>46</v>
      </c>
      <c r="I369" s="33" t="s">
        <v>1855</v>
      </c>
      <c r="J369" s="33" t="s">
        <v>1788</v>
      </c>
      <c r="L369" s="33" t="s">
        <v>232</v>
      </c>
      <c r="N369" s="33" t="s">
        <v>1790</v>
      </c>
      <c r="O369" s="33" t="n">
        <v>51686</v>
      </c>
      <c r="P369" s="33" t="s">
        <v>1791</v>
      </c>
      <c r="Q369" s="33" t="s">
        <v>4272</v>
      </c>
      <c r="R369" s="33" t="s">
        <v>4273</v>
      </c>
      <c r="S369" s="33" t="n">
        <v>60642</v>
      </c>
      <c r="T369" s="33" t="n">
        <v>35</v>
      </c>
      <c r="U369" s="33" t="s">
        <v>4274</v>
      </c>
      <c r="V369" s="33" t="s">
        <v>4275</v>
      </c>
      <c r="W369" s="33" t="s">
        <v>4276</v>
      </c>
      <c r="X369" s="33" t="s">
        <v>4277</v>
      </c>
      <c r="Y369" s="33" t="s">
        <v>1846</v>
      </c>
      <c r="Z369" s="33" t="s">
        <v>1915</v>
      </c>
      <c r="AA369" s="33" t="n">
        <v>2012</v>
      </c>
      <c r="AB369" s="33" t="n">
        <v>610029</v>
      </c>
      <c r="AD369" s="33" t="n">
        <v>4380</v>
      </c>
      <c r="AG369" s="33" t="s">
        <v>4278</v>
      </c>
      <c r="AH369" s="33" t="n">
        <v>2</v>
      </c>
      <c r="AI369" s="33" t="s">
        <v>1823</v>
      </c>
      <c r="AJ369" s="33" t="s">
        <v>1801</v>
      </c>
      <c r="AK369" s="33" t="s">
        <v>1802</v>
      </c>
      <c r="AL369" s="33" t="s">
        <v>232</v>
      </c>
      <c r="AM369" s="33" t="s">
        <v>108</v>
      </c>
      <c r="AN369" s="33" t="s">
        <v>232</v>
      </c>
      <c r="AO369" s="33" t="s">
        <v>232</v>
      </c>
      <c r="AP369" s="33" t="s">
        <v>108</v>
      </c>
      <c r="AQ369" s="33" t="s">
        <v>2426</v>
      </c>
      <c r="AR369" s="244" t="s">
        <v>403</v>
      </c>
      <c r="AS369" s="33" t="s">
        <v>67</v>
      </c>
      <c r="AT369" s="33" t="s">
        <v>67</v>
      </c>
      <c r="AU369" s="33" t="s">
        <v>47</v>
      </c>
      <c r="AV369" s="33" t="n">
        <v>31</v>
      </c>
      <c r="AW369" s="33" t="n">
        <v>27</v>
      </c>
      <c r="AX369" s="33" t="n">
        <v>57</v>
      </c>
      <c r="AY369" s="33" t="n">
        <v>133</v>
      </c>
      <c r="AZ369" s="33" t="n">
        <v>7</v>
      </c>
      <c r="BA369" s="33" t="n">
        <v>0</v>
      </c>
      <c r="BB369" s="33" t="n">
        <v>5</v>
      </c>
      <c r="BC369" s="33" t="n">
        <v>113</v>
      </c>
      <c r="BD369" s="245" t="n">
        <v>1</v>
      </c>
      <c r="BE369" s="33" t="n">
        <v>1</v>
      </c>
      <c r="BF369" s="33" t="n">
        <v>1</v>
      </c>
      <c r="BG369" s="33" t="n">
        <v>5</v>
      </c>
      <c r="BH369" s="33" t="n">
        <v>133</v>
      </c>
      <c r="BI369" s="33" t="n">
        <v>0.023</v>
      </c>
      <c r="BJ369" s="33" t="n">
        <v>0.015</v>
      </c>
      <c r="BK369" s="33" t="n">
        <v>0.015</v>
      </c>
      <c r="BL369" s="33" t="n">
        <v>0.008</v>
      </c>
      <c r="BM369" s="33" t="n">
        <v>0</v>
      </c>
      <c r="BN369" s="33" t="n">
        <v>0.015</v>
      </c>
      <c r="BO369" s="33" t="n">
        <v>0.068</v>
      </c>
      <c r="BP369" s="33" t="n">
        <v>0.06</v>
      </c>
      <c r="BQ369" s="33" t="n">
        <v>0.105</v>
      </c>
      <c r="BR369" s="33" t="n">
        <v>0.075</v>
      </c>
      <c r="BS369" s="33" t="n">
        <v>0.128</v>
      </c>
      <c r="BT369" s="33" t="n">
        <v>0.203</v>
      </c>
      <c r="BU369" s="33" t="n">
        <v>0.481</v>
      </c>
      <c r="BV369" s="33" t="n">
        <v>0.383</v>
      </c>
      <c r="BW369" s="33" t="n">
        <v>0.444</v>
      </c>
      <c r="BX369" s="33" t="n">
        <v>0.316</v>
      </c>
      <c r="BY369" s="33" t="n">
        <v>0.398</v>
      </c>
      <c r="BZ369" s="33" t="n">
        <v>0.376</v>
      </c>
      <c r="CA369" s="33" t="n">
        <v>0.015</v>
      </c>
      <c r="CB369" s="33" t="n">
        <v>0.03</v>
      </c>
      <c r="CC369" s="33" t="n">
        <v>0.03</v>
      </c>
      <c r="CD369" s="33" t="n">
        <v>0.023</v>
      </c>
      <c r="CE369" s="33" t="n">
        <v>0.03</v>
      </c>
      <c r="CF369" s="33" t="n">
        <v>0.045</v>
      </c>
      <c r="CG369" s="33" t="n">
        <v>0.414</v>
      </c>
      <c r="CH369" s="33" t="n">
        <v>0.511</v>
      </c>
      <c r="CI369" s="33" t="n">
        <v>0.406</v>
      </c>
      <c r="CJ369" s="33" t="n">
        <v>0.579</v>
      </c>
      <c r="CK369" s="33" t="n">
        <v>0.444</v>
      </c>
      <c r="CL369" s="33" t="n">
        <v>0.361</v>
      </c>
      <c r="CM369" s="33" t="n">
        <v>0</v>
      </c>
      <c r="CN369" s="33" t="n">
        <v>0</v>
      </c>
      <c r="CO369" s="33" t="n">
        <v>0.008</v>
      </c>
      <c r="CP369" s="33" t="n">
        <v>0.008</v>
      </c>
      <c r="CQ369" s="33" t="n">
        <v>0.015</v>
      </c>
      <c r="CR369" s="33" t="n">
        <v>0.023</v>
      </c>
      <c r="CS369" s="33" t="n">
        <v>0.03</v>
      </c>
      <c r="CT369" s="33" t="n">
        <v>0.038</v>
      </c>
      <c r="CU369" s="33" t="n">
        <v>0.038</v>
      </c>
      <c r="CV369" s="33" t="n">
        <v>0.023</v>
      </c>
      <c r="CW369" s="33" t="n">
        <v>0.053</v>
      </c>
      <c r="CX369" s="33" t="n">
        <v>0.045</v>
      </c>
      <c r="CY369" s="33" t="n">
        <v>0.068</v>
      </c>
      <c r="CZ369" s="33" t="n">
        <v>0.038</v>
      </c>
      <c r="DA369" s="33" t="n">
        <v>0.053</v>
      </c>
      <c r="DB369" s="33" t="n">
        <v>0.045</v>
      </c>
      <c r="DC369" s="33" t="n">
        <v>0.083</v>
      </c>
      <c r="DD369" s="33" t="n">
        <v>0.06</v>
      </c>
      <c r="DE369" s="33" t="n">
        <v>0.271</v>
      </c>
      <c r="DF369" s="33" t="n">
        <v>0.271</v>
      </c>
      <c r="DG369" s="33" t="n">
        <v>0.293</v>
      </c>
      <c r="DH369" s="33" t="n">
        <v>0.286</v>
      </c>
      <c r="DI369" s="33" t="n">
        <v>0.316</v>
      </c>
      <c r="DJ369" s="33" t="n">
        <v>0.398</v>
      </c>
      <c r="DK369" s="33" t="n">
        <v>0.398</v>
      </c>
      <c r="DL369" s="33" t="n">
        <v>0.353</v>
      </c>
      <c r="DM369" s="33" t="n">
        <v>0.293</v>
      </c>
      <c r="DN369" s="33" t="n">
        <v>0.03</v>
      </c>
      <c r="DO369" s="33" t="n">
        <v>0.03</v>
      </c>
      <c r="DP369" s="33" t="n">
        <v>0.053</v>
      </c>
      <c r="DQ369" s="33" t="n">
        <v>0.053</v>
      </c>
      <c r="DR369" s="33" t="n">
        <v>0.038</v>
      </c>
      <c r="DS369" s="33" t="n">
        <v>0.03</v>
      </c>
      <c r="DT369" s="33" t="n">
        <v>0.038</v>
      </c>
      <c r="DU369" s="33" t="n">
        <v>0.023</v>
      </c>
      <c r="DV369" s="33" t="n">
        <v>0.03</v>
      </c>
      <c r="DW369" s="33" t="n">
        <v>0.677</v>
      </c>
      <c r="DX369" s="33" t="n">
        <v>0.647</v>
      </c>
      <c r="DY369" s="33" t="n">
        <v>0.602</v>
      </c>
      <c r="DZ369" s="33" t="n">
        <v>0.586</v>
      </c>
      <c r="EA369" s="33" t="n">
        <v>0.594</v>
      </c>
      <c r="EB369" s="33" t="n">
        <v>0.496</v>
      </c>
      <c r="EC369" s="33" t="n">
        <v>0.489</v>
      </c>
      <c r="ED369" s="33" t="n">
        <v>0.504</v>
      </c>
      <c r="EE369" s="33" t="n">
        <v>0.579</v>
      </c>
      <c r="EF369" s="33" t="n">
        <v>0.459</v>
      </c>
      <c r="EG369" s="33" t="n">
        <v>0.023</v>
      </c>
      <c r="EH369" s="33" t="n">
        <v>0</v>
      </c>
      <c r="EI369" s="33" t="n">
        <v>0.068</v>
      </c>
      <c r="EJ369" s="33" t="n">
        <v>0.241</v>
      </c>
      <c r="EK369" s="33" t="n">
        <v>0.038</v>
      </c>
      <c r="EL369" s="33" t="n">
        <v>0.03</v>
      </c>
      <c r="EM369" s="33" t="n">
        <v>0.053</v>
      </c>
      <c r="EN369" s="33" t="n">
        <v>0.083</v>
      </c>
      <c r="EO369" s="33" t="n">
        <v>0.316</v>
      </c>
      <c r="EP369" s="33" t="n">
        <v>0.286</v>
      </c>
      <c r="EQ369" s="33" t="n">
        <v>0.436</v>
      </c>
      <c r="ER369" s="33" t="n">
        <v>0.098</v>
      </c>
      <c r="ES369" s="33" t="n">
        <v>0.083</v>
      </c>
      <c r="ET369" s="33" t="n">
        <v>0.09</v>
      </c>
      <c r="EU369" s="33" t="n">
        <v>0.098</v>
      </c>
      <c r="EV369" s="33" t="n">
        <v>0.12</v>
      </c>
      <c r="EW369" s="33" t="n">
        <v>0.541</v>
      </c>
      <c r="EX369" s="33" t="n">
        <v>0.594</v>
      </c>
      <c r="EY369" s="33" t="n">
        <v>0.346</v>
      </c>
      <c r="EZ369" s="33" t="n">
        <v>8.14</v>
      </c>
      <c r="FA369" s="33" t="n">
        <v>0.015</v>
      </c>
      <c r="FB369" s="33" t="n">
        <v>0.008</v>
      </c>
      <c r="FC369" s="33" t="n">
        <v>0.008</v>
      </c>
      <c r="FD369" s="33" t="n">
        <v>0.038</v>
      </c>
      <c r="FE369" s="33" t="n">
        <v>0.053</v>
      </c>
      <c r="FF369" s="33" t="n">
        <v>0.023</v>
      </c>
      <c r="FG369" s="33" t="n">
        <v>0.083</v>
      </c>
      <c r="FH369" s="33" t="n">
        <v>0.226</v>
      </c>
      <c r="FI369" s="33" t="n">
        <v>0.165</v>
      </c>
      <c r="FJ369" s="33" t="n">
        <v>0.293</v>
      </c>
      <c r="FK369" s="33" t="n">
        <v>0.09</v>
      </c>
      <c r="FL369" s="33" t="n">
        <v>0.376</v>
      </c>
      <c r="FM369" s="33" t="n">
        <v>0.496</v>
      </c>
      <c r="FN369" s="33" t="n">
        <v>0.226</v>
      </c>
      <c r="FO369" s="33" t="n">
        <v>0.173</v>
      </c>
      <c r="FP369" s="33" t="n">
        <v>0.09</v>
      </c>
      <c r="FQ369" s="33" t="n">
        <v>0.263</v>
      </c>
      <c r="FR369" s="33" t="n">
        <v>0.12</v>
      </c>
      <c r="FS369" s="33" t="n">
        <v>0.053</v>
      </c>
      <c r="FT369" s="33" t="n">
        <v>0.143</v>
      </c>
      <c r="FU369" s="33" t="n">
        <v>0.06</v>
      </c>
      <c r="FV369" s="33" t="n">
        <v>0.045</v>
      </c>
      <c r="FW369" s="33" t="n">
        <v>0.165</v>
      </c>
      <c r="FX369" s="33" t="n">
        <v>0.271</v>
      </c>
      <c r="FY369" s="33" t="n">
        <v>0.316</v>
      </c>
      <c r="FZ369" s="33" t="n">
        <v>0.203</v>
      </c>
      <c r="GA369" s="33" t="n">
        <v>0</v>
      </c>
      <c r="GB369" s="33" t="n">
        <v>0</v>
      </c>
      <c r="GC369" s="33" t="n">
        <v>0.045</v>
      </c>
      <c r="GD369" s="33" t="n">
        <v>0.008</v>
      </c>
      <c r="GE369" s="33" t="n">
        <v>0.053</v>
      </c>
      <c r="GF369" s="33" t="n">
        <v>0.008</v>
      </c>
      <c r="GG369" s="33" t="n">
        <v>0.323</v>
      </c>
      <c r="GH369" s="33" t="n">
        <v>0.368</v>
      </c>
      <c r="GI369" s="33" t="n">
        <v>0.338</v>
      </c>
      <c r="GJ369" s="33" t="n">
        <v>0.301</v>
      </c>
      <c r="GK369" s="33" t="n">
        <v>0.353</v>
      </c>
      <c r="GL369" s="33" t="n">
        <v>0.293</v>
      </c>
      <c r="GM369" s="33" t="n">
        <v>0.564</v>
      </c>
      <c r="GN369" s="33" t="n">
        <v>0.421</v>
      </c>
      <c r="GO369" s="33" t="n">
        <v>0.391</v>
      </c>
      <c r="GP369" s="33" t="n">
        <v>0.534</v>
      </c>
      <c r="GQ369" s="33" t="n">
        <v>0.421</v>
      </c>
      <c r="GR369" s="33" t="n">
        <v>0.594</v>
      </c>
      <c r="GS369" s="33" t="n">
        <v>0.053</v>
      </c>
      <c r="GT369" s="33" t="n">
        <v>0.113</v>
      </c>
      <c r="GU369" s="33" t="n">
        <v>0.113</v>
      </c>
      <c r="GV369" s="33" t="n">
        <v>0.053</v>
      </c>
      <c r="GW369" s="33" t="n">
        <v>0.075</v>
      </c>
      <c r="GX369" s="33" t="n">
        <v>0.015</v>
      </c>
      <c r="GY369" s="33" t="n">
        <v>0.008</v>
      </c>
      <c r="GZ369" s="33" t="n">
        <v>0.008</v>
      </c>
      <c r="HA369" s="33" t="n">
        <v>0.023</v>
      </c>
      <c r="HB369" s="33" t="n">
        <v>0.015</v>
      </c>
      <c r="HC369" s="33" t="n">
        <v>0.015</v>
      </c>
      <c r="HD369" s="33" t="n">
        <v>0.015</v>
      </c>
      <c r="HE369" s="33" t="n">
        <v>0.053</v>
      </c>
      <c r="HF369" s="33" t="n">
        <v>0.09</v>
      </c>
      <c r="HG369" s="33" t="n">
        <v>0.09</v>
      </c>
      <c r="HH369" s="33" t="n">
        <v>0.09</v>
      </c>
      <c r="HI369" s="33" t="n">
        <v>0.083</v>
      </c>
      <c r="HJ369" s="33" t="n">
        <v>0.075</v>
      </c>
    </row>
    <row r="370" customFormat="false" ht="15" hidden="false" customHeight="false" outlineLevel="0" collapsed="false">
      <c r="A370" s="33" t="n">
        <v>610030</v>
      </c>
      <c r="B370" s="242" t="s">
        <v>1785</v>
      </c>
      <c r="C370" s="243" t="s">
        <v>1786</v>
      </c>
      <c r="D370" s="33" t="n">
        <v>4390</v>
      </c>
      <c r="E370" s="33" t="n">
        <v>31151</v>
      </c>
      <c r="F370" s="33" t="s">
        <v>811</v>
      </c>
      <c r="G370" s="33" t="s">
        <v>812</v>
      </c>
      <c r="H370" s="243" t="s">
        <v>46</v>
      </c>
      <c r="I370" s="33" t="s">
        <v>1855</v>
      </c>
      <c r="J370" s="33" t="s">
        <v>1788</v>
      </c>
      <c r="L370" s="33" t="s">
        <v>99</v>
      </c>
      <c r="N370" s="33" t="s">
        <v>1790</v>
      </c>
      <c r="O370" s="33" t="n">
        <v>51405</v>
      </c>
      <c r="P370" s="33" t="s">
        <v>1791</v>
      </c>
      <c r="Q370" s="33" t="s">
        <v>4279</v>
      </c>
      <c r="R370" s="33" t="s">
        <v>4280</v>
      </c>
      <c r="S370" s="33" t="n">
        <v>60615</v>
      </c>
      <c r="T370" s="33" t="n">
        <v>46</v>
      </c>
      <c r="U370" s="33" t="s">
        <v>4281</v>
      </c>
      <c r="V370" s="33" t="s">
        <v>4282</v>
      </c>
      <c r="W370" s="33" t="s">
        <v>4283</v>
      </c>
      <c r="X370" s="33" t="s">
        <v>4284</v>
      </c>
      <c r="Y370" s="33" t="s">
        <v>3945</v>
      </c>
      <c r="Z370" s="33" t="s">
        <v>1894</v>
      </c>
      <c r="AA370" s="33" t="n">
        <v>2012</v>
      </c>
      <c r="AB370" s="33" t="n">
        <v>610030</v>
      </c>
      <c r="AD370" s="33" t="n">
        <v>4390</v>
      </c>
      <c r="AG370" s="33" t="s">
        <v>4285</v>
      </c>
      <c r="AH370" s="33" t="n">
        <v>5</v>
      </c>
      <c r="AI370" s="33" t="s">
        <v>1823</v>
      </c>
      <c r="AJ370" s="33" t="s">
        <v>1801</v>
      </c>
      <c r="AK370" s="33" t="s">
        <v>1802</v>
      </c>
      <c r="AL370" s="33" t="s">
        <v>99</v>
      </c>
      <c r="AM370" s="33" t="s">
        <v>53</v>
      </c>
      <c r="AN370" s="33" t="s">
        <v>99</v>
      </c>
      <c r="AO370" s="33" t="s">
        <v>99</v>
      </c>
      <c r="AP370" s="33" t="s">
        <v>53</v>
      </c>
      <c r="AQ370" s="33" t="s">
        <v>2467</v>
      </c>
      <c r="AR370" s="244" t="s">
        <v>306</v>
      </c>
      <c r="AS370" s="33" t="s">
        <v>67</v>
      </c>
      <c r="AT370" s="33" t="s">
        <v>77</v>
      </c>
      <c r="AU370" s="33" t="s">
        <v>47</v>
      </c>
      <c r="AV370" s="33" t="n">
        <v>33</v>
      </c>
      <c r="AW370" s="33" t="n">
        <v>67</v>
      </c>
      <c r="AX370" s="33" t="n">
        <v>48</v>
      </c>
      <c r="AY370" s="33" t="n">
        <v>126</v>
      </c>
      <c r="AZ370" s="33" t="n">
        <v>2</v>
      </c>
      <c r="BA370" s="33" t="n">
        <v>0</v>
      </c>
      <c r="BB370" s="33" t="n">
        <v>116</v>
      </c>
      <c r="BC370" s="33" t="n">
        <v>1</v>
      </c>
      <c r="BD370" s="245" t="n">
        <v>0</v>
      </c>
      <c r="BE370" s="33" t="n">
        <v>0</v>
      </c>
      <c r="BF370" s="33" t="n">
        <v>3</v>
      </c>
      <c r="BG370" s="33" t="n">
        <v>4</v>
      </c>
      <c r="BH370" s="33" t="n">
        <v>126</v>
      </c>
      <c r="BI370" s="33" t="n">
        <v>0.048</v>
      </c>
      <c r="BJ370" s="33" t="n">
        <v>0</v>
      </c>
      <c r="BK370" s="33" t="n">
        <v>0</v>
      </c>
      <c r="BL370" s="33" t="n">
        <v>0.008</v>
      </c>
      <c r="BM370" s="33" t="n">
        <v>0.024</v>
      </c>
      <c r="BN370" s="33" t="n">
        <v>0.095</v>
      </c>
      <c r="BO370" s="33" t="n">
        <v>0.127</v>
      </c>
      <c r="BP370" s="33" t="n">
        <v>0.04</v>
      </c>
      <c r="BQ370" s="33" t="n">
        <v>0.119</v>
      </c>
      <c r="BR370" s="33" t="n">
        <v>0.048</v>
      </c>
      <c r="BS370" s="33" t="n">
        <v>0.143</v>
      </c>
      <c r="BT370" s="33" t="n">
        <v>0.175</v>
      </c>
      <c r="BU370" s="33" t="n">
        <v>0.381</v>
      </c>
      <c r="BV370" s="33" t="n">
        <v>0.405</v>
      </c>
      <c r="BW370" s="33" t="n">
        <v>0.389</v>
      </c>
      <c r="BX370" s="33" t="n">
        <v>0.302</v>
      </c>
      <c r="BY370" s="33" t="n">
        <v>0.365</v>
      </c>
      <c r="BZ370" s="33" t="n">
        <v>0.286</v>
      </c>
      <c r="CA370" s="33" t="n">
        <v>0</v>
      </c>
      <c r="CB370" s="33" t="n">
        <v>0.016</v>
      </c>
      <c r="CC370" s="33" t="n">
        <v>0.032</v>
      </c>
      <c r="CD370" s="33" t="n">
        <v>0.008</v>
      </c>
      <c r="CE370" s="33" t="n">
        <v>0.032</v>
      </c>
      <c r="CF370" s="33" t="n">
        <v>0.04</v>
      </c>
      <c r="CG370" s="33" t="n">
        <v>0.444</v>
      </c>
      <c r="CH370" s="33" t="n">
        <v>0.54</v>
      </c>
      <c r="CI370" s="33" t="n">
        <v>0.46</v>
      </c>
      <c r="CJ370" s="33" t="n">
        <v>0.635</v>
      </c>
      <c r="CK370" s="33" t="n">
        <v>0.437</v>
      </c>
      <c r="CL370" s="33" t="n">
        <v>0.405</v>
      </c>
      <c r="CM370" s="33" t="n">
        <v>0</v>
      </c>
      <c r="CN370" s="33" t="n">
        <v>0</v>
      </c>
      <c r="CO370" s="33" t="n">
        <v>0</v>
      </c>
      <c r="CP370" s="33" t="n">
        <v>0</v>
      </c>
      <c r="CQ370" s="33" t="n">
        <v>0</v>
      </c>
      <c r="CR370" s="33" t="n">
        <v>0.008</v>
      </c>
      <c r="CS370" s="33" t="n">
        <v>0.008</v>
      </c>
      <c r="CT370" s="33" t="n">
        <v>0.032</v>
      </c>
      <c r="CU370" s="33" t="n">
        <v>0.008</v>
      </c>
      <c r="CV370" s="33" t="n">
        <v>0.032</v>
      </c>
      <c r="CW370" s="33" t="n">
        <v>0.024</v>
      </c>
      <c r="CX370" s="33" t="n">
        <v>0.032</v>
      </c>
      <c r="CY370" s="33" t="n">
        <v>0.008</v>
      </c>
      <c r="CZ370" s="33" t="n">
        <v>0.032</v>
      </c>
      <c r="DA370" s="33" t="n">
        <v>0.048</v>
      </c>
      <c r="DB370" s="33" t="n">
        <v>0.048</v>
      </c>
      <c r="DC370" s="33" t="n">
        <v>0.048</v>
      </c>
      <c r="DD370" s="33" t="n">
        <v>0.063</v>
      </c>
      <c r="DE370" s="33" t="n">
        <v>0.103</v>
      </c>
      <c r="DF370" s="33" t="n">
        <v>0.103</v>
      </c>
      <c r="DG370" s="33" t="n">
        <v>0.111</v>
      </c>
      <c r="DH370" s="33" t="n">
        <v>0.159</v>
      </c>
      <c r="DI370" s="33" t="n">
        <v>0.119</v>
      </c>
      <c r="DJ370" s="33" t="n">
        <v>0.262</v>
      </c>
      <c r="DK370" s="33" t="n">
        <v>0.198</v>
      </c>
      <c r="DL370" s="33" t="n">
        <v>0.262</v>
      </c>
      <c r="DM370" s="33" t="n">
        <v>0.262</v>
      </c>
      <c r="DN370" s="33" t="n">
        <v>0.016</v>
      </c>
      <c r="DO370" s="33" t="n">
        <v>0.008</v>
      </c>
      <c r="DP370" s="33" t="n">
        <v>0.024</v>
      </c>
      <c r="DQ370" s="33" t="n">
        <v>0.008</v>
      </c>
      <c r="DR370" s="33" t="n">
        <v>0.024</v>
      </c>
      <c r="DS370" s="33" t="n">
        <v>0.016</v>
      </c>
      <c r="DT370" s="33" t="n">
        <v>0.016</v>
      </c>
      <c r="DU370" s="33" t="n">
        <v>0.008</v>
      </c>
      <c r="DV370" s="33" t="n">
        <v>0.024</v>
      </c>
      <c r="DW370" s="33" t="n">
        <v>0.849</v>
      </c>
      <c r="DX370" s="33" t="n">
        <v>0.865</v>
      </c>
      <c r="DY370" s="33" t="n">
        <v>0.833</v>
      </c>
      <c r="DZ370" s="33" t="n">
        <v>0.825</v>
      </c>
      <c r="EA370" s="33" t="n">
        <v>0.825</v>
      </c>
      <c r="EB370" s="33" t="n">
        <v>0.667</v>
      </c>
      <c r="EC370" s="33" t="n">
        <v>0.73</v>
      </c>
      <c r="ED370" s="33" t="n">
        <v>0.651</v>
      </c>
      <c r="EE370" s="33" t="n">
        <v>0.643</v>
      </c>
      <c r="EF370" s="33" t="n">
        <v>0.31</v>
      </c>
      <c r="EG370" s="33" t="n">
        <v>0.032</v>
      </c>
      <c r="EH370" s="33" t="n">
        <v>0.024</v>
      </c>
      <c r="EI370" s="33" t="n">
        <v>0.04</v>
      </c>
      <c r="EJ370" s="33" t="n">
        <v>0.429</v>
      </c>
      <c r="EK370" s="33" t="n">
        <v>0.079</v>
      </c>
      <c r="EL370" s="33" t="n">
        <v>0.063</v>
      </c>
      <c r="EM370" s="33" t="n">
        <v>0.143</v>
      </c>
      <c r="EN370" s="33" t="n">
        <v>0.119</v>
      </c>
      <c r="EO370" s="33" t="n">
        <v>0.278</v>
      </c>
      <c r="EP370" s="33" t="n">
        <v>0.325</v>
      </c>
      <c r="EQ370" s="33" t="n">
        <v>0.373</v>
      </c>
      <c r="ER370" s="33" t="n">
        <v>0.032</v>
      </c>
      <c r="ES370" s="33" t="n">
        <v>0.056</v>
      </c>
      <c r="ET370" s="33" t="n">
        <v>0.071</v>
      </c>
      <c r="EU370" s="33" t="n">
        <v>0.111</v>
      </c>
      <c r="EV370" s="33" t="n">
        <v>0.111</v>
      </c>
      <c r="EW370" s="33" t="n">
        <v>0.556</v>
      </c>
      <c r="EX370" s="33" t="n">
        <v>0.516</v>
      </c>
      <c r="EY370" s="33" t="n">
        <v>0.333</v>
      </c>
      <c r="EZ370" s="33" t="n">
        <v>7.53</v>
      </c>
      <c r="FA370" s="33" t="n">
        <v>0.024</v>
      </c>
      <c r="FB370" s="33" t="n">
        <v>0.008</v>
      </c>
      <c r="FC370" s="33" t="n">
        <v>0.024</v>
      </c>
      <c r="FD370" s="33" t="n">
        <v>0.032</v>
      </c>
      <c r="FE370" s="33" t="n">
        <v>0.095</v>
      </c>
      <c r="FF370" s="33" t="n">
        <v>0.087</v>
      </c>
      <c r="FG370" s="33" t="n">
        <v>0.111</v>
      </c>
      <c r="FH370" s="33" t="n">
        <v>0.23</v>
      </c>
      <c r="FI370" s="33" t="n">
        <v>0.135</v>
      </c>
      <c r="FJ370" s="33" t="n">
        <v>0.222</v>
      </c>
      <c r="FK370" s="33" t="n">
        <v>0.032</v>
      </c>
      <c r="FL370" s="33" t="n">
        <v>0.492</v>
      </c>
      <c r="FM370" s="33" t="n">
        <v>0.603</v>
      </c>
      <c r="FN370" s="33" t="n">
        <v>0.159</v>
      </c>
      <c r="FO370" s="33" t="n">
        <v>0.175</v>
      </c>
      <c r="FP370" s="33" t="n">
        <v>0.087</v>
      </c>
      <c r="FQ370" s="33" t="n">
        <v>0.19</v>
      </c>
      <c r="FR370" s="33" t="n">
        <v>0.119</v>
      </c>
      <c r="FS370" s="33" t="n">
        <v>0.119</v>
      </c>
      <c r="FT370" s="33" t="n">
        <v>0.333</v>
      </c>
      <c r="FU370" s="33" t="n">
        <v>0.04</v>
      </c>
      <c r="FV370" s="33" t="n">
        <v>0.04</v>
      </c>
      <c r="FW370" s="33" t="n">
        <v>0.254</v>
      </c>
      <c r="FX370" s="33" t="n">
        <v>0.175</v>
      </c>
      <c r="FY370" s="33" t="n">
        <v>0.151</v>
      </c>
      <c r="FZ370" s="33" t="n">
        <v>0.063</v>
      </c>
      <c r="GA370" s="33" t="n">
        <v>0.008</v>
      </c>
      <c r="GB370" s="33" t="n">
        <v>0.024</v>
      </c>
      <c r="GC370" s="33" t="n">
        <v>0.024</v>
      </c>
      <c r="GD370" s="33" t="n">
        <v>0.04</v>
      </c>
      <c r="GE370" s="33" t="n">
        <v>0.119</v>
      </c>
      <c r="GF370" s="33" t="n">
        <v>0</v>
      </c>
      <c r="GG370" s="33" t="n">
        <v>0.302</v>
      </c>
      <c r="GH370" s="33" t="n">
        <v>0.302</v>
      </c>
      <c r="GI370" s="33" t="n">
        <v>0.365</v>
      </c>
      <c r="GJ370" s="33" t="n">
        <v>0.365</v>
      </c>
      <c r="GK370" s="33" t="n">
        <v>0.421</v>
      </c>
      <c r="GL370" s="33" t="n">
        <v>0.389</v>
      </c>
      <c r="GM370" s="33" t="n">
        <v>0.635</v>
      </c>
      <c r="GN370" s="33" t="n">
        <v>0.397</v>
      </c>
      <c r="GO370" s="33" t="n">
        <v>0.421</v>
      </c>
      <c r="GP370" s="33" t="n">
        <v>0.381</v>
      </c>
      <c r="GQ370" s="33" t="n">
        <v>0.357</v>
      </c>
      <c r="GR370" s="33" t="n">
        <v>0.54</v>
      </c>
      <c r="GS370" s="33" t="n">
        <v>0.016</v>
      </c>
      <c r="GT370" s="33" t="n">
        <v>0.206</v>
      </c>
      <c r="GU370" s="33" t="n">
        <v>0.127</v>
      </c>
      <c r="GV370" s="33" t="n">
        <v>0.135</v>
      </c>
      <c r="GW370" s="33" t="n">
        <v>0.048</v>
      </c>
      <c r="GX370" s="33" t="n">
        <v>0.016</v>
      </c>
      <c r="GY370" s="33" t="n">
        <v>0.016</v>
      </c>
      <c r="GZ370" s="33" t="n">
        <v>0.04</v>
      </c>
      <c r="HA370" s="33" t="n">
        <v>0.032</v>
      </c>
      <c r="HB370" s="33" t="n">
        <v>0.024</v>
      </c>
      <c r="HC370" s="33" t="n">
        <v>0.016</v>
      </c>
      <c r="HD370" s="33" t="n">
        <v>0.016</v>
      </c>
      <c r="HE370" s="33" t="n">
        <v>0.024</v>
      </c>
      <c r="HF370" s="33" t="n">
        <v>0.032</v>
      </c>
      <c r="HG370" s="33" t="n">
        <v>0.032</v>
      </c>
      <c r="HH370" s="33" t="n">
        <v>0.056</v>
      </c>
      <c r="HI370" s="33" t="n">
        <v>0.04</v>
      </c>
      <c r="HJ370" s="33" t="n">
        <v>0.04</v>
      </c>
    </row>
    <row r="371" customFormat="false" ht="15" hidden="false" customHeight="false" outlineLevel="0" collapsed="false">
      <c r="A371" s="33" t="n">
        <v>610031</v>
      </c>
      <c r="B371" s="242" t="s">
        <v>1785</v>
      </c>
      <c r="C371" s="243" t="s">
        <v>1786</v>
      </c>
      <c r="D371" s="33" t="n">
        <v>4400</v>
      </c>
      <c r="E371" s="33" t="n">
        <v>24121</v>
      </c>
      <c r="F371" s="33" t="s">
        <v>813</v>
      </c>
      <c r="G371" s="33" t="s">
        <v>814</v>
      </c>
      <c r="H371" s="243" t="s">
        <v>46</v>
      </c>
      <c r="I371" s="33" t="s">
        <v>1855</v>
      </c>
      <c r="J371" s="33" t="s">
        <v>1788</v>
      </c>
      <c r="L371" s="33" t="s">
        <v>232</v>
      </c>
      <c r="N371" s="33" t="s">
        <v>1790</v>
      </c>
      <c r="O371" s="33" t="n">
        <v>51139</v>
      </c>
      <c r="P371" s="33" t="s">
        <v>1791</v>
      </c>
      <c r="Q371" s="33" t="s">
        <v>4286</v>
      </c>
      <c r="R371" s="33" t="s">
        <v>4287</v>
      </c>
      <c r="S371" s="33" t="n">
        <v>60622</v>
      </c>
      <c r="T371" s="33" t="n">
        <v>34</v>
      </c>
      <c r="U371" s="33" t="s">
        <v>4288</v>
      </c>
      <c r="V371" s="33" t="s">
        <v>4289</v>
      </c>
      <c r="W371" s="33" t="s">
        <v>4290</v>
      </c>
      <c r="X371" s="33" t="s">
        <v>4291</v>
      </c>
      <c r="Y371" s="33" t="s">
        <v>1846</v>
      </c>
      <c r="Z371" s="33" t="s">
        <v>1847</v>
      </c>
      <c r="AA371" s="33" t="n">
        <v>2012</v>
      </c>
      <c r="AB371" s="33" t="n">
        <v>610031</v>
      </c>
      <c r="AD371" s="33" t="n">
        <v>4400</v>
      </c>
      <c r="AG371" s="33" t="s">
        <v>4292</v>
      </c>
      <c r="AH371" s="33" t="n">
        <v>2</v>
      </c>
      <c r="AI371" s="33" t="s">
        <v>1823</v>
      </c>
      <c r="AJ371" s="33" t="s">
        <v>1801</v>
      </c>
      <c r="AK371" s="33" t="s">
        <v>1802</v>
      </c>
      <c r="AL371" s="33" t="s">
        <v>232</v>
      </c>
      <c r="AM371" s="33" t="s">
        <v>108</v>
      </c>
      <c r="AN371" s="33" t="s">
        <v>232</v>
      </c>
      <c r="AO371" s="33" t="s">
        <v>232</v>
      </c>
      <c r="AP371" s="33" t="s">
        <v>108</v>
      </c>
      <c r="AQ371" s="33" t="s">
        <v>2467</v>
      </c>
      <c r="AR371" s="244" t="s">
        <v>815</v>
      </c>
      <c r="AS371" s="33" t="s">
        <v>67</v>
      </c>
      <c r="AT371" s="33" t="s">
        <v>47</v>
      </c>
      <c r="AU371" s="33" t="s">
        <v>67</v>
      </c>
      <c r="AV371" s="33" t="n">
        <v>30</v>
      </c>
      <c r="AW371" s="33" t="n">
        <v>42</v>
      </c>
      <c r="AX371" s="33" t="n">
        <v>38</v>
      </c>
      <c r="AY371" s="33" t="n">
        <v>86</v>
      </c>
      <c r="AZ371" s="33" t="n">
        <v>3</v>
      </c>
      <c r="BA371" s="33" t="n">
        <v>0</v>
      </c>
      <c r="BB371" s="33" t="n">
        <v>25</v>
      </c>
      <c r="BC371" s="33" t="n">
        <v>51</v>
      </c>
      <c r="BD371" s="245" t="n">
        <v>0</v>
      </c>
      <c r="BE371" s="33" t="n">
        <v>1</v>
      </c>
      <c r="BF371" s="33" t="n">
        <v>4</v>
      </c>
      <c r="BG371" s="33" t="n">
        <v>2</v>
      </c>
      <c r="BH371" s="33" t="n">
        <v>86</v>
      </c>
      <c r="BI371" s="33" t="n">
        <v>0</v>
      </c>
      <c r="BJ371" s="33" t="n">
        <v>0.023</v>
      </c>
      <c r="BK371" s="33" t="n">
        <v>0.023</v>
      </c>
      <c r="BL371" s="33" t="n">
        <v>0.023</v>
      </c>
      <c r="BM371" s="33" t="n">
        <v>0.035</v>
      </c>
      <c r="BN371" s="33" t="n">
        <v>0.105</v>
      </c>
      <c r="BO371" s="33" t="n">
        <v>0.105</v>
      </c>
      <c r="BP371" s="33" t="n">
        <v>0.093</v>
      </c>
      <c r="BQ371" s="33" t="n">
        <v>0.105</v>
      </c>
      <c r="BR371" s="33" t="n">
        <v>0.093</v>
      </c>
      <c r="BS371" s="33" t="n">
        <v>0.105</v>
      </c>
      <c r="BT371" s="33" t="n">
        <v>0.151</v>
      </c>
      <c r="BU371" s="33" t="n">
        <v>0.43</v>
      </c>
      <c r="BV371" s="33" t="n">
        <v>0.337</v>
      </c>
      <c r="BW371" s="33" t="n">
        <v>0.326</v>
      </c>
      <c r="BX371" s="33" t="n">
        <v>0.291</v>
      </c>
      <c r="BY371" s="33" t="n">
        <v>0.43</v>
      </c>
      <c r="BZ371" s="33" t="n">
        <v>0.291</v>
      </c>
      <c r="CA371" s="33" t="n">
        <v>0.012</v>
      </c>
      <c r="CB371" s="33" t="n">
        <v>0.012</v>
      </c>
      <c r="CC371" s="33" t="n">
        <v>0.023</v>
      </c>
      <c r="CD371" s="33" t="n">
        <v>0.035</v>
      </c>
      <c r="CE371" s="33" t="n">
        <v>0.023</v>
      </c>
      <c r="CF371" s="33" t="n">
        <v>0.047</v>
      </c>
      <c r="CG371" s="33" t="n">
        <v>0.453</v>
      </c>
      <c r="CH371" s="33" t="n">
        <v>0.535</v>
      </c>
      <c r="CI371" s="33" t="n">
        <v>0.523</v>
      </c>
      <c r="CJ371" s="33" t="n">
        <v>0.558</v>
      </c>
      <c r="CK371" s="33" t="n">
        <v>0.407</v>
      </c>
      <c r="CL371" s="33" t="n">
        <v>0.407</v>
      </c>
      <c r="CM371" s="33" t="n">
        <v>0.012</v>
      </c>
      <c r="CN371" s="33" t="n">
        <v>0.012</v>
      </c>
      <c r="CO371" s="33" t="n">
        <v>0.012</v>
      </c>
      <c r="CP371" s="33" t="n">
        <v>0.035</v>
      </c>
      <c r="CQ371" s="33" t="n">
        <v>0</v>
      </c>
      <c r="CR371" s="33" t="n">
        <v>0.023</v>
      </c>
      <c r="CS371" s="33" t="n">
        <v>0.023</v>
      </c>
      <c r="CT371" s="33" t="n">
        <v>0.058</v>
      </c>
      <c r="CU371" s="33" t="n">
        <v>0.012</v>
      </c>
      <c r="CV371" s="33" t="n">
        <v>0.012</v>
      </c>
      <c r="CW371" s="33" t="n">
        <v>0.012</v>
      </c>
      <c r="CX371" s="33" t="n">
        <v>0.035</v>
      </c>
      <c r="CY371" s="33" t="n">
        <v>0.023</v>
      </c>
      <c r="CZ371" s="33" t="n">
        <v>0.035</v>
      </c>
      <c r="DA371" s="33" t="n">
        <v>0.012</v>
      </c>
      <c r="DB371" s="33" t="n">
        <v>0.105</v>
      </c>
      <c r="DC371" s="33" t="n">
        <v>0.116</v>
      </c>
      <c r="DD371" s="33" t="n">
        <v>0.081</v>
      </c>
      <c r="DE371" s="33" t="n">
        <v>0.198</v>
      </c>
      <c r="DF371" s="33" t="n">
        <v>0.256</v>
      </c>
      <c r="DG371" s="33" t="n">
        <v>0.244</v>
      </c>
      <c r="DH371" s="33" t="n">
        <v>0.221</v>
      </c>
      <c r="DI371" s="33" t="n">
        <v>0.267</v>
      </c>
      <c r="DJ371" s="33" t="n">
        <v>0.302</v>
      </c>
      <c r="DK371" s="33" t="n">
        <v>0.244</v>
      </c>
      <c r="DL371" s="33" t="n">
        <v>0.233</v>
      </c>
      <c r="DM371" s="33" t="n">
        <v>0.233</v>
      </c>
      <c r="DN371" s="33" t="n">
        <v>0</v>
      </c>
      <c r="DO371" s="33" t="n">
        <v>0.012</v>
      </c>
      <c r="DP371" s="33" t="n">
        <v>0.012</v>
      </c>
      <c r="DQ371" s="33" t="n">
        <v>0.012</v>
      </c>
      <c r="DR371" s="33" t="n">
        <v>0.012</v>
      </c>
      <c r="DS371" s="33" t="n">
        <v>0</v>
      </c>
      <c r="DT371" s="33" t="n">
        <v>0.035</v>
      </c>
      <c r="DU371" s="33" t="n">
        <v>0.012</v>
      </c>
      <c r="DV371" s="33" t="n">
        <v>0.012</v>
      </c>
      <c r="DW371" s="33" t="n">
        <v>0.779</v>
      </c>
      <c r="DX371" s="33" t="n">
        <v>0.709</v>
      </c>
      <c r="DY371" s="33" t="n">
        <v>0.698</v>
      </c>
      <c r="DZ371" s="33" t="n">
        <v>0.709</v>
      </c>
      <c r="EA371" s="33" t="n">
        <v>0.686</v>
      </c>
      <c r="EB371" s="33" t="n">
        <v>0.663</v>
      </c>
      <c r="EC371" s="33" t="n">
        <v>0.593</v>
      </c>
      <c r="ED371" s="33" t="n">
        <v>0.581</v>
      </c>
      <c r="EE371" s="33" t="n">
        <v>0.663</v>
      </c>
      <c r="EF371" s="33" t="n">
        <v>0.36</v>
      </c>
      <c r="EG371" s="33" t="n">
        <v>0.012</v>
      </c>
      <c r="EH371" s="33" t="n">
        <v>0.023</v>
      </c>
      <c r="EI371" s="33" t="n">
        <v>0.058</v>
      </c>
      <c r="EJ371" s="33" t="n">
        <v>0.337</v>
      </c>
      <c r="EK371" s="33" t="n">
        <v>0.128</v>
      </c>
      <c r="EL371" s="33" t="n">
        <v>0.093</v>
      </c>
      <c r="EM371" s="33" t="n">
        <v>0.093</v>
      </c>
      <c r="EN371" s="33" t="n">
        <v>0.14</v>
      </c>
      <c r="EO371" s="33" t="n">
        <v>0.302</v>
      </c>
      <c r="EP371" s="33" t="n">
        <v>0.314</v>
      </c>
      <c r="EQ371" s="33" t="n">
        <v>0.384</v>
      </c>
      <c r="ER371" s="33" t="n">
        <v>0.012</v>
      </c>
      <c r="ES371" s="33" t="n">
        <v>0.035</v>
      </c>
      <c r="ET371" s="33" t="n">
        <v>0.035</v>
      </c>
      <c r="EU371" s="33" t="n">
        <v>0.023</v>
      </c>
      <c r="EV371" s="33" t="n">
        <v>0.151</v>
      </c>
      <c r="EW371" s="33" t="n">
        <v>0.523</v>
      </c>
      <c r="EX371" s="33" t="n">
        <v>0.535</v>
      </c>
      <c r="EY371" s="33" t="n">
        <v>0.442</v>
      </c>
      <c r="EZ371" s="33" t="n">
        <v>7.93</v>
      </c>
      <c r="FA371" s="33" t="n">
        <v>0.012</v>
      </c>
      <c r="FB371" s="33" t="n">
        <v>0.035</v>
      </c>
      <c r="FC371" s="33" t="n">
        <v>0.012</v>
      </c>
      <c r="FD371" s="33" t="n">
        <v>0.023</v>
      </c>
      <c r="FE371" s="33" t="n">
        <v>0.093</v>
      </c>
      <c r="FF371" s="33" t="n">
        <v>0.07</v>
      </c>
      <c r="FG371" s="33" t="n">
        <v>0.105</v>
      </c>
      <c r="FH371" s="33" t="n">
        <v>0.14</v>
      </c>
      <c r="FI371" s="33" t="n">
        <v>0.105</v>
      </c>
      <c r="FJ371" s="33" t="n">
        <v>0.395</v>
      </c>
      <c r="FK371" s="33" t="n">
        <v>0.012</v>
      </c>
      <c r="FL371" s="33" t="n">
        <v>0.488</v>
      </c>
      <c r="FM371" s="33" t="n">
        <v>0.523</v>
      </c>
      <c r="FN371" s="33" t="n">
        <v>0.302</v>
      </c>
      <c r="FO371" s="33" t="n">
        <v>0.198</v>
      </c>
      <c r="FP371" s="33" t="n">
        <v>0.174</v>
      </c>
      <c r="FQ371" s="33" t="n">
        <v>0.163</v>
      </c>
      <c r="FR371" s="33" t="n">
        <v>0.081</v>
      </c>
      <c r="FS371" s="33" t="n">
        <v>0.081</v>
      </c>
      <c r="FT371" s="33" t="n">
        <v>0.186</v>
      </c>
      <c r="FU371" s="33" t="n">
        <v>0.093</v>
      </c>
      <c r="FV371" s="33" t="n">
        <v>0.058</v>
      </c>
      <c r="FW371" s="33" t="n">
        <v>0.244</v>
      </c>
      <c r="FX371" s="33" t="n">
        <v>0.14</v>
      </c>
      <c r="FY371" s="33" t="n">
        <v>0.163</v>
      </c>
      <c r="FZ371" s="33" t="n">
        <v>0.105</v>
      </c>
      <c r="GA371" s="33" t="n">
        <v>0.023</v>
      </c>
      <c r="GB371" s="33" t="n">
        <v>0.035</v>
      </c>
      <c r="GC371" s="33" t="n">
        <v>0.012</v>
      </c>
      <c r="GD371" s="33" t="n">
        <v>0.012</v>
      </c>
      <c r="GE371" s="33" t="n">
        <v>0.163</v>
      </c>
      <c r="GF371" s="33" t="n">
        <v>0.023</v>
      </c>
      <c r="GG371" s="33" t="n">
        <v>0.36</v>
      </c>
      <c r="GH371" s="33" t="n">
        <v>0.395</v>
      </c>
      <c r="GI371" s="33" t="n">
        <v>0.337</v>
      </c>
      <c r="GJ371" s="33" t="n">
        <v>0.302</v>
      </c>
      <c r="GK371" s="33" t="n">
        <v>0.36</v>
      </c>
      <c r="GL371" s="33" t="n">
        <v>0.372</v>
      </c>
      <c r="GM371" s="33" t="n">
        <v>0.512</v>
      </c>
      <c r="GN371" s="33" t="n">
        <v>0.291</v>
      </c>
      <c r="GO371" s="33" t="n">
        <v>0.442</v>
      </c>
      <c r="GP371" s="33" t="n">
        <v>0.488</v>
      </c>
      <c r="GQ371" s="33" t="n">
        <v>0.302</v>
      </c>
      <c r="GR371" s="33" t="n">
        <v>0.5</v>
      </c>
      <c r="GS371" s="33" t="n">
        <v>0.081</v>
      </c>
      <c r="GT371" s="33" t="n">
        <v>0.186</v>
      </c>
      <c r="GU371" s="33" t="n">
        <v>0.151</v>
      </c>
      <c r="GV371" s="33" t="n">
        <v>0.14</v>
      </c>
      <c r="GW371" s="33" t="n">
        <v>0.093</v>
      </c>
      <c r="GX371" s="33" t="n">
        <v>0.07</v>
      </c>
      <c r="GY371" s="33" t="n">
        <v>0.012</v>
      </c>
      <c r="GZ371" s="33" t="n">
        <v>0.047</v>
      </c>
      <c r="HA371" s="33" t="n">
        <v>0.023</v>
      </c>
      <c r="HB371" s="33" t="n">
        <v>0.012</v>
      </c>
      <c r="HC371" s="33" t="n">
        <v>0.012</v>
      </c>
      <c r="HD371" s="33" t="n">
        <v>0.012</v>
      </c>
      <c r="HE371" s="33" t="n">
        <v>0.012</v>
      </c>
      <c r="HF371" s="33" t="n">
        <v>0.047</v>
      </c>
      <c r="HG371" s="33" t="n">
        <v>0.035</v>
      </c>
      <c r="HH371" s="33" t="n">
        <v>0.047</v>
      </c>
      <c r="HI371" s="33" t="n">
        <v>0.07</v>
      </c>
      <c r="HJ371" s="33" t="n">
        <v>0.023</v>
      </c>
    </row>
    <row r="372" customFormat="false" ht="15" hidden="false" customHeight="false" outlineLevel="0" collapsed="false">
      <c r="A372" s="33" t="n">
        <v>610032</v>
      </c>
      <c r="B372" s="242" t="s">
        <v>1785</v>
      </c>
      <c r="C372" s="243" t="s">
        <v>1786</v>
      </c>
      <c r="D372" s="33" t="n">
        <v>4410</v>
      </c>
      <c r="E372" s="33" t="n">
        <v>24131</v>
      </c>
      <c r="F372" s="33" t="s">
        <v>631</v>
      </c>
      <c r="G372" s="33" t="s">
        <v>632</v>
      </c>
      <c r="H372" s="243" t="s">
        <v>46</v>
      </c>
      <c r="I372" s="33" t="s">
        <v>1855</v>
      </c>
      <c r="J372" s="33" t="s">
        <v>1788</v>
      </c>
      <c r="L372" s="33" t="s">
        <v>155</v>
      </c>
      <c r="N372" s="33" t="s">
        <v>1790</v>
      </c>
      <c r="O372" s="33" t="n">
        <v>51439</v>
      </c>
      <c r="P372" s="33" t="s">
        <v>1791</v>
      </c>
      <c r="Q372" s="33" t="s">
        <v>4293</v>
      </c>
      <c r="R372" s="33" t="s">
        <v>4294</v>
      </c>
      <c r="S372" s="33" t="n">
        <v>60643</v>
      </c>
      <c r="T372" s="33" t="n">
        <v>49</v>
      </c>
      <c r="U372" s="33" t="s">
        <v>4295</v>
      </c>
      <c r="V372" s="33" t="s">
        <v>4296</v>
      </c>
      <c r="W372" s="33" t="s">
        <v>4297</v>
      </c>
      <c r="X372" s="33" t="s">
        <v>4298</v>
      </c>
      <c r="Y372" s="33" t="s">
        <v>1921</v>
      </c>
      <c r="Z372" s="33" t="s">
        <v>1964</v>
      </c>
      <c r="AA372" s="33" t="n">
        <v>2012</v>
      </c>
      <c r="AB372" s="33" t="n">
        <v>610032</v>
      </c>
      <c r="AD372" s="33" t="n">
        <v>4410</v>
      </c>
      <c r="AG372" s="33" t="s">
        <v>4299</v>
      </c>
      <c r="AH372" s="33" t="n">
        <v>6</v>
      </c>
      <c r="AI372" s="33" t="s">
        <v>1823</v>
      </c>
      <c r="AJ372" s="33" t="s">
        <v>1801</v>
      </c>
      <c r="AK372" s="33" t="s">
        <v>1802</v>
      </c>
      <c r="AL372" s="33" t="s">
        <v>155</v>
      </c>
      <c r="AM372" s="33" t="s">
        <v>60</v>
      </c>
      <c r="AN372" s="33" t="s">
        <v>155</v>
      </c>
      <c r="AO372" s="33" t="s">
        <v>155</v>
      </c>
      <c r="AP372" s="33" t="s">
        <v>60</v>
      </c>
      <c r="AQ372" s="33" t="s">
        <v>2426</v>
      </c>
      <c r="AR372" s="244" t="s">
        <v>347</v>
      </c>
      <c r="AS372" s="33" t="s">
        <v>77</v>
      </c>
      <c r="AT372" s="33" t="s">
        <v>77</v>
      </c>
      <c r="AU372" s="33" t="s">
        <v>47</v>
      </c>
      <c r="AV372" s="33" t="n">
        <v>61</v>
      </c>
      <c r="AW372" s="33" t="n">
        <v>71</v>
      </c>
      <c r="AX372" s="33" t="n">
        <v>46</v>
      </c>
      <c r="AY372" s="33" t="n">
        <v>74</v>
      </c>
      <c r="AZ372" s="33" t="n">
        <v>0</v>
      </c>
      <c r="BA372" s="33" t="n">
        <v>1</v>
      </c>
      <c r="BB372" s="33" t="n">
        <v>68</v>
      </c>
      <c r="BC372" s="33" t="n">
        <v>1</v>
      </c>
      <c r="BD372" s="245" t="n">
        <v>0</v>
      </c>
      <c r="BE372" s="33" t="n">
        <v>0</v>
      </c>
      <c r="BF372" s="33" t="n">
        <v>1</v>
      </c>
      <c r="BG372" s="33" t="n">
        <v>3</v>
      </c>
      <c r="BH372" s="33" t="n">
        <v>74</v>
      </c>
      <c r="BI372" s="33" t="n">
        <v>0</v>
      </c>
      <c r="BJ372" s="33" t="n">
        <v>0</v>
      </c>
      <c r="BK372" s="33" t="n">
        <v>0</v>
      </c>
      <c r="BL372" s="33" t="n">
        <v>0.014</v>
      </c>
      <c r="BM372" s="33" t="n">
        <v>0.014</v>
      </c>
      <c r="BN372" s="33" t="n">
        <v>0.068</v>
      </c>
      <c r="BO372" s="33" t="n">
        <v>0.068</v>
      </c>
      <c r="BP372" s="33" t="n">
        <v>0.027</v>
      </c>
      <c r="BQ372" s="33" t="n">
        <v>0.054</v>
      </c>
      <c r="BR372" s="33" t="n">
        <v>0.014</v>
      </c>
      <c r="BS372" s="33" t="n">
        <v>0.068</v>
      </c>
      <c r="BT372" s="33" t="n">
        <v>0.135</v>
      </c>
      <c r="BU372" s="33" t="n">
        <v>0.27</v>
      </c>
      <c r="BV372" s="33" t="n">
        <v>0.203</v>
      </c>
      <c r="BW372" s="33" t="n">
        <v>0.257</v>
      </c>
      <c r="BX372" s="33" t="n">
        <v>0.216</v>
      </c>
      <c r="BY372" s="33" t="n">
        <v>0.378</v>
      </c>
      <c r="BZ372" s="33" t="n">
        <v>0.284</v>
      </c>
      <c r="CA372" s="33" t="n">
        <v>0.014</v>
      </c>
      <c r="CB372" s="33" t="n">
        <v>0</v>
      </c>
      <c r="CC372" s="33" t="n">
        <v>0.014</v>
      </c>
      <c r="CD372" s="33" t="n">
        <v>0</v>
      </c>
      <c r="CE372" s="33" t="n">
        <v>0.027</v>
      </c>
      <c r="CF372" s="33" t="n">
        <v>0.014</v>
      </c>
      <c r="CG372" s="33" t="n">
        <v>0.649</v>
      </c>
      <c r="CH372" s="33" t="n">
        <v>0.77</v>
      </c>
      <c r="CI372" s="33" t="n">
        <v>0.676</v>
      </c>
      <c r="CJ372" s="33" t="n">
        <v>0.757</v>
      </c>
      <c r="CK372" s="33" t="n">
        <v>0.514</v>
      </c>
      <c r="CL372" s="33" t="n">
        <v>0.5</v>
      </c>
      <c r="CM372" s="33" t="n">
        <v>0</v>
      </c>
      <c r="CN372" s="33" t="n">
        <v>0</v>
      </c>
      <c r="CO372" s="33" t="n">
        <v>0</v>
      </c>
      <c r="CP372" s="33" t="n">
        <v>0.014</v>
      </c>
      <c r="CQ372" s="33" t="n">
        <v>0</v>
      </c>
      <c r="CR372" s="33" t="n">
        <v>0</v>
      </c>
      <c r="CS372" s="33" t="n">
        <v>0</v>
      </c>
      <c r="CT372" s="33" t="n">
        <v>0.027</v>
      </c>
      <c r="CU372" s="33" t="n">
        <v>0.014</v>
      </c>
      <c r="CV372" s="33" t="n">
        <v>0</v>
      </c>
      <c r="CW372" s="33" t="n">
        <v>0</v>
      </c>
      <c r="CX372" s="33" t="n">
        <v>0</v>
      </c>
      <c r="CY372" s="33" t="n">
        <v>0.014</v>
      </c>
      <c r="CZ372" s="33" t="n">
        <v>0</v>
      </c>
      <c r="DA372" s="33" t="n">
        <v>0.014</v>
      </c>
      <c r="DB372" s="33" t="n">
        <v>0.027</v>
      </c>
      <c r="DC372" s="33" t="n">
        <v>0.068</v>
      </c>
      <c r="DD372" s="33" t="n">
        <v>0.041</v>
      </c>
      <c r="DE372" s="33" t="n">
        <v>0.162</v>
      </c>
      <c r="DF372" s="33" t="n">
        <v>0.135</v>
      </c>
      <c r="DG372" s="33" t="n">
        <v>0.149</v>
      </c>
      <c r="DH372" s="33" t="n">
        <v>0.095</v>
      </c>
      <c r="DI372" s="33" t="n">
        <v>0.162</v>
      </c>
      <c r="DJ372" s="33" t="n">
        <v>0.297</v>
      </c>
      <c r="DK372" s="33" t="n">
        <v>0.311</v>
      </c>
      <c r="DL372" s="33" t="n">
        <v>0.216</v>
      </c>
      <c r="DM372" s="33" t="n">
        <v>0.23</v>
      </c>
      <c r="DN372" s="33" t="n">
        <v>0</v>
      </c>
      <c r="DO372" s="33" t="n">
        <v>0.014</v>
      </c>
      <c r="DP372" s="33" t="n">
        <v>0</v>
      </c>
      <c r="DQ372" s="33" t="n">
        <v>0.014</v>
      </c>
      <c r="DR372" s="33" t="n">
        <v>0.014</v>
      </c>
      <c r="DS372" s="33" t="n">
        <v>0</v>
      </c>
      <c r="DT372" s="33" t="n">
        <v>0.014</v>
      </c>
      <c r="DU372" s="33" t="n">
        <v>0.014</v>
      </c>
      <c r="DV372" s="33" t="n">
        <v>0.014</v>
      </c>
      <c r="DW372" s="33" t="n">
        <v>0.838</v>
      </c>
      <c r="DX372" s="33" t="n">
        <v>0.851</v>
      </c>
      <c r="DY372" s="33" t="n">
        <v>0.851</v>
      </c>
      <c r="DZ372" s="33" t="n">
        <v>0.865</v>
      </c>
      <c r="EA372" s="33" t="n">
        <v>0.824</v>
      </c>
      <c r="EB372" s="33" t="n">
        <v>0.689</v>
      </c>
      <c r="EC372" s="33" t="n">
        <v>0.649</v>
      </c>
      <c r="ED372" s="33" t="n">
        <v>0.676</v>
      </c>
      <c r="EE372" s="33" t="n">
        <v>0.703</v>
      </c>
      <c r="EF372" s="33" t="n">
        <v>0.378</v>
      </c>
      <c r="EG372" s="33" t="n">
        <v>0</v>
      </c>
      <c r="EH372" s="33" t="n">
        <v>0</v>
      </c>
      <c r="EI372" s="33" t="n">
        <v>0.081</v>
      </c>
      <c r="EJ372" s="33" t="n">
        <v>0.243</v>
      </c>
      <c r="EK372" s="33" t="n">
        <v>0.027</v>
      </c>
      <c r="EL372" s="33" t="n">
        <v>0</v>
      </c>
      <c r="EM372" s="33" t="n">
        <v>0.122</v>
      </c>
      <c r="EN372" s="33" t="n">
        <v>0.189</v>
      </c>
      <c r="EO372" s="33" t="n">
        <v>0.27</v>
      </c>
      <c r="EP372" s="33" t="n">
        <v>0.243</v>
      </c>
      <c r="EQ372" s="33" t="n">
        <v>0.284</v>
      </c>
      <c r="ER372" s="33" t="n">
        <v>0.054</v>
      </c>
      <c r="ES372" s="33" t="n">
        <v>0.014</v>
      </c>
      <c r="ET372" s="33" t="n">
        <v>0.081</v>
      </c>
      <c r="EU372" s="33" t="n">
        <v>0.068</v>
      </c>
      <c r="EV372" s="33" t="n">
        <v>0.135</v>
      </c>
      <c r="EW372" s="33" t="n">
        <v>0.689</v>
      </c>
      <c r="EX372" s="33" t="n">
        <v>0.676</v>
      </c>
      <c r="EY372" s="33" t="n">
        <v>0.446</v>
      </c>
      <c r="EZ372" s="33" t="n">
        <v>8.54</v>
      </c>
      <c r="FA372" s="33" t="n">
        <v>0</v>
      </c>
      <c r="FB372" s="33" t="n">
        <v>0</v>
      </c>
      <c r="FC372" s="33" t="n">
        <v>0</v>
      </c>
      <c r="FD372" s="33" t="n">
        <v>0.014</v>
      </c>
      <c r="FE372" s="33" t="n">
        <v>0.068</v>
      </c>
      <c r="FF372" s="33" t="n">
        <v>0.041</v>
      </c>
      <c r="FG372" s="33" t="n">
        <v>0.041</v>
      </c>
      <c r="FH372" s="33" t="n">
        <v>0.216</v>
      </c>
      <c r="FI372" s="33" t="n">
        <v>0.243</v>
      </c>
      <c r="FJ372" s="33" t="n">
        <v>0.324</v>
      </c>
      <c r="FK372" s="33" t="n">
        <v>0.054</v>
      </c>
      <c r="FL372" s="33" t="n">
        <v>0.514</v>
      </c>
      <c r="FM372" s="33" t="n">
        <v>0.581</v>
      </c>
      <c r="FN372" s="33" t="n">
        <v>0.243</v>
      </c>
      <c r="FO372" s="33" t="n">
        <v>0.162</v>
      </c>
      <c r="FP372" s="33" t="n">
        <v>0.095</v>
      </c>
      <c r="FQ372" s="33" t="n">
        <v>0.243</v>
      </c>
      <c r="FR372" s="33" t="n">
        <v>0.108</v>
      </c>
      <c r="FS372" s="33" t="n">
        <v>0.054</v>
      </c>
      <c r="FT372" s="33" t="n">
        <v>0.243</v>
      </c>
      <c r="FU372" s="33" t="n">
        <v>0.081</v>
      </c>
      <c r="FV372" s="33" t="n">
        <v>0.068</v>
      </c>
      <c r="FW372" s="33" t="n">
        <v>0.189</v>
      </c>
      <c r="FX372" s="33" t="n">
        <v>0.135</v>
      </c>
      <c r="FY372" s="33" t="n">
        <v>0.203</v>
      </c>
      <c r="FZ372" s="33" t="n">
        <v>0.081</v>
      </c>
      <c r="GA372" s="33" t="n">
        <v>0</v>
      </c>
      <c r="GB372" s="33" t="n">
        <v>0.014</v>
      </c>
      <c r="GC372" s="33" t="n">
        <v>0.027</v>
      </c>
      <c r="GD372" s="33" t="n">
        <v>0</v>
      </c>
      <c r="GE372" s="33" t="n">
        <v>0.054</v>
      </c>
      <c r="GF372" s="33" t="n">
        <v>0</v>
      </c>
      <c r="GG372" s="33" t="n">
        <v>0.351</v>
      </c>
      <c r="GH372" s="33" t="n">
        <v>0.27</v>
      </c>
      <c r="GI372" s="33" t="n">
        <v>0.392</v>
      </c>
      <c r="GJ372" s="33" t="n">
        <v>0.5</v>
      </c>
      <c r="GK372" s="33" t="n">
        <v>0.5</v>
      </c>
      <c r="GL372" s="33" t="n">
        <v>0.392</v>
      </c>
      <c r="GM372" s="33" t="n">
        <v>0.568</v>
      </c>
      <c r="GN372" s="33" t="n">
        <v>0.378</v>
      </c>
      <c r="GO372" s="33" t="n">
        <v>0.338</v>
      </c>
      <c r="GP372" s="33" t="n">
        <v>0.365</v>
      </c>
      <c r="GQ372" s="33" t="n">
        <v>0.297</v>
      </c>
      <c r="GR372" s="33" t="n">
        <v>0.541</v>
      </c>
      <c r="GS372" s="33" t="n">
        <v>0.027</v>
      </c>
      <c r="GT372" s="33" t="n">
        <v>0.284</v>
      </c>
      <c r="GU372" s="33" t="n">
        <v>0.203</v>
      </c>
      <c r="GV372" s="33" t="n">
        <v>0.095</v>
      </c>
      <c r="GW372" s="33" t="n">
        <v>0.081</v>
      </c>
      <c r="GX372" s="33" t="n">
        <v>0.027</v>
      </c>
      <c r="GY372" s="33" t="n">
        <v>0.041</v>
      </c>
      <c r="GZ372" s="33" t="n">
        <v>0.027</v>
      </c>
      <c r="HA372" s="33" t="n">
        <v>0.014</v>
      </c>
      <c r="HB372" s="33" t="n">
        <v>0.014</v>
      </c>
      <c r="HC372" s="33" t="n">
        <v>0.027</v>
      </c>
      <c r="HD372" s="33" t="n">
        <v>0.027</v>
      </c>
      <c r="HE372" s="33" t="n">
        <v>0.014</v>
      </c>
      <c r="HF372" s="33" t="n">
        <v>0.027</v>
      </c>
      <c r="HG372" s="33" t="n">
        <v>0.027</v>
      </c>
      <c r="HH372" s="33" t="n">
        <v>0.027</v>
      </c>
      <c r="HI372" s="33" t="n">
        <v>0.041</v>
      </c>
      <c r="HJ372" s="33" t="n">
        <v>0.014</v>
      </c>
    </row>
    <row r="373" customFormat="false" ht="15" hidden="false" customHeight="false" outlineLevel="0" collapsed="false">
      <c r="A373" s="33" t="n">
        <v>610033</v>
      </c>
      <c r="B373" s="242" t="s">
        <v>1785</v>
      </c>
      <c r="C373" s="243" t="s">
        <v>1786</v>
      </c>
      <c r="D373" s="33" t="n">
        <v>4420</v>
      </c>
      <c r="E373" s="33" t="n">
        <v>29161</v>
      </c>
      <c r="F373" s="33" t="s">
        <v>825</v>
      </c>
      <c r="G373" s="33" t="s">
        <v>826</v>
      </c>
      <c r="H373" s="243" t="s">
        <v>46</v>
      </c>
      <c r="I373" s="33" t="s">
        <v>1855</v>
      </c>
      <c r="J373" s="33" t="s">
        <v>2438</v>
      </c>
      <c r="L373" s="33" t="s">
        <v>80</v>
      </c>
      <c r="N373" s="33" t="s">
        <v>1790</v>
      </c>
      <c r="O373" s="33" t="n">
        <v>52615</v>
      </c>
      <c r="P373" s="33" t="s">
        <v>1791</v>
      </c>
      <c r="Q373" s="33" t="s">
        <v>4300</v>
      </c>
      <c r="R373" s="33" t="s">
        <v>4301</v>
      </c>
      <c r="S373" s="33" t="n">
        <v>60614</v>
      </c>
      <c r="T373" s="33" t="n">
        <v>33</v>
      </c>
      <c r="U373" s="33" t="s">
        <v>4302</v>
      </c>
      <c r="V373" s="33" t="s">
        <v>4303</v>
      </c>
      <c r="W373" s="33" t="s">
        <v>4304</v>
      </c>
      <c r="X373" s="33" t="s">
        <v>4305</v>
      </c>
      <c r="Y373" s="33" t="s">
        <v>2725</v>
      </c>
      <c r="Z373" s="33" t="s">
        <v>2726</v>
      </c>
      <c r="AA373" s="33" t="n">
        <v>2012</v>
      </c>
      <c r="AB373" s="33" t="n">
        <v>610033</v>
      </c>
      <c r="AD373" s="33" t="n">
        <v>4420</v>
      </c>
      <c r="AG373" s="33" t="s">
        <v>4306</v>
      </c>
      <c r="AH373" s="33" t="n">
        <v>2</v>
      </c>
      <c r="AI373" s="33" t="s">
        <v>1823</v>
      </c>
      <c r="AJ373" s="33" t="s">
        <v>1801</v>
      </c>
      <c r="AK373" s="33" t="s">
        <v>1802</v>
      </c>
      <c r="AL373" s="33" t="s">
        <v>80</v>
      </c>
      <c r="AM373" s="33" t="s">
        <v>65</v>
      </c>
      <c r="AN373" s="33" t="s">
        <v>80</v>
      </c>
      <c r="AO373" s="33" t="s">
        <v>80</v>
      </c>
      <c r="AP373" s="33" t="s">
        <v>65</v>
      </c>
      <c r="AQ373" s="33" t="s">
        <v>2426</v>
      </c>
      <c r="AR373" s="244" t="s">
        <v>76</v>
      </c>
      <c r="AS373" s="33" t="s">
        <v>77</v>
      </c>
      <c r="AT373" s="33" t="s">
        <v>67</v>
      </c>
      <c r="AU373" s="33" t="s">
        <v>47</v>
      </c>
      <c r="AV373" s="33" t="n">
        <v>61</v>
      </c>
      <c r="AW373" s="33" t="n">
        <v>25</v>
      </c>
      <c r="AX373" s="33" t="n">
        <v>40</v>
      </c>
      <c r="AY373" s="33" t="n">
        <v>133</v>
      </c>
      <c r="AZ373" s="33" t="n">
        <v>51</v>
      </c>
      <c r="BA373" s="33" t="n">
        <v>7</v>
      </c>
      <c r="BB373" s="33" t="n">
        <v>29</v>
      </c>
      <c r="BC373" s="33" t="n">
        <v>25</v>
      </c>
      <c r="BD373" s="245" t="n">
        <v>0</v>
      </c>
      <c r="BE373" s="33" t="n">
        <v>0</v>
      </c>
      <c r="BF373" s="33" t="n">
        <v>16</v>
      </c>
      <c r="BG373" s="33" t="n">
        <v>5</v>
      </c>
      <c r="BH373" s="33" t="n">
        <v>133</v>
      </c>
      <c r="BI373" s="33" t="n">
        <v>0.008</v>
      </c>
      <c r="BJ373" s="33" t="n">
        <v>0.023</v>
      </c>
      <c r="BK373" s="33" t="n">
        <v>0.008</v>
      </c>
      <c r="BL373" s="33" t="n">
        <v>0</v>
      </c>
      <c r="BM373" s="33" t="n">
        <v>0.008</v>
      </c>
      <c r="BN373" s="33" t="n">
        <v>0.015</v>
      </c>
      <c r="BO373" s="33" t="n">
        <v>0.06</v>
      </c>
      <c r="BP373" s="33" t="n">
        <v>0.06</v>
      </c>
      <c r="BQ373" s="33" t="n">
        <v>0.038</v>
      </c>
      <c r="BR373" s="33" t="n">
        <v>0.045</v>
      </c>
      <c r="BS373" s="33" t="n">
        <v>0.09</v>
      </c>
      <c r="BT373" s="33" t="n">
        <v>0.165</v>
      </c>
      <c r="BU373" s="33" t="n">
        <v>0.271</v>
      </c>
      <c r="BV373" s="33" t="n">
        <v>0.226</v>
      </c>
      <c r="BW373" s="33" t="n">
        <v>0.211</v>
      </c>
      <c r="BX373" s="33" t="n">
        <v>0.15</v>
      </c>
      <c r="BY373" s="33" t="n">
        <v>0.301</v>
      </c>
      <c r="BZ373" s="33" t="n">
        <v>0.286</v>
      </c>
      <c r="CA373" s="33" t="n">
        <v>0.008</v>
      </c>
      <c r="CB373" s="33" t="n">
        <v>0.008</v>
      </c>
      <c r="CC373" s="33" t="n">
        <v>0.03</v>
      </c>
      <c r="CD373" s="33" t="n">
        <v>0.015</v>
      </c>
      <c r="CE373" s="33" t="n">
        <v>0.023</v>
      </c>
      <c r="CF373" s="33" t="n">
        <v>0.015</v>
      </c>
      <c r="CG373" s="33" t="n">
        <v>0.654</v>
      </c>
      <c r="CH373" s="33" t="n">
        <v>0.684</v>
      </c>
      <c r="CI373" s="33" t="n">
        <v>0.714</v>
      </c>
      <c r="CJ373" s="33" t="n">
        <v>0.789</v>
      </c>
      <c r="CK373" s="33" t="n">
        <v>0.579</v>
      </c>
      <c r="CL373" s="33" t="n">
        <v>0.519</v>
      </c>
      <c r="CM373" s="33" t="n">
        <v>0.008</v>
      </c>
      <c r="CN373" s="33" t="n">
        <v>0.015</v>
      </c>
      <c r="CO373" s="33" t="n">
        <v>0.023</v>
      </c>
      <c r="CP373" s="33" t="n">
        <v>0.03</v>
      </c>
      <c r="CQ373" s="33" t="n">
        <v>0.023</v>
      </c>
      <c r="CR373" s="33" t="n">
        <v>0.023</v>
      </c>
      <c r="CS373" s="33" t="n">
        <v>0.015</v>
      </c>
      <c r="CT373" s="33" t="n">
        <v>0.105</v>
      </c>
      <c r="CU373" s="33" t="n">
        <v>0.06</v>
      </c>
      <c r="CV373" s="33" t="n">
        <v>0.03</v>
      </c>
      <c r="CW373" s="33" t="n">
        <v>0.023</v>
      </c>
      <c r="CX373" s="33" t="n">
        <v>0.045</v>
      </c>
      <c r="CY373" s="33" t="n">
        <v>0.068</v>
      </c>
      <c r="CZ373" s="33" t="n">
        <v>0.03</v>
      </c>
      <c r="DA373" s="33" t="n">
        <v>0.105</v>
      </c>
      <c r="DB373" s="33" t="n">
        <v>0.113</v>
      </c>
      <c r="DC373" s="33" t="n">
        <v>0.15</v>
      </c>
      <c r="DD373" s="33" t="n">
        <v>0.135</v>
      </c>
      <c r="DE373" s="33" t="n">
        <v>0.248</v>
      </c>
      <c r="DF373" s="33" t="n">
        <v>0.308</v>
      </c>
      <c r="DG373" s="33" t="n">
        <v>0.286</v>
      </c>
      <c r="DH373" s="33" t="n">
        <v>0.203</v>
      </c>
      <c r="DI373" s="33" t="n">
        <v>0.278</v>
      </c>
      <c r="DJ373" s="33" t="n">
        <v>0.278</v>
      </c>
      <c r="DK373" s="33" t="n">
        <v>0.271</v>
      </c>
      <c r="DL373" s="33" t="n">
        <v>0.203</v>
      </c>
      <c r="DM373" s="33" t="n">
        <v>0.301</v>
      </c>
      <c r="DN373" s="33" t="n">
        <v>0.008</v>
      </c>
      <c r="DO373" s="33" t="n">
        <v>0.008</v>
      </c>
      <c r="DP373" s="33" t="n">
        <v>0.015</v>
      </c>
      <c r="DQ373" s="33" t="n">
        <v>0.008</v>
      </c>
      <c r="DR373" s="33" t="n">
        <v>0.008</v>
      </c>
      <c r="DS373" s="33" t="n">
        <v>0</v>
      </c>
      <c r="DT373" s="33" t="n">
        <v>0.023</v>
      </c>
      <c r="DU373" s="33" t="n">
        <v>0.015</v>
      </c>
      <c r="DV373" s="33" t="n">
        <v>0.015</v>
      </c>
      <c r="DW373" s="33" t="n">
        <v>0.707</v>
      </c>
      <c r="DX373" s="33" t="n">
        <v>0.647</v>
      </c>
      <c r="DY373" s="33" t="n">
        <v>0.632</v>
      </c>
      <c r="DZ373" s="33" t="n">
        <v>0.692</v>
      </c>
      <c r="EA373" s="33" t="n">
        <v>0.662</v>
      </c>
      <c r="EB373" s="33" t="n">
        <v>0.594</v>
      </c>
      <c r="EC373" s="33" t="n">
        <v>0.579</v>
      </c>
      <c r="ED373" s="33" t="n">
        <v>0.526</v>
      </c>
      <c r="EE373" s="33" t="n">
        <v>0.489</v>
      </c>
      <c r="EF373" s="33" t="n">
        <v>0.414</v>
      </c>
      <c r="EG373" s="33" t="n">
        <v>0.075</v>
      </c>
      <c r="EH373" s="33" t="n">
        <v>0.075</v>
      </c>
      <c r="EI373" s="33" t="n">
        <v>0.113</v>
      </c>
      <c r="EJ373" s="33" t="n">
        <v>0.414</v>
      </c>
      <c r="EK373" s="33" t="n">
        <v>0.023</v>
      </c>
      <c r="EL373" s="33" t="n">
        <v>0.015</v>
      </c>
      <c r="EM373" s="33" t="n">
        <v>0.226</v>
      </c>
      <c r="EN373" s="33" t="n">
        <v>0.083</v>
      </c>
      <c r="EO373" s="33" t="n">
        <v>0.293</v>
      </c>
      <c r="EP373" s="33" t="n">
        <v>0.271</v>
      </c>
      <c r="EQ373" s="33" t="n">
        <v>0.308</v>
      </c>
      <c r="ER373" s="33" t="n">
        <v>0.038</v>
      </c>
      <c r="ES373" s="33" t="n">
        <v>0.045</v>
      </c>
      <c r="ET373" s="33" t="n">
        <v>0.068</v>
      </c>
      <c r="EU373" s="33" t="n">
        <v>0.098</v>
      </c>
      <c r="EV373" s="33" t="n">
        <v>0.053</v>
      </c>
      <c r="EW373" s="33" t="n">
        <v>0.564</v>
      </c>
      <c r="EX373" s="33" t="n">
        <v>0.571</v>
      </c>
      <c r="EY373" s="33" t="n">
        <v>0.256</v>
      </c>
      <c r="EZ373" s="33" t="n">
        <v>8.89</v>
      </c>
      <c r="FA373" s="33" t="n">
        <v>0.008</v>
      </c>
      <c r="FB373" s="33" t="n">
        <v>0.008</v>
      </c>
      <c r="FC373" s="33" t="n">
        <v>0.023</v>
      </c>
      <c r="FD373" s="33" t="n">
        <v>0.015</v>
      </c>
      <c r="FE373" s="33" t="n">
        <v>0.008</v>
      </c>
      <c r="FF373" s="33" t="n">
        <v>0.038</v>
      </c>
      <c r="FG373" s="33" t="n">
        <v>0.053</v>
      </c>
      <c r="FH373" s="33" t="n">
        <v>0.113</v>
      </c>
      <c r="FI373" s="33" t="n">
        <v>0.135</v>
      </c>
      <c r="FJ373" s="33" t="n">
        <v>0.579</v>
      </c>
      <c r="FK373" s="33" t="n">
        <v>0.023</v>
      </c>
      <c r="FL373" s="33" t="n">
        <v>0.383</v>
      </c>
      <c r="FM373" s="33" t="n">
        <v>0.662</v>
      </c>
      <c r="FN373" s="33" t="n">
        <v>0.173</v>
      </c>
      <c r="FO373" s="33" t="n">
        <v>0.331</v>
      </c>
      <c r="FP373" s="33" t="n">
        <v>0.165</v>
      </c>
      <c r="FQ373" s="33" t="n">
        <v>0.233</v>
      </c>
      <c r="FR373" s="33" t="n">
        <v>0.128</v>
      </c>
      <c r="FS373" s="33" t="n">
        <v>0.06</v>
      </c>
      <c r="FT373" s="33" t="n">
        <v>0.368</v>
      </c>
      <c r="FU373" s="33" t="n">
        <v>0.09</v>
      </c>
      <c r="FV373" s="33" t="n">
        <v>0.053</v>
      </c>
      <c r="FW373" s="33" t="n">
        <v>0.18</v>
      </c>
      <c r="FX373" s="33" t="n">
        <v>0.068</v>
      </c>
      <c r="FY373" s="33" t="n">
        <v>0.06</v>
      </c>
      <c r="FZ373" s="33" t="n">
        <v>0.045</v>
      </c>
      <c r="GA373" s="33" t="n">
        <v>0.015</v>
      </c>
      <c r="GB373" s="33" t="n">
        <v>0.015</v>
      </c>
      <c r="GC373" s="33" t="n">
        <v>0.015</v>
      </c>
      <c r="GD373" s="33" t="n">
        <v>0.045</v>
      </c>
      <c r="GE373" s="33" t="n">
        <v>0.211</v>
      </c>
      <c r="GF373" s="33" t="n">
        <v>0.008</v>
      </c>
      <c r="GG373" s="33" t="n">
        <v>0.398</v>
      </c>
      <c r="GH373" s="33" t="n">
        <v>0.406</v>
      </c>
      <c r="GI373" s="33" t="n">
        <v>0.376</v>
      </c>
      <c r="GJ373" s="33" t="n">
        <v>0.459</v>
      </c>
      <c r="GK373" s="33" t="n">
        <v>0.466</v>
      </c>
      <c r="GL373" s="33" t="n">
        <v>0.361</v>
      </c>
      <c r="GM373" s="33" t="n">
        <v>0.564</v>
      </c>
      <c r="GN373" s="33" t="n">
        <v>0.436</v>
      </c>
      <c r="GO373" s="33" t="n">
        <v>0.556</v>
      </c>
      <c r="GP373" s="33" t="n">
        <v>0.436</v>
      </c>
      <c r="GQ373" s="33" t="n">
        <v>0.203</v>
      </c>
      <c r="GR373" s="33" t="n">
        <v>0.602</v>
      </c>
      <c r="GS373" s="33" t="n">
        <v>0</v>
      </c>
      <c r="GT373" s="33" t="n">
        <v>0.113</v>
      </c>
      <c r="GU373" s="33" t="n">
        <v>0.03</v>
      </c>
      <c r="GV373" s="33" t="n">
        <v>0.038</v>
      </c>
      <c r="GW373" s="33" t="n">
        <v>0.045</v>
      </c>
      <c r="GX373" s="33" t="n">
        <v>0.008</v>
      </c>
      <c r="GY373" s="33" t="n">
        <v>0.008</v>
      </c>
      <c r="GZ373" s="33" t="n">
        <v>0.015</v>
      </c>
      <c r="HA373" s="33" t="n">
        <v>0.008</v>
      </c>
      <c r="HB373" s="33" t="n">
        <v>0.008</v>
      </c>
      <c r="HC373" s="33" t="n">
        <v>0.06</v>
      </c>
      <c r="HD373" s="33" t="n">
        <v>0.008</v>
      </c>
      <c r="HE373" s="33" t="n">
        <v>0.015</v>
      </c>
      <c r="HF373" s="33" t="n">
        <v>0.015</v>
      </c>
      <c r="HG373" s="33" t="n">
        <v>0.015</v>
      </c>
      <c r="HH373" s="33" t="n">
        <v>0.015</v>
      </c>
      <c r="HI373" s="33" t="n">
        <v>0.015</v>
      </c>
      <c r="HJ373" s="33" t="n">
        <v>0.015</v>
      </c>
    </row>
    <row r="374" customFormat="false" ht="15" hidden="false" customHeight="false" outlineLevel="0" collapsed="false">
      <c r="A374" s="33" t="n">
        <v>610034</v>
      </c>
      <c r="B374" s="242" t="s">
        <v>1785</v>
      </c>
      <c r="C374" s="243" t="s">
        <v>1786</v>
      </c>
      <c r="D374" s="33" t="n">
        <v>4430</v>
      </c>
      <c r="E374" s="33" t="n">
        <v>31161</v>
      </c>
      <c r="F374" s="33" t="s">
        <v>833</v>
      </c>
      <c r="G374" s="33" t="s">
        <v>834</v>
      </c>
      <c r="H374" s="243" t="s">
        <v>46</v>
      </c>
      <c r="I374" s="33" t="s">
        <v>1855</v>
      </c>
      <c r="J374" s="33" t="s">
        <v>1788</v>
      </c>
      <c r="L374" s="33" t="s">
        <v>107</v>
      </c>
      <c r="N374" s="33" t="s">
        <v>1790</v>
      </c>
      <c r="O374" s="33" t="n">
        <v>51209</v>
      </c>
      <c r="P374" s="33" t="s">
        <v>1791</v>
      </c>
      <c r="Q374" s="33" t="s">
        <v>4307</v>
      </c>
      <c r="R374" s="33" t="s">
        <v>4308</v>
      </c>
      <c r="S374" s="33" t="n">
        <v>60623</v>
      </c>
      <c r="T374" s="33" t="n">
        <v>37</v>
      </c>
      <c r="U374" s="33" t="s">
        <v>4309</v>
      </c>
      <c r="V374" s="33" t="s">
        <v>4310</v>
      </c>
      <c r="W374" s="33" t="s">
        <v>4311</v>
      </c>
      <c r="X374" s="33" t="s">
        <v>4312</v>
      </c>
      <c r="Y374" s="33" t="s">
        <v>1877</v>
      </c>
      <c r="Z374" s="33" t="s">
        <v>2013</v>
      </c>
      <c r="AA374" s="33" t="n">
        <v>2012</v>
      </c>
      <c r="AB374" s="33" t="n">
        <v>610034</v>
      </c>
      <c r="AD374" s="33" t="n">
        <v>4430</v>
      </c>
      <c r="AH374" s="33" t="n">
        <v>3</v>
      </c>
      <c r="AI374" s="33" t="s">
        <v>1823</v>
      </c>
      <c r="AJ374" s="33" t="s">
        <v>1801</v>
      </c>
      <c r="AK374" s="33" t="s">
        <v>1802</v>
      </c>
      <c r="AL374" s="33" t="s">
        <v>107</v>
      </c>
      <c r="AM374" s="33" t="s">
        <v>108</v>
      </c>
      <c r="AN374" s="33" t="s">
        <v>107</v>
      </c>
      <c r="AO374" s="33" t="s">
        <v>107</v>
      </c>
      <c r="AP374" s="33" t="s">
        <v>108</v>
      </c>
      <c r="AQ374" s="33" t="s">
        <v>2467</v>
      </c>
      <c r="AR374" s="244" t="s">
        <v>54</v>
      </c>
    </row>
    <row r="375" customFormat="false" ht="15" hidden="false" customHeight="false" outlineLevel="0" collapsed="false">
      <c r="A375" s="33" t="n">
        <v>610036</v>
      </c>
      <c r="B375" s="242" t="s">
        <v>1785</v>
      </c>
      <c r="C375" s="243" t="s">
        <v>1786</v>
      </c>
      <c r="D375" s="33" t="n">
        <v>4450</v>
      </c>
      <c r="E375" s="33" t="n">
        <v>24151</v>
      </c>
      <c r="F375" s="33" t="s">
        <v>855</v>
      </c>
      <c r="G375" s="33" t="s">
        <v>856</v>
      </c>
      <c r="H375" s="243" t="s">
        <v>46</v>
      </c>
      <c r="I375" s="33" t="s">
        <v>1855</v>
      </c>
      <c r="J375" s="33" t="s">
        <v>1788</v>
      </c>
      <c r="L375" s="33" t="s">
        <v>107</v>
      </c>
      <c r="N375" s="33" t="s">
        <v>1790</v>
      </c>
      <c r="O375" s="33" t="n">
        <v>51094</v>
      </c>
      <c r="P375" s="33" t="s">
        <v>1791</v>
      </c>
      <c r="Q375" s="33" t="s">
        <v>4313</v>
      </c>
      <c r="R375" s="33" t="s">
        <v>4314</v>
      </c>
      <c r="S375" s="33" t="n">
        <v>60651</v>
      </c>
      <c r="T375" s="33" t="n">
        <v>36</v>
      </c>
      <c r="U375" s="33" t="s">
        <v>4315</v>
      </c>
      <c r="V375" s="33" t="s">
        <v>4316</v>
      </c>
      <c r="W375" s="33" t="s">
        <v>4317</v>
      </c>
      <c r="X375" s="33" t="s">
        <v>4318</v>
      </c>
      <c r="Y375" s="33" t="s">
        <v>1862</v>
      </c>
      <c r="Z375" s="33" t="s">
        <v>1947</v>
      </c>
      <c r="AA375" s="33" t="n">
        <v>2012</v>
      </c>
      <c r="AB375" s="33" t="n">
        <v>610036</v>
      </c>
      <c r="AD375" s="33" t="n">
        <v>4450</v>
      </c>
      <c r="AG375" s="33" t="s">
        <v>4319</v>
      </c>
      <c r="AH375" s="33" t="n">
        <v>2</v>
      </c>
      <c r="AI375" s="33" t="s">
        <v>1823</v>
      </c>
      <c r="AJ375" s="33" t="s">
        <v>1801</v>
      </c>
      <c r="AK375" s="33" t="s">
        <v>1802</v>
      </c>
      <c r="AL375" s="33" t="s">
        <v>107</v>
      </c>
      <c r="AM375" s="33" t="s">
        <v>108</v>
      </c>
      <c r="AN375" s="33" t="s">
        <v>107</v>
      </c>
      <c r="AO375" s="33" t="s">
        <v>107</v>
      </c>
      <c r="AP375" s="33" t="s">
        <v>108</v>
      </c>
      <c r="AQ375" s="33" t="s">
        <v>2467</v>
      </c>
      <c r="AR375" s="244" t="s">
        <v>263</v>
      </c>
      <c r="AS375" s="33" t="s">
        <v>137</v>
      </c>
      <c r="AT375" s="33" t="s">
        <v>137</v>
      </c>
      <c r="AU375" s="33" t="s">
        <v>67</v>
      </c>
      <c r="AV375" s="33" t="n">
        <v>19</v>
      </c>
      <c r="AW375" s="33" t="n">
        <v>6</v>
      </c>
      <c r="AX375" s="33" t="n">
        <v>25</v>
      </c>
      <c r="AY375" s="33" t="n">
        <v>230</v>
      </c>
      <c r="AZ375" s="33" t="n">
        <v>1</v>
      </c>
      <c r="BA375" s="33" t="n">
        <v>0</v>
      </c>
      <c r="BB375" s="33" t="n">
        <v>180</v>
      </c>
      <c r="BC375" s="33" t="n">
        <v>40</v>
      </c>
      <c r="BD375" s="245" t="n">
        <v>0</v>
      </c>
      <c r="BE375" s="33" t="n">
        <v>0</v>
      </c>
      <c r="BF375" s="33" t="n">
        <v>5</v>
      </c>
      <c r="BG375" s="33" t="n">
        <v>4</v>
      </c>
      <c r="BH375" s="33" t="n">
        <v>230</v>
      </c>
      <c r="BI375" s="33" t="n">
        <v>0.039</v>
      </c>
      <c r="BJ375" s="33" t="n">
        <v>0.017</v>
      </c>
      <c r="BK375" s="33" t="n">
        <v>0.013</v>
      </c>
      <c r="BL375" s="33" t="n">
        <v>0.022</v>
      </c>
      <c r="BM375" s="33" t="n">
        <v>0.035</v>
      </c>
      <c r="BN375" s="33" t="n">
        <v>0.087</v>
      </c>
      <c r="BO375" s="33" t="n">
        <v>0.191</v>
      </c>
      <c r="BP375" s="33" t="n">
        <v>0.174</v>
      </c>
      <c r="BQ375" s="33" t="n">
        <v>0.152</v>
      </c>
      <c r="BR375" s="33" t="n">
        <v>0.091</v>
      </c>
      <c r="BS375" s="33" t="n">
        <v>0.178</v>
      </c>
      <c r="BT375" s="33" t="n">
        <v>0.217</v>
      </c>
      <c r="BU375" s="33" t="n">
        <v>0.396</v>
      </c>
      <c r="BV375" s="33" t="n">
        <v>0.357</v>
      </c>
      <c r="BW375" s="33" t="n">
        <v>0.365</v>
      </c>
      <c r="BX375" s="33" t="n">
        <v>0.27</v>
      </c>
      <c r="BY375" s="33" t="n">
        <v>0.365</v>
      </c>
      <c r="BZ375" s="33" t="n">
        <v>0.296</v>
      </c>
      <c r="CA375" s="33" t="n">
        <v>0.017</v>
      </c>
      <c r="CB375" s="33" t="n">
        <v>0</v>
      </c>
      <c r="CC375" s="33" t="n">
        <v>0.026</v>
      </c>
      <c r="CD375" s="33" t="n">
        <v>0.004</v>
      </c>
      <c r="CE375" s="33" t="n">
        <v>0.022</v>
      </c>
      <c r="CF375" s="33" t="n">
        <v>0.022</v>
      </c>
      <c r="CG375" s="33" t="n">
        <v>0.357</v>
      </c>
      <c r="CH375" s="33" t="n">
        <v>0.452</v>
      </c>
      <c r="CI375" s="33" t="n">
        <v>0.443</v>
      </c>
      <c r="CJ375" s="33" t="n">
        <v>0.613</v>
      </c>
      <c r="CK375" s="33" t="n">
        <v>0.4</v>
      </c>
      <c r="CL375" s="33" t="n">
        <v>0.378</v>
      </c>
      <c r="CM375" s="33" t="n">
        <v>0.017</v>
      </c>
      <c r="CN375" s="33" t="n">
        <v>0.017</v>
      </c>
      <c r="CO375" s="33" t="n">
        <v>0.022</v>
      </c>
      <c r="CP375" s="33" t="n">
        <v>0.022</v>
      </c>
      <c r="CQ375" s="33" t="n">
        <v>0.039</v>
      </c>
      <c r="CR375" s="33" t="n">
        <v>0.057</v>
      </c>
      <c r="CS375" s="33" t="n">
        <v>0.07</v>
      </c>
      <c r="CT375" s="33" t="n">
        <v>0.135</v>
      </c>
      <c r="CU375" s="33" t="n">
        <v>0.109</v>
      </c>
      <c r="CV375" s="33" t="n">
        <v>0.039</v>
      </c>
      <c r="CW375" s="33" t="n">
        <v>0.091</v>
      </c>
      <c r="CX375" s="33" t="n">
        <v>0.113</v>
      </c>
      <c r="CY375" s="33" t="n">
        <v>0.1</v>
      </c>
      <c r="CZ375" s="33" t="n">
        <v>0.096</v>
      </c>
      <c r="DA375" s="33" t="n">
        <v>0.139</v>
      </c>
      <c r="DB375" s="33" t="n">
        <v>0.165</v>
      </c>
      <c r="DC375" s="33" t="n">
        <v>0.157</v>
      </c>
      <c r="DD375" s="33" t="n">
        <v>0.161</v>
      </c>
      <c r="DE375" s="33" t="n">
        <v>0.278</v>
      </c>
      <c r="DF375" s="33" t="n">
        <v>0.261</v>
      </c>
      <c r="DG375" s="33" t="n">
        <v>0.317</v>
      </c>
      <c r="DH375" s="33" t="n">
        <v>0.291</v>
      </c>
      <c r="DI375" s="33" t="n">
        <v>0.313</v>
      </c>
      <c r="DJ375" s="33" t="n">
        <v>0.339</v>
      </c>
      <c r="DK375" s="33" t="n">
        <v>0.283</v>
      </c>
      <c r="DL375" s="33" t="n">
        <v>0.204</v>
      </c>
      <c r="DM375" s="33" t="n">
        <v>0.257</v>
      </c>
      <c r="DN375" s="33" t="n">
        <v>0.004</v>
      </c>
      <c r="DO375" s="33" t="n">
        <v>0.004</v>
      </c>
      <c r="DP375" s="33" t="n">
        <v>0.004</v>
      </c>
      <c r="DQ375" s="33" t="n">
        <v>0</v>
      </c>
      <c r="DR375" s="33" t="n">
        <v>0.013</v>
      </c>
      <c r="DS375" s="33" t="n">
        <v>0.004</v>
      </c>
      <c r="DT375" s="33" t="n">
        <v>0.013</v>
      </c>
      <c r="DU375" s="33" t="n">
        <v>0.017</v>
      </c>
      <c r="DV375" s="33" t="n">
        <v>0.035</v>
      </c>
      <c r="DW375" s="33" t="n">
        <v>0.661</v>
      </c>
      <c r="DX375" s="33" t="n">
        <v>0.626</v>
      </c>
      <c r="DY375" s="33" t="n">
        <v>0.543</v>
      </c>
      <c r="DZ375" s="33" t="n">
        <v>0.587</v>
      </c>
      <c r="EA375" s="33" t="n">
        <v>0.539</v>
      </c>
      <c r="EB375" s="33" t="n">
        <v>0.461</v>
      </c>
      <c r="EC375" s="33" t="n">
        <v>0.47</v>
      </c>
      <c r="ED375" s="33" t="n">
        <v>0.487</v>
      </c>
      <c r="EE375" s="33" t="n">
        <v>0.439</v>
      </c>
      <c r="EF375" s="33" t="n">
        <v>0.187</v>
      </c>
      <c r="EG375" s="33" t="n">
        <v>0.052</v>
      </c>
      <c r="EH375" s="33" t="n">
        <v>0.057</v>
      </c>
      <c r="EI375" s="33" t="n">
        <v>0.104</v>
      </c>
      <c r="EJ375" s="33" t="n">
        <v>0.3</v>
      </c>
      <c r="EK375" s="33" t="n">
        <v>0.165</v>
      </c>
      <c r="EL375" s="33" t="n">
        <v>0.13</v>
      </c>
      <c r="EM375" s="33" t="n">
        <v>0.2</v>
      </c>
      <c r="EN375" s="33" t="n">
        <v>0.226</v>
      </c>
      <c r="EO375" s="33" t="n">
        <v>0.352</v>
      </c>
      <c r="EP375" s="33" t="n">
        <v>0.339</v>
      </c>
      <c r="EQ375" s="33" t="n">
        <v>0.326</v>
      </c>
      <c r="ER375" s="33" t="n">
        <v>0.022</v>
      </c>
      <c r="ES375" s="33" t="n">
        <v>0.043</v>
      </c>
      <c r="ET375" s="33" t="n">
        <v>0.07</v>
      </c>
      <c r="EU375" s="33" t="n">
        <v>0.057</v>
      </c>
      <c r="EV375" s="33" t="n">
        <v>0.265</v>
      </c>
      <c r="EW375" s="33" t="n">
        <v>0.387</v>
      </c>
      <c r="EX375" s="33" t="n">
        <v>0.404</v>
      </c>
      <c r="EY375" s="33" t="n">
        <v>0.313</v>
      </c>
      <c r="EZ375" s="33" t="n">
        <v>6.06</v>
      </c>
      <c r="FA375" s="33" t="n">
        <v>0.109</v>
      </c>
      <c r="FB375" s="33" t="n">
        <v>0.048</v>
      </c>
      <c r="FC375" s="33" t="n">
        <v>0.061</v>
      </c>
      <c r="FD375" s="33" t="n">
        <v>0.048</v>
      </c>
      <c r="FE375" s="33" t="n">
        <v>0.143</v>
      </c>
      <c r="FF375" s="33" t="n">
        <v>0.104</v>
      </c>
      <c r="FG375" s="33" t="n">
        <v>0.074</v>
      </c>
      <c r="FH375" s="33" t="n">
        <v>0.13</v>
      </c>
      <c r="FI375" s="33" t="n">
        <v>0.057</v>
      </c>
      <c r="FJ375" s="33" t="n">
        <v>0.178</v>
      </c>
      <c r="FK375" s="33" t="n">
        <v>0.048</v>
      </c>
      <c r="FL375" s="33" t="n">
        <v>0.465</v>
      </c>
      <c r="FM375" s="33" t="n">
        <v>0.522</v>
      </c>
      <c r="FN375" s="33" t="n">
        <v>0.283</v>
      </c>
      <c r="FO375" s="33" t="n">
        <v>0.213</v>
      </c>
      <c r="FP375" s="33" t="n">
        <v>0.17</v>
      </c>
      <c r="FQ375" s="33" t="n">
        <v>0.209</v>
      </c>
      <c r="FR375" s="33" t="n">
        <v>0.078</v>
      </c>
      <c r="FS375" s="33" t="n">
        <v>0.057</v>
      </c>
      <c r="FT375" s="33" t="n">
        <v>0.209</v>
      </c>
      <c r="FU375" s="33" t="n">
        <v>0.13</v>
      </c>
      <c r="FV375" s="33" t="n">
        <v>0.135</v>
      </c>
      <c r="FW375" s="33" t="n">
        <v>0.23</v>
      </c>
      <c r="FX375" s="33" t="n">
        <v>0.113</v>
      </c>
      <c r="FY375" s="33" t="n">
        <v>0.117</v>
      </c>
      <c r="FZ375" s="33" t="n">
        <v>0.07</v>
      </c>
      <c r="GA375" s="33" t="n">
        <v>0.091</v>
      </c>
      <c r="GB375" s="33" t="n">
        <v>0.048</v>
      </c>
      <c r="GC375" s="33" t="n">
        <v>0.048</v>
      </c>
      <c r="GD375" s="33" t="n">
        <v>0.065</v>
      </c>
      <c r="GE375" s="33" t="n">
        <v>0.17</v>
      </c>
      <c r="GF375" s="33" t="n">
        <v>0.048</v>
      </c>
      <c r="GG375" s="33" t="n">
        <v>0.365</v>
      </c>
      <c r="GH375" s="33" t="n">
        <v>0.326</v>
      </c>
      <c r="GI375" s="33" t="n">
        <v>0.352</v>
      </c>
      <c r="GJ375" s="33" t="n">
        <v>0.361</v>
      </c>
      <c r="GK375" s="33" t="n">
        <v>0.374</v>
      </c>
      <c r="GL375" s="33" t="n">
        <v>0.378</v>
      </c>
      <c r="GM375" s="33" t="n">
        <v>0.374</v>
      </c>
      <c r="GN375" s="33" t="n">
        <v>0.352</v>
      </c>
      <c r="GO375" s="33" t="n">
        <v>0.378</v>
      </c>
      <c r="GP375" s="33" t="n">
        <v>0.387</v>
      </c>
      <c r="GQ375" s="33" t="n">
        <v>0.278</v>
      </c>
      <c r="GR375" s="33" t="n">
        <v>0.443</v>
      </c>
      <c r="GS375" s="33" t="n">
        <v>0.113</v>
      </c>
      <c r="GT375" s="33" t="n">
        <v>0.191</v>
      </c>
      <c r="GU375" s="33" t="n">
        <v>0.139</v>
      </c>
      <c r="GV375" s="33" t="n">
        <v>0.109</v>
      </c>
      <c r="GW375" s="33" t="n">
        <v>0.109</v>
      </c>
      <c r="GX375" s="33" t="n">
        <v>0.048</v>
      </c>
      <c r="GY375" s="33" t="n">
        <v>0.022</v>
      </c>
      <c r="GZ375" s="33" t="n">
        <v>0.022</v>
      </c>
      <c r="HA375" s="33" t="n">
        <v>0.022</v>
      </c>
      <c r="HB375" s="33" t="n">
        <v>0.026</v>
      </c>
      <c r="HC375" s="33" t="n">
        <v>0.017</v>
      </c>
      <c r="HD375" s="33" t="n">
        <v>0.03</v>
      </c>
      <c r="HE375" s="33" t="n">
        <v>0.035</v>
      </c>
      <c r="HF375" s="33" t="n">
        <v>0.061</v>
      </c>
      <c r="HG375" s="33" t="n">
        <v>0.061</v>
      </c>
      <c r="HH375" s="33" t="n">
        <v>0.052</v>
      </c>
      <c r="HI375" s="33" t="n">
        <v>0.052</v>
      </c>
      <c r="HJ375" s="33" t="n">
        <v>0.052</v>
      </c>
    </row>
    <row r="376" customFormat="false" ht="15" hidden="false" customHeight="false" outlineLevel="0" collapsed="false">
      <c r="A376" s="33" t="n">
        <v>610037</v>
      </c>
      <c r="B376" s="242" t="s">
        <v>1785</v>
      </c>
      <c r="C376" s="243" t="s">
        <v>1786</v>
      </c>
      <c r="D376" s="33" t="n">
        <v>4470</v>
      </c>
      <c r="E376" s="33" t="n">
        <v>24171</v>
      </c>
      <c r="F376" s="33" t="s">
        <v>857</v>
      </c>
      <c r="G376" s="33" t="s">
        <v>858</v>
      </c>
      <c r="H376" s="243" t="s">
        <v>46</v>
      </c>
      <c r="I376" s="33" t="s">
        <v>1855</v>
      </c>
      <c r="J376" s="33" t="s">
        <v>1788</v>
      </c>
      <c r="L376" s="33" t="s">
        <v>102</v>
      </c>
      <c r="N376" s="33" t="s">
        <v>1790</v>
      </c>
      <c r="O376" s="33" t="n">
        <v>51328</v>
      </c>
      <c r="P376" s="33" t="s">
        <v>1791</v>
      </c>
      <c r="Q376" s="33" t="s">
        <v>4320</v>
      </c>
      <c r="R376" s="33" t="s">
        <v>4321</v>
      </c>
      <c r="S376" s="33" t="n">
        <v>60609</v>
      </c>
      <c r="T376" s="33" t="n">
        <v>43</v>
      </c>
      <c r="U376" s="33" t="s">
        <v>4322</v>
      </c>
      <c r="V376" s="33" t="s">
        <v>4323</v>
      </c>
      <c r="W376" s="33" t="s">
        <v>4324</v>
      </c>
      <c r="X376" s="33" t="s">
        <v>4325</v>
      </c>
      <c r="Y376" s="33" t="s">
        <v>1908</v>
      </c>
      <c r="Z376" s="33" t="s">
        <v>1909</v>
      </c>
      <c r="AA376" s="33" t="n">
        <v>2012</v>
      </c>
      <c r="AB376" s="33" t="n">
        <v>610037</v>
      </c>
      <c r="AD376" s="33" t="n">
        <v>4470</v>
      </c>
      <c r="AG376" s="33" t="s">
        <v>4326</v>
      </c>
      <c r="AH376" s="33" t="n">
        <v>4</v>
      </c>
      <c r="AI376" s="33" t="s">
        <v>1823</v>
      </c>
      <c r="AJ376" s="33" t="s">
        <v>1801</v>
      </c>
      <c r="AK376" s="33" t="s">
        <v>1802</v>
      </c>
      <c r="AL376" s="33" t="s">
        <v>102</v>
      </c>
      <c r="AM376" s="33" t="s">
        <v>71</v>
      </c>
      <c r="AN376" s="33" t="s">
        <v>102</v>
      </c>
      <c r="AO376" s="33" t="s">
        <v>102</v>
      </c>
      <c r="AP376" s="33" t="s">
        <v>71</v>
      </c>
      <c r="AQ376" s="33" t="s">
        <v>2467</v>
      </c>
      <c r="AR376" s="244" t="s">
        <v>192</v>
      </c>
      <c r="AS376" s="33" t="s">
        <v>77</v>
      </c>
      <c r="AT376" s="33" t="s">
        <v>47</v>
      </c>
      <c r="AU376" s="33" t="s">
        <v>47</v>
      </c>
      <c r="AV376" s="33" t="n">
        <v>69</v>
      </c>
      <c r="AW376" s="33" t="n">
        <v>40</v>
      </c>
      <c r="AX376" s="33" t="n">
        <v>58</v>
      </c>
      <c r="AY376" s="33" t="n">
        <v>135</v>
      </c>
      <c r="AZ376" s="33" t="n">
        <v>0</v>
      </c>
      <c r="BA376" s="33" t="n">
        <v>0</v>
      </c>
      <c r="BB376" s="33" t="n">
        <v>118</v>
      </c>
      <c r="BC376" s="33" t="n">
        <v>14</v>
      </c>
      <c r="BD376" s="245" t="n">
        <v>0</v>
      </c>
      <c r="BE376" s="33" t="n">
        <v>0</v>
      </c>
      <c r="BF376" s="33" t="n">
        <v>1</v>
      </c>
      <c r="BG376" s="33" t="n">
        <v>2</v>
      </c>
      <c r="BH376" s="33" t="n">
        <v>135</v>
      </c>
      <c r="BI376" s="33" t="n">
        <v>0.015</v>
      </c>
      <c r="BJ376" s="33" t="n">
        <v>0</v>
      </c>
      <c r="BK376" s="33" t="n">
        <v>0</v>
      </c>
      <c r="BL376" s="33" t="n">
        <v>0.022</v>
      </c>
      <c r="BM376" s="33" t="n">
        <v>0.022</v>
      </c>
      <c r="BN376" s="33" t="n">
        <v>0.037</v>
      </c>
      <c r="BO376" s="33" t="n">
        <v>0.059</v>
      </c>
      <c r="BP376" s="33" t="n">
        <v>0.059</v>
      </c>
      <c r="BQ376" s="33" t="n">
        <v>0.044</v>
      </c>
      <c r="BR376" s="33" t="n">
        <v>0.03</v>
      </c>
      <c r="BS376" s="33" t="n">
        <v>0.059</v>
      </c>
      <c r="BT376" s="33" t="n">
        <v>0.111</v>
      </c>
      <c r="BU376" s="33" t="n">
        <v>0.237</v>
      </c>
      <c r="BV376" s="33" t="n">
        <v>0.163</v>
      </c>
      <c r="BW376" s="33" t="n">
        <v>0.222</v>
      </c>
      <c r="BX376" s="33" t="n">
        <v>0.2</v>
      </c>
      <c r="BY376" s="33" t="n">
        <v>0.252</v>
      </c>
      <c r="BZ376" s="33" t="n">
        <v>0.222</v>
      </c>
      <c r="CA376" s="33" t="n">
        <v>0</v>
      </c>
      <c r="CB376" s="33" t="n">
        <v>0.015</v>
      </c>
      <c r="CC376" s="33" t="n">
        <v>0.007</v>
      </c>
      <c r="CD376" s="33" t="n">
        <v>0.007</v>
      </c>
      <c r="CE376" s="33" t="n">
        <v>0.015</v>
      </c>
      <c r="CF376" s="33" t="n">
        <v>0.03</v>
      </c>
      <c r="CG376" s="33" t="n">
        <v>0.689</v>
      </c>
      <c r="CH376" s="33" t="n">
        <v>0.763</v>
      </c>
      <c r="CI376" s="33" t="n">
        <v>0.726</v>
      </c>
      <c r="CJ376" s="33" t="n">
        <v>0.741</v>
      </c>
      <c r="CK376" s="33" t="n">
        <v>0.652</v>
      </c>
      <c r="CL376" s="33" t="n">
        <v>0.6</v>
      </c>
      <c r="CM376" s="33" t="n">
        <v>0.007</v>
      </c>
      <c r="CN376" s="33" t="n">
        <v>0</v>
      </c>
      <c r="CO376" s="33" t="n">
        <v>0.007</v>
      </c>
      <c r="CP376" s="33" t="n">
        <v>0</v>
      </c>
      <c r="CQ376" s="33" t="n">
        <v>0</v>
      </c>
      <c r="CR376" s="33" t="n">
        <v>0.015</v>
      </c>
      <c r="CS376" s="33" t="n">
        <v>0.052</v>
      </c>
      <c r="CT376" s="33" t="n">
        <v>0.104</v>
      </c>
      <c r="CU376" s="33" t="n">
        <v>0.074</v>
      </c>
      <c r="CV376" s="33" t="n">
        <v>0.052</v>
      </c>
      <c r="CW376" s="33" t="n">
        <v>0.022</v>
      </c>
      <c r="CX376" s="33" t="n">
        <v>0.052</v>
      </c>
      <c r="CY376" s="33" t="n">
        <v>0.081</v>
      </c>
      <c r="CZ376" s="33" t="n">
        <v>0.052</v>
      </c>
      <c r="DA376" s="33" t="n">
        <v>0.052</v>
      </c>
      <c r="DB376" s="33" t="n">
        <v>0.052</v>
      </c>
      <c r="DC376" s="33" t="n">
        <v>0.096</v>
      </c>
      <c r="DD376" s="33" t="n">
        <v>0.089</v>
      </c>
      <c r="DE376" s="33" t="n">
        <v>0.2</v>
      </c>
      <c r="DF376" s="33" t="n">
        <v>0.17</v>
      </c>
      <c r="DG376" s="33" t="n">
        <v>0.215</v>
      </c>
      <c r="DH376" s="33" t="n">
        <v>0.185</v>
      </c>
      <c r="DI376" s="33" t="n">
        <v>0.2</v>
      </c>
      <c r="DJ376" s="33" t="n">
        <v>0.259</v>
      </c>
      <c r="DK376" s="33" t="n">
        <v>0.23</v>
      </c>
      <c r="DL376" s="33" t="n">
        <v>0.185</v>
      </c>
      <c r="DM376" s="33" t="n">
        <v>0.207</v>
      </c>
      <c r="DN376" s="33" t="n">
        <v>0.007</v>
      </c>
      <c r="DO376" s="33" t="n">
        <v>0.007</v>
      </c>
      <c r="DP376" s="33" t="n">
        <v>0.015</v>
      </c>
      <c r="DQ376" s="33" t="n">
        <v>0</v>
      </c>
      <c r="DR376" s="33" t="n">
        <v>0</v>
      </c>
      <c r="DS376" s="33" t="n">
        <v>0</v>
      </c>
      <c r="DT376" s="33" t="n">
        <v>0</v>
      </c>
      <c r="DU376" s="33" t="n">
        <v>0</v>
      </c>
      <c r="DV376" s="33" t="n">
        <v>0.007</v>
      </c>
      <c r="DW376" s="33" t="n">
        <v>0.733</v>
      </c>
      <c r="DX376" s="33" t="n">
        <v>0.8</v>
      </c>
      <c r="DY376" s="33" t="n">
        <v>0.711</v>
      </c>
      <c r="DZ376" s="33" t="n">
        <v>0.733</v>
      </c>
      <c r="EA376" s="33" t="n">
        <v>0.748</v>
      </c>
      <c r="EB376" s="33" t="n">
        <v>0.674</v>
      </c>
      <c r="EC376" s="33" t="n">
        <v>0.667</v>
      </c>
      <c r="ED376" s="33" t="n">
        <v>0.615</v>
      </c>
      <c r="EE376" s="33" t="n">
        <v>0.622</v>
      </c>
      <c r="EF376" s="33" t="n">
        <v>0.452</v>
      </c>
      <c r="EG376" s="33" t="n">
        <v>0.022</v>
      </c>
      <c r="EH376" s="33" t="n">
        <v>0.015</v>
      </c>
      <c r="EI376" s="33" t="n">
        <v>0.015</v>
      </c>
      <c r="EJ376" s="33" t="n">
        <v>0.289</v>
      </c>
      <c r="EK376" s="33" t="n">
        <v>0.133</v>
      </c>
      <c r="EL376" s="33" t="n">
        <v>0.037</v>
      </c>
      <c r="EM376" s="33" t="n">
        <v>0.059</v>
      </c>
      <c r="EN376" s="33" t="n">
        <v>0.074</v>
      </c>
      <c r="EO376" s="33" t="n">
        <v>0.311</v>
      </c>
      <c r="EP376" s="33" t="n">
        <v>0.281</v>
      </c>
      <c r="EQ376" s="33" t="n">
        <v>0.341</v>
      </c>
      <c r="ER376" s="33" t="n">
        <v>0.015</v>
      </c>
      <c r="ES376" s="33" t="n">
        <v>0.022</v>
      </c>
      <c r="ET376" s="33" t="n">
        <v>0.081</v>
      </c>
      <c r="EU376" s="33" t="n">
        <v>0.044</v>
      </c>
      <c r="EV376" s="33" t="n">
        <v>0.17</v>
      </c>
      <c r="EW376" s="33" t="n">
        <v>0.511</v>
      </c>
      <c r="EX376" s="33" t="n">
        <v>0.585</v>
      </c>
      <c r="EY376" s="33" t="n">
        <v>0.541</v>
      </c>
      <c r="EZ376" s="33" t="n">
        <v>8.07</v>
      </c>
      <c r="FA376" s="33" t="n">
        <v>0.015</v>
      </c>
      <c r="FB376" s="33" t="n">
        <v>0.022</v>
      </c>
      <c r="FC376" s="33" t="n">
        <v>0.015</v>
      </c>
      <c r="FD376" s="33" t="n">
        <v>0.067</v>
      </c>
      <c r="FE376" s="33" t="n">
        <v>0.037</v>
      </c>
      <c r="FF376" s="33" t="n">
        <v>0.059</v>
      </c>
      <c r="FG376" s="33" t="n">
        <v>0.096</v>
      </c>
      <c r="FH376" s="33" t="n">
        <v>0.126</v>
      </c>
      <c r="FI376" s="33" t="n">
        <v>0.133</v>
      </c>
      <c r="FJ376" s="33" t="n">
        <v>0.422</v>
      </c>
      <c r="FK376" s="33" t="n">
        <v>0.007</v>
      </c>
      <c r="FL376" s="33" t="n">
        <v>0.548</v>
      </c>
      <c r="FM376" s="33" t="n">
        <v>0.563</v>
      </c>
      <c r="FN376" s="33" t="n">
        <v>0.348</v>
      </c>
      <c r="FO376" s="33" t="n">
        <v>0.141</v>
      </c>
      <c r="FP376" s="33" t="n">
        <v>0.104</v>
      </c>
      <c r="FQ376" s="33" t="n">
        <v>0.17</v>
      </c>
      <c r="FR376" s="33" t="n">
        <v>0.119</v>
      </c>
      <c r="FS376" s="33" t="n">
        <v>0.059</v>
      </c>
      <c r="FT376" s="33" t="n">
        <v>0.133</v>
      </c>
      <c r="FU376" s="33" t="n">
        <v>0.119</v>
      </c>
      <c r="FV376" s="33" t="n">
        <v>0.141</v>
      </c>
      <c r="FW376" s="33" t="n">
        <v>0.244</v>
      </c>
      <c r="FX376" s="33" t="n">
        <v>0.074</v>
      </c>
      <c r="FY376" s="33" t="n">
        <v>0.133</v>
      </c>
      <c r="FZ376" s="33" t="n">
        <v>0.104</v>
      </c>
      <c r="GA376" s="33" t="n">
        <v>0.007</v>
      </c>
      <c r="GB376" s="33" t="n">
        <v>0.007</v>
      </c>
      <c r="GC376" s="33" t="n">
        <v>0</v>
      </c>
      <c r="GD376" s="33" t="n">
        <v>0.022</v>
      </c>
      <c r="GE376" s="33" t="n">
        <v>0.037</v>
      </c>
      <c r="GF376" s="33" t="n">
        <v>0.007</v>
      </c>
      <c r="GG376" s="33" t="n">
        <v>0.341</v>
      </c>
      <c r="GH376" s="33" t="n">
        <v>0.341</v>
      </c>
      <c r="GI376" s="33" t="n">
        <v>0.363</v>
      </c>
      <c r="GJ376" s="33" t="n">
        <v>0.333</v>
      </c>
      <c r="GK376" s="33" t="n">
        <v>0.326</v>
      </c>
      <c r="GL376" s="33" t="n">
        <v>0.296</v>
      </c>
      <c r="GM376" s="33" t="n">
        <v>0.541</v>
      </c>
      <c r="GN376" s="33" t="n">
        <v>0.459</v>
      </c>
      <c r="GO376" s="33" t="n">
        <v>0.481</v>
      </c>
      <c r="GP376" s="33" t="n">
        <v>0.496</v>
      </c>
      <c r="GQ376" s="33" t="n">
        <v>0.459</v>
      </c>
      <c r="GR376" s="33" t="n">
        <v>0.585</v>
      </c>
      <c r="GS376" s="33" t="n">
        <v>0.044</v>
      </c>
      <c r="GT376" s="33" t="n">
        <v>0.111</v>
      </c>
      <c r="GU376" s="33" t="n">
        <v>0.089</v>
      </c>
      <c r="GV376" s="33" t="n">
        <v>0.074</v>
      </c>
      <c r="GW376" s="33" t="n">
        <v>0.096</v>
      </c>
      <c r="GX376" s="33" t="n">
        <v>0.044</v>
      </c>
      <c r="GY376" s="33" t="n">
        <v>0.03</v>
      </c>
      <c r="GZ376" s="33" t="n">
        <v>0.037</v>
      </c>
      <c r="HA376" s="33" t="n">
        <v>0.03</v>
      </c>
      <c r="HB376" s="33" t="n">
        <v>0.03</v>
      </c>
      <c r="HC376" s="33" t="n">
        <v>0.03</v>
      </c>
      <c r="HD376" s="33" t="n">
        <v>0.03</v>
      </c>
      <c r="HE376" s="33" t="n">
        <v>0.037</v>
      </c>
      <c r="HF376" s="33" t="n">
        <v>0.044</v>
      </c>
      <c r="HG376" s="33" t="n">
        <v>0.037</v>
      </c>
      <c r="HH376" s="33" t="n">
        <v>0.044</v>
      </c>
      <c r="HI376" s="33" t="n">
        <v>0.052</v>
      </c>
      <c r="HJ376" s="33" t="n">
        <v>0.037</v>
      </c>
    </row>
    <row r="377" customFormat="false" ht="15" hidden="false" customHeight="false" outlineLevel="0" collapsed="false">
      <c r="A377" s="33" t="n">
        <v>610038</v>
      </c>
      <c r="B377" s="242" t="s">
        <v>1785</v>
      </c>
      <c r="C377" s="243" t="s">
        <v>1786</v>
      </c>
      <c r="D377" s="33" t="n">
        <v>4480</v>
      </c>
      <c r="E377" s="33" t="n">
        <v>24191</v>
      </c>
      <c r="F377" s="33" t="s">
        <v>859</v>
      </c>
      <c r="G377" s="33" t="s">
        <v>860</v>
      </c>
      <c r="H377" s="243" t="s">
        <v>46</v>
      </c>
      <c r="I377" s="33" t="s">
        <v>1855</v>
      </c>
      <c r="J377" s="33" t="s">
        <v>2438</v>
      </c>
      <c r="L377" s="33" t="s">
        <v>80</v>
      </c>
      <c r="N377" s="33" t="s">
        <v>1790</v>
      </c>
      <c r="O377" s="33" t="n">
        <v>51165</v>
      </c>
      <c r="P377" s="33" t="s">
        <v>1791</v>
      </c>
      <c r="Q377" s="33" t="s">
        <v>4327</v>
      </c>
      <c r="R377" s="33" t="s">
        <v>4328</v>
      </c>
      <c r="S377" s="33" t="n">
        <v>60614</v>
      </c>
      <c r="T377" s="33" t="n">
        <v>33</v>
      </c>
      <c r="U377" s="33" t="s">
        <v>4329</v>
      </c>
      <c r="V377" s="33" t="s">
        <v>4330</v>
      </c>
      <c r="W377" s="33" t="s">
        <v>4331</v>
      </c>
      <c r="X377" s="33" t="s">
        <v>4332</v>
      </c>
      <c r="Y377" s="33" t="s">
        <v>2725</v>
      </c>
      <c r="Z377" s="33" t="s">
        <v>2726</v>
      </c>
      <c r="AA377" s="33" t="n">
        <v>2012</v>
      </c>
      <c r="AB377" s="33" t="n">
        <v>610038</v>
      </c>
      <c r="AD377" s="33" t="n">
        <v>4480</v>
      </c>
      <c r="AG377" s="33" t="s">
        <v>4333</v>
      </c>
      <c r="AH377" s="33" t="n">
        <v>2</v>
      </c>
      <c r="AI377" s="33" t="s">
        <v>1823</v>
      </c>
      <c r="AJ377" s="33" t="s">
        <v>1801</v>
      </c>
      <c r="AK377" s="33" t="s">
        <v>1802</v>
      </c>
      <c r="AL377" s="33" t="s">
        <v>80</v>
      </c>
      <c r="AM377" s="33" t="s">
        <v>65</v>
      </c>
      <c r="AN377" s="33" t="s">
        <v>80</v>
      </c>
      <c r="AO377" s="33" t="s">
        <v>80</v>
      </c>
      <c r="AP377" s="33" t="s">
        <v>65</v>
      </c>
      <c r="AQ377" s="33" t="s">
        <v>2426</v>
      </c>
      <c r="AR377" s="244" t="s">
        <v>233</v>
      </c>
      <c r="AS377" s="33" t="s">
        <v>131</v>
      </c>
      <c r="AT377" s="33" t="s">
        <v>67</v>
      </c>
      <c r="AU377" s="33" t="s">
        <v>67</v>
      </c>
      <c r="AV377" s="33" t="n">
        <v>85</v>
      </c>
      <c r="AW377" s="33" t="n">
        <v>38</v>
      </c>
      <c r="AX377" s="33" t="n">
        <v>38</v>
      </c>
      <c r="AY377" s="33" t="n">
        <v>189</v>
      </c>
      <c r="AZ377" s="33" t="n">
        <v>131</v>
      </c>
      <c r="BA377" s="33" t="n">
        <v>13</v>
      </c>
      <c r="BB377" s="33" t="n">
        <v>17</v>
      </c>
      <c r="BC377" s="33" t="n">
        <v>9</v>
      </c>
      <c r="BD377" s="245" t="n">
        <v>0</v>
      </c>
      <c r="BE377" s="33" t="n">
        <v>0</v>
      </c>
      <c r="BF377" s="33" t="n">
        <v>12</v>
      </c>
      <c r="BG377" s="33" t="n">
        <v>7</v>
      </c>
      <c r="BH377" s="33" t="n">
        <v>189</v>
      </c>
      <c r="BI377" s="33" t="n">
        <v>0.005</v>
      </c>
      <c r="BJ377" s="33" t="n">
        <v>0.005</v>
      </c>
      <c r="BK377" s="33" t="n">
        <v>0</v>
      </c>
      <c r="BL377" s="33" t="n">
        <v>0</v>
      </c>
      <c r="BM377" s="33" t="n">
        <v>0</v>
      </c>
      <c r="BN377" s="33" t="n">
        <v>0.026</v>
      </c>
      <c r="BO377" s="33" t="n">
        <v>0.048</v>
      </c>
      <c r="BP377" s="33" t="n">
        <v>0.032</v>
      </c>
      <c r="BQ377" s="33" t="n">
        <v>0.021</v>
      </c>
      <c r="BR377" s="33" t="n">
        <v>0.005</v>
      </c>
      <c r="BS377" s="33" t="n">
        <v>0.011</v>
      </c>
      <c r="BT377" s="33" t="n">
        <v>0.069</v>
      </c>
      <c r="BU377" s="33" t="n">
        <v>0.201</v>
      </c>
      <c r="BV377" s="33" t="n">
        <v>0.196</v>
      </c>
      <c r="BW377" s="33" t="n">
        <v>0.222</v>
      </c>
      <c r="BX377" s="33" t="n">
        <v>0.095</v>
      </c>
      <c r="BY377" s="33" t="n">
        <v>0.18</v>
      </c>
      <c r="BZ377" s="33" t="n">
        <v>0.265</v>
      </c>
      <c r="CA377" s="33" t="n">
        <v>0.016</v>
      </c>
      <c r="CB377" s="33" t="n">
        <v>0.011</v>
      </c>
      <c r="CC377" s="33" t="n">
        <v>0.037</v>
      </c>
      <c r="CD377" s="33" t="n">
        <v>0.011</v>
      </c>
      <c r="CE377" s="33" t="n">
        <v>0.032</v>
      </c>
      <c r="CF377" s="33" t="n">
        <v>0.011</v>
      </c>
      <c r="CG377" s="33" t="n">
        <v>0.73</v>
      </c>
      <c r="CH377" s="33" t="n">
        <v>0.757</v>
      </c>
      <c r="CI377" s="33" t="n">
        <v>0.72</v>
      </c>
      <c r="CJ377" s="33" t="n">
        <v>0.889</v>
      </c>
      <c r="CK377" s="33" t="n">
        <v>0.778</v>
      </c>
      <c r="CL377" s="33" t="n">
        <v>0.63</v>
      </c>
      <c r="CM377" s="33" t="n">
        <v>0</v>
      </c>
      <c r="CN377" s="33" t="n">
        <v>0.011</v>
      </c>
      <c r="CO377" s="33" t="n">
        <v>0.005</v>
      </c>
      <c r="CP377" s="33" t="n">
        <v>0.011</v>
      </c>
      <c r="CQ377" s="33" t="n">
        <v>0.011</v>
      </c>
      <c r="CR377" s="33" t="n">
        <v>0.021</v>
      </c>
      <c r="CS377" s="33" t="n">
        <v>0.032</v>
      </c>
      <c r="CT377" s="33" t="n">
        <v>0.159</v>
      </c>
      <c r="CU377" s="33" t="n">
        <v>0.058</v>
      </c>
      <c r="CV377" s="33" t="n">
        <v>0.026</v>
      </c>
      <c r="CW377" s="33" t="n">
        <v>0.016</v>
      </c>
      <c r="CX377" s="33" t="n">
        <v>0.026</v>
      </c>
      <c r="CY377" s="33" t="n">
        <v>0.037</v>
      </c>
      <c r="CZ377" s="33" t="n">
        <v>0.021</v>
      </c>
      <c r="DA377" s="33" t="n">
        <v>0.058</v>
      </c>
      <c r="DB377" s="33" t="n">
        <v>0.101</v>
      </c>
      <c r="DC377" s="33" t="n">
        <v>0.132</v>
      </c>
      <c r="DD377" s="33" t="n">
        <v>0.143</v>
      </c>
      <c r="DE377" s="33" t="n">
        <v>0.164</v>
      </c>
      <c r="DF377" s="33" t="n">
        <v>0.212</v>
      </c>
      <c r="DG377" s="33" t="n">
        <v>0.201</v>
      </c>
      <c r="DH377" s="33" t="n">
        <v>0.169</v>
      </c>
      <c r="DI377" s="33" t="n">
        <v>0.196</v>
      </c>
      <c r="DJ377" s="33" t="n">
        <v>0.275</v>
      </c>
      <c r="DK377" s="33" t="n">
        <v>0.222</v>
      </c>
      <c r="DL377" s="33" t="n">
        <v>0.201</v>
      </c>
      <c r="DM377" s="33" t="n">
        <v>0.222</v>
      </c>
      <c r="DN377" s="33" t="n">
        <v>0.011</v>
      </c>
      <c r="DO377" s="33" t="n">
        <v>0.016</v>
      </c>
      <c r="DP377" s="33" t="n">
        <v>0.016</v>
      </c>
      <c r="DQ377" s="33" t="n">
        <v>0.016</v>
      </c>
      <c r="DR377" s="33" t="n">
        <v>0.011</v>
      </c>
      <c r="DS377" s="33" t="n">
        <v>0.021</v>
      </c>
      <c r="DT377" s="33" t="n">
        <v>0.016</v>
      </c>
      <c r="DU377" s="33" t="n">
        <v>0.016</v>
      </c>
      <c r="DV377" s="33" t="n">
        <v>0.026</v>
      </c>
      <c r="DW377" s="33" t="n">
        <v>0.799</v>
      </c>
      <c r="DX377" s="33" t="n">
        <v>0.746</v>
      </c>
      <c r="DY377" s="33" t="n">
        <v>0.751</v>
      </c>
      <c r="DZ377" s="33" t="n">
        <v>0.767</v>
      </c>
      <c r="EA377" s="33" t="n">
        <v>0.762</v>
      </c>
      <c r="EB377" s="33" t="n">
        <v>0.624</v>
      </c>
      <c r="EC377" s="33" t="n">
        <v>0.63</v>
      </c>
      <c r="ED377" s="33" t="n">
        <v>0.492</v>
      </c>
      <c r="EE377" s="33" t="n">
        <v>0.55</v>
      </c>
      <c r="EF377" s="33" t="n">
        <v>0.444</v>
      </c>
      <c r="EG377" s="33" t="n">
        <v>0.021</v>
      </c>
      <c r="EH377" s="33" t="n">
        <v>0.026</v>
      </c>
      <c r="EI377" s="33" t="n">
        <v>0.069</v>
      </c>
      <c r="EJ377" s="33" t="n">
        <v>0.492</v>
      </c>
      <c r="EK377" s="33" t="n">
        <v>0.011</v>
      </c>
      <c r="EL377" s="33" t="n">
        <v>0.005</v>
      </c>
      <c r="EM377" s="33" t="n">
        <v>0.148</v>
      </c>
      <c r="EN377" s="33" t="n">
        <v>0.005</v>
      </c>
      <c r="EO377" s="33" t="n">
        <v>0.349</v>
      </c>
      <c r="EP377" s="33" t="n">
        <v>0.206</v>
      </c>
      <c r="EQ377" s="33" t="n">
        <v>0.28</v>
      </c>
      <c r="ER377" s="33" t="n">
        <v>0.026</v>
      </c>
      <c r="ES377" s="33" t="n">
        <v>0.021</v>
      </c>
      <c r="ET377" s="33" t="n">
        <v>0.016</v>
      </c>
      <c r="EU377" s="33" t="n">
        <v>0.127</v>
      </c>
      <c r="EV377" s="33" t="n">
        <v>0.032</v>
      </c>
      <c r="EW377" s="33" t="n">
        <v>0.598</v>
      </c>
      <c r="EX377" s="33" t="n">
        <v>0.746</v>
      </c>
      <c r="EY377" s="33" t="n">
        <v>0.376</v>
      </c>
      <c r="EZ377" s="33" t="n">
        <v>9.34</v>
      </c>
      <c r="FA377" s="33" t="n">
        <v>0.005</v>
      </c>
      <c r="FB377" s="33" t="n">
        <v>0.005</v>
      </c>
      <c r="FC377" s="33" t="n">
        <v>0.005</v>
      </c>
      <c r="FD377" s="33" t="n">
        <v>0</v>
      </c>
      <c r="FE377" s="33" t="n">
        <v>0.016</v>
      </c>
      <c r="FF377" s="33" t="n">
        <v>0.011</v>
      </c>
      <c r="FG377" s="33" t="n">
        <v>0.021</v>
      </c>
      <c r="FH377" s="33" t="n">
        <v>0.069</v>
      </c>
      <c r="FI377" s="33" t="n">
        <v>0.196</v>
      </c>
      <c r="FJ377" s="33" t="n">
        <v>0.646</v>
      </c>
      <c r="FK377" s="33" t="n">
        <v>0.026</v>
      </c>
      <c r="FL377" s="33" t="n">
        <v>0.434</v>
      </c>
      <c r="FM377" s="33" t="n">
        <v>0.794</v>
      </c>
      <c r="FN377" s="33" t="n">
        <v>0.185</v>
      </c>
      <c r="FO377" s="33" t="n">
        <v>0.296</v>
      </c>
      <c r="FP377" s="33" t="n">
        <v>0.063</v>
      </c>
      <c r="FQ377" s="33" t="n">
        <v>0.317</v>
      </c>
      <c r="FR377" s="33" t="n">
        <v>0.159</v>
      </c>
      <c r="FS377" s="33" t="n">
        <v>0.042</v>
      </c>
      <c r="FT377" s="33" t="n">
        <v>0.312</v>
      </c>
      <c r="FU377" s="33" t="n">
        <v>0.042</v>
      </c>
      <c r="FV377" s="33" t="n">
        <v>0.016</v>
      </c>
      <c r="FW377" s="33" t="n">
        <v>0.143</v>
      </c>
      <c r="FX377" s="33" t="n">
        <v>0.069</v>
      </c>
      <c r="FY377" s="33" t="n">
        <v>0.085</v>
      </c>
      <c r="FZ377" s="33" t="n">
        <v>0.042</v>
      </c>
      <c r="GA377" s="33" t="n">
        <v>0.037</v>
      </c>
      <c r="GB377" s="33" t="n">
        <v>0.09</v>
      </c>
      <c r="GC377" s="33" t="n">
        <v>0.016</v>
      </c>
      <c r="GD377" s="33" t="n">
        <v>0.069</v>
      </c>
      <c r="GE377" s="33" t="n">
        <v>0.222</v>
      </c>
      <c r="GF377" s="33" t="n">
        <v>0</v>
      </c>
      <c r="GG377" s="33" t="n">
        <v>0.45</v>
      </c>
      <c r="GH377" s="33" t="n">
        <v>0.333</v>
      </c>
      <c r="GI377" s="33" t="n">
        <v>0.381</v>
      </c>
      <c r="GJ377" s="33" t="n">
        <v>0.497</v>
      </c>
      <c r="GK377" s="33" t="n">
        <v>0.386</v>
      </c>
      <c r="GL377" s="33" t="n">
        <v>0.228</v>
      </c>
      <c r="GM377" s="33" t="n">
        <v>0.481</v>
      </c>
      <c r="GN377" s="33" t="n">
        <v>0.275</v>
      </c>
      <c r="GO377" s="33" t="n">
        <v>0.519</v>
      </c>
      <c r="GP377" s="33" t="n">
        <v>0.37</v>
      </c>
      <c r="GQ377" s="33" t="n">
        <v>0.101</v>
      </c>
      <c r="GR377" s="33" t="n">
        <v>0.741</v>
      </c>
      <c r="GS377" s="33" t="n">
        <v>0.016</v>
      </c>
      <c r="GT377" s="33" t="n">
        <v>0.19</v>
      </c>
      <c r="GU377" s="33" t="n">
        <v>0.053</v>
      </c>
      <c r="GV377" s="33" t="n">
        <v>0.042</v>
      </c>
      <c r="GW377" s="33" t="n">
        <v>0.169</v>
      </c>
      <c r="GX377" s="33" t="n">
        <v>0.005</v>
      </c>
      <c r="GY377" s="33" t="n">
        <v>0</v>
      </c>
      <c r="GZ377" s="33" t="n">
        <v>0.09</v>
      </c>
      <c r="HA377" s="33" t="n">
        <v>0</v>
      </c>
      <c r="HB377" s="33" t="n">
        <v>0</v>
      </c>
      <c r="HC377" s="33" t="n">
        <v>0.09</v>
      </c>
      <c r="HD377" s="33" t="n">
        <v>0</v>
      </c>
      <c r="HE377" s="33" t="n">
        <v>0.016</v>
      </c>
      <c r="HF377" s="33" t="n">
        <v>0.021</v>
      </c>
      <c r="HG377" s="33" t="n">
        <v>0.032</v>
      </c>
      <c r="HH377" s="33" t="n">
        <v>0.021</v>
      </c>
      <c r="HI377" s="33" t="n">
        <v>0.032</v>
      </c>
      <c r="HJ377" s="33" t="n">
        <v>0.026</v>
      </c>
    </row>
    <row r="378" customFormat="false" ht="15" hidden="false" customHeight="false" outlineLevel="0" collapsed="false">
      <c r="A378" s="33" t="n">
        <v>610039</v>
      </c>
      <c r="B378" s="242" t="s">
        <v>1785</v>
      </c>
      <c r="C378" s="243" t="s">
        <v>1786</v>
      </c>
      <c r="D378" s="33" t="n">
        <v>4490</v>
      </c>
      <c r="E378" s="33" t="n">
        <v>24201</v>
      </c>
      <c r="F378" s="33" t="s">
        <v>1420</v>
      </c>
      <c r="G378" s="33" t="s">
        <v>1421</v>
      </c>
      <c r="H378" s="243" t="s">
        <v>46</v>
      </c>
      <c r="I378" s="33" t="s">
        <v>1855</v>
      </c>
      <c r="J378" s="33" t="s">
        <v>1788</v>
      </c>
      <c r="L378" s="33" t="s">
        <v>80</v>
      </c>
      <c r="N378" s="33" t="s">
        <v>1790</v>
      </c>
      <c r="O378" s="33" t="n">
        <v>52616</v>
      </c>
      <c r="P378" s="33" t="s">
        <v>1791</v>
      </c>
      <c r="Q378" s="33" t="s">
        <v>4334</v>
      </c>
      <c r="R378" s="33" t="s">
        <v>4335</v>
      </c>
      <c r="S378" s="33" t="n">
        <v>60618</v>
      </c>
      <c r="T378" s="33" t="n">
        <v>31</v>
      </c>
      <c r="U378" s="33" t="s">
        <v>4336</v>
      </c>
      <c r="V378" s="33" t="s">
        <v>4337</v>
      </c>
      <c r="W378" s="33" t="s">
        <v>4338</v>
      </c>
      <c r="X378" s="33" t="s">
        <v>4339</v>
      </c>
      <c r="Y378" s="33" t="s">
        <v>1840</v>
      </c>
      <c r="Z378" s="33" t="s">
        <v>2664</v>
      </c>
      <c r="AA378" s="33" t="n">
        <v>2012</v>
      </c>
      <c r="AB378" s="33" t="n">
        <v>610039</v>
      </c>
      <c r="AD378" s="33" t="n">
        <v>4490</v>
      </c>
      <c r="AG378" s="33" t="s">
        <v>4340</v>
      </c>
      <c r="AH378" s="33" t="n">
        <v>2</v>
      </c>
      <c r="AI378" s="33" t="s">
        <v>1823</v>
      </c>
      <c r="AJ378" s="33" t="s">
        <v>1801</v>
      </c>
      <c r="AK378" s="33" t="s">
        <v>1802</v>
      </c>
      <c r="AL378" s="33" t="s">
        <v>80</v>
      </c>
      <c r="AM378" s="33" t="s">
        <v>65</v>
      </c>
      <c r="AN378" s="33" t="s">
        <v>80</v>
      </c>
      <c r="AO378" s="33" t="s">
        <v>80</v>
      </c>
      <c r="AP378" s="33" t="s">
        <v>65</v>
      </c>
      <c r="AQ378" s="33" t="s">
        <v>2426</v>
      </c>
      <c r="AR378" s="244" t="s">
        <v>167</v>
      </c>
      <c r="AS378" s="33" t="s">
        <v>47</v>
      </c>
      <c r="AT378" s="33" t="s">
        <v>47</v>
      </c>
      <c r="AU378" s="33" t="s">
        <v>77</v>
      </c>
      <c r="AV378" s="33" t="n">
        <v>43</v>
      </c>
      <c r="AW378" s="33" t="n">
        <v>40</v>
      </c>
      <c r="AX378" s="33" t="n">
        <v>70</v>
      </c>
      <c r="AY378" s="33" t="n">
        <v>175</v>
      </c>
      <c r="AZ378" s="33" t="n">
        <v>10</v>
      </c>
      <c r="BA378" s="33" t="n">
        <v>1</v>
      </c>
      <c r="BB378" s="33" t="n">
        <v>3</v>
      </c>
      <c r="BC378" s="33" t="n">
        <v>151</v>
      </c>
      <c r="BD378" s="245" t="n">
        <v>2</v>
      </c>
      <c r="BE378" s="33" t="n">
        <v>0</v>
      </c>
      <c r="BF378" s="33" t="n">
        <v>5</v>
      </c>
      <c r="BG378" s="33" t="n">
        <v>3</v>
      </c>
      <c r="BH378" s="33" t="n">
        <v>175</v>
      </c>
      <c r="BI378" s="33" t="n">
        <v>0.011</v>
      </c>
      <c r="BJ378" s="33" t="n">
        <v>0.017</v>
      </c>
      <c r="BK378" s="33" t="n">
        <v>0.006</v>
      </c>
      <c r="BL378" s="33" t="n">
        <v>0.017</v>
      </c>
      <c r="BM378" s="33" t="n">
        <v>0.011</v>
      </c>
      <c r="BN378" s="33" t="n">
        <v>0.074</v>
      </c>
      <c r="BO378" s="33" t="n">
        <v>0.091</v>
      </c>
      <c r="BP378" s="33" t="n">
        <v>0.069</v>
      </c>
      <c r="BQ378" s="33" t="n">
        <v>0.046</v>
      </c>
      <c r="BR378" s="33" t="n">
        <v>0.074</v>
      </c>
      <c r="BS378" s="33" t="n">
        <v>0.097</v>
      </c>
      <c r="BT378" s="33" t="n">
        <v>0.16</v>
      </c>
      <c r="BU378" s="33" t="n">
        <v>0.349</v>
      </c>
      <c r="BV378" s="33" t="n">
        <v>0.286</v>
      </c>
      <c r="BW378" s="33" t="n">
        <v>0.434</v>
      </c>
      <c r="BX378" s="33" t="n">
        <v>0.251</v>
      </c>
      <c r="BY378" s="33" t="n">
        <v>0.337</v>
      </c>
      <c r="BZ378" s="33" t="n">
        <v>0.331</v>
      </c>
      <c r="CA378" s="33" t="n">
        <v>0.017</v>
      </c>
      <c r="CB378" s="33" t="n">
        <v>0.023</v>
      </c>
      <c r="CC378" s="33" t="n">
        <v>0.034</v>
      </c>
      <c r="CD378" s="33" t="n">
        <v>0.029</v>
      </c>
      <c r="CE378" s="33" t="n">
        <v>0.051</v>
      </c>
      <c r="CF378" s="33" t="n">
        <v>0.023</v>
      </c>
      <c r="CG378" s="33" t="n">
        <v>0.531</v>
      </c>
      <c r="CH378" s="33" t="n">
        <v>0.606</v>
      </c>
      <c r="CI378" s="33" t="n">
        <v>0.48</v>
      </c>
      <c r="CJ378" s="33" t="n">
        <v>0.629</v>
      </c>
      <c r="CK378" s="33" t="n">
        <v>0.503</v>
      </c>
      <c r="CL378" s="33" t="n">
        <v>0.411</v>
      </c>
      <c r="CM378" s="33" t="n">
        <v>0</v>
      </c>
      <c r="CN378" s="33" t="n">
        <v>0.006</v>
      </c>
      <c r="CO378" s="33" t="n">
        <v>0.006</v>
      </c>
      <c r="CP378" s="33" t="n">
        <v>0.011</v>
      </c>
      <c r="CQ378" s="33" t="n">
        <v>0.006</v>
      </c>
      <c r="CR378" s="33" t="n">
        <v>0</v>
      </c>
      <c r="CS378" s="33" t="n">
        <v>0.017</v>
      </c>
      <c r="CT378" s="33" t="n">
        <v>0.091</v>
      </c>
      <c r="CU378" s="33" t="n">
        <v>0.046</v>
      </c>
      <c r="CV378" s="33" t="n">
        <v>0.011</v>
      </c>
      <c r="CW378" s="33" t="n">
        <v>0.017</v>
      </c>
      <c r="CX378" s="33" t="n">
        <v>0.04</v>
      </c>
      <c r="CY378" s="33" t="n">
        <v>0.057</v>
      </c>
      <c r="CZ378" s="33" t="n">
        <v>0.029</v>
      </c>
      <c r="DA378" s="33" t="n">
        <v>0.046</v>
      </c>
      <c r="DB378" s="33" t="n">
        <v>0.074</v>
      </c>
      <c r="DC378" s="33" t="n">
        <v>0.114</v>
      </c>
      <c r="DD378" s="33" t="n">
        <v>0.051</v>
      </c>
      <c r="DE378" s="33" t="n">
        <v>0.217</v>
      </c>
      <c r="DF378" s="33" t="n">
        <v>0.189</v>
      </c>
      <c r="DG378" s="33" t="n">
        <v>0.246</v>
      </c>
      <c r="DH378" s="33" t="n">
        <v>0.234</v>
      </c>
      <c r="DI378" s="33" t="n">
        <v>0.257</v>
      </c>
      <c r="DJ378" s="33" t="n">
        <v>0.274</v>
      </c>
      <c r="DK378" s="33" t="n">
        <v>0.217</v>
      </c>
      <c r="DL378" s="33" t="n">
        <v>0.246</v>
      </c>
      <c r="DM378" s="33" t="n">
        <v>0.309</v>
      </c>
      <c r="DN378" s="33" t="n">
        <v>0.017</v>
      </c>
      <c r="DO378" s="33" t="n">
        <v>0.017</v>
      </c>
      <c r="DP378" s="33" t="n">
        <v>0.006</v>
      </c>
      <c r="DQ378" s="33" t="n">
        <v>0.017</v>
      </c>
      <c r="DR378" s="33" t="n">
        <v>0.011</v>
      </c>
      <c r="DS378" s="33" t="n">
        <v>0.017</v>
      </c>
      <c r="DT378" s="33" t="n">
        <v>0.029</v>
      </c>
      <c r="DU378" s="33" t="n">
        <v>0.011</v>
      </c>
      <c r="DV378" s="33" t="n">
        <v>0.017</v>
      </c>
      <c r="DW378" s="33" t="n">
        <v>0.754</v>
      </c>
      <c r="DX378" s="33" t="n">
        <v>0.771</v>
      </c>
      <c r="DY378" s="33" t="n">
        <v>0.703</v>
      </c>
      <c r="DZ378" s="33" t="n">
        <v>0.68</v>
      </c>
      <c r="EA378" s="33" t="n">
        <v>0.697</v>
      </c>
      <c r="EB378" s="33" t="n">
        <v>0.663</v>
      </c>
      <c r="EC378" s="33" t="n">
        <v>0.663</v>
      </c>
      <c r="ED378" s="33" t="n">
        <v>0.537</v>
      </c>
      <c r="EE378" s="33" t="n">
        <v>0.577</v>
      </c>
      <c r="EF378" s="33" t="n">
        <v>0.371</v>
      </c>
      <c r="EG378" s="33" t="n">
        <v>0.017</v>
      </c>
      <c r="EH378" s="33" t="n">
        <v>0.011</v>
      </c>
      <c r="EI378" s="33" t="n">
        <v>0.04</v>
      </c>
      <c r="EJ378" s="33" t="n">
        <v>0.331</v>
      </c>
      <c r="EK378" s="33" t="n">
        <v>0.017</v>
      </c>
      <c r="EL378" s="33" t="n">
        <v>0.017</v>
      </c>
      <c r="EM378" s="33" t="n">
        <v>0.074</v>
      </c>
      <c r="EN378" s="33" t="n">
        <v>0.114</v>
      </c>
      <c r="EO378" s="33" t="n">
        <v>0.36</v>
      </c>
      <c r="EP378" s="33" t="n">
        <v>0.269</v>
      </c>
      <c r="EQ378" s="33" t="n">
        <v>0.326</v>
      </c>
      <c r="ER378" s="33" t="n">
        <v>0.029</v>
      </c>
      <c r="ES378" s="33" t="n">
        <v>0.034</v>
      </c>
      <c r="ET378" s="33" t="n">
        <v>0.063</v>
      </c>
      <c r="EU378" s="33" t="n">
        <v>0.034</v>
      </c>
      <c r="EV378" s="33" t="n">
        <v>0.154</v>
      </c>
      <c r="EW378" s="33" t="n">
        <v>0.571</v>
      </c>
      <c r="EX378" s="33" t="n">
        <v>0.64</v>
      </c>
      <c r="EY378" s="33" t="n">
        <v>0.526</v>
      </c>
      <c r="EZ378" s="33" t="n">
        <v>8.72</v>
      </c>
      <c r="FA378" s="33" t="n">
        <v>0</v>
      </c>
      <c r="FB378" s="33" t="n">
        <v>0.017</v>
      </c>
      <c r="FC378" s="33" t="n">
        <v>0</v>
      </c>
      <c r="FD378" s="33" t="n">
        <v>0.017</v>
      </c>
      <c r="FE378" s="33" t="n">
        <v>0.046</v>
      </c>
      <c r="FF378" s="33" t="n">
        <v>0.034</v>
      </c>
      <c r="FG378" s="33" t="n">
        <v>0.074</v>
      </c>
      <c r="FH378" s="33" t="n">
        <v>0.137</v>
      </c>
      <c r="FI378" s="33" t="n">
        <v>0.171</v>
      </c>
      <c r="FJ378" s="33" t="n">
        <v>0.497</v>
      </c>
      <c r="FK378" s="33" t="n">
        <v>0.006</v>
      </c>
      <c r="FL378" s="33" t="n">
        <v>0.377</v>
      </c>
      <c r="FM378" s="33" t="n">
        <v>0.457</v>
      </c>
      <c r="FN378" s="33" t="n">
        <v>0.177</v>
      </c>
      <c r="FO378" s="33" t="n">
        <v>0.166</v>
      </c>
      <c r="FP378" s="33" t="n">
        <v>0.109</v>
      </c>
      <c r="FQ378" s="33" t="n">
        <v>0.217</v>
      </c>
      <c r="FR378" s="33" t="n">
        <v>0.166</v>
      </c>
      <c r="FS378" s="33" t="n">
        <v>0.091</v>
      </c>
      <c r="FT378" s="33" t="n">
        <v>0.206</v>
      </c>
      <c r="FU378" s="33" t="n">
        <v>0.137</v>
      </c>
      <c r="FV378" s="33" t="n">
        <v>0.131</v>
      </c>
      <c r="FW378" s="33" t="n">
        <v>0.274</v>
      </c>
      <c r="FX378" s="33" t="n">
        <v>0.154</v>
      </c>
      <c r="FY378" s="33" t="n">
        <v>0.211</v>
      </c>
      <c r="FZ378" s="33" t="n">
        <v>0.126</v>
      </c>
      <c r="GA378" s="33" t="n">
        <v>0</v>
      </c>
      <c r="GB378" s="33" t="n">
        <v>0</v>
      </c>
      <c r="GC378" s="33" t="n">
        <v>0.011</v>
      </c>
      <c r="GD378" s="33" t="n">
        <v>0.011</v>
      </c>
      <c r="GE378" s="33" t="n">
        <v>0.057</v>
      </c>
      <c r="GF378" s="33" t="n">
        <v>0.011</v>
      </c>
      <c r="GG378" s="33" t="n">
        <v>0.309</v>
      </c>
      <c r="GH378" s="33" t="n">
        <v>0.211</v>
      </c>
      <c r="GI378" s="33" t="n">
        <v>0.251</v>
      </c>
      <c r="GJ378" s="33" t="n">
        <v>0.263</v>
      </c>
      <c r="GK378" s="33" t="n">
        <v>0.349</v>
      </c>
      <c r="GL378" s="33" t="n">
        <v>0.223</v>
      </c>
      <c r="GM378" s="33" t="n">
        <v>0.6</v>
      </c>
      <c r="GN378" s="33" t="n">
        <v>0.589</v>
      </c>
      <c r="GO378" s="33" t="n">
        <v>0.589</v>
      </c>
      <c r="GP378" s="33" t="n">
        <v>0.583</v>
      </c>
      <c r="GQ378" s="33" t="n">
        <v>0.44</v>
      </c>
      <c r="GR378" s="33" t="n">
        <v>0.669</v>
      </c>
      <c r="GS378" s="33" t="n">
        <v>0.051</v>
      </c>
      <c r="GT378" s="33" t="n">
        <v>0.143</v>
      </c>
      <c r="GU378" s="33" t="n">
        <v>0.091</v>
      </c>
      <c r="GV378" s="33" t="n">
        <v>0.08</v>
      </c>
      <c r="GW378" s="33" t="n">
        <v>0.08</v>
      </c>
      <c r="GX378" s="33" t="n">
        <v>0.023</v>
      </c>
      <c r="GY378" s="33" t="n">
        <v>0.023</v>
      </c>
      <c r="GZ378" s="33" t="n">
        <v>0.023</v>
      </c>
      <c r="HA378" s="33" t="n">
        <v>0.023</v>
      </c>
      <c r="HB378" s="33" t="n">
        <v>0.023</v>
      </c>
      <c r="HC378" s="33" t="n">
        <v>0.023</v>
      </c>
      <c r="HD378" s="33" t="n">
        <v>0.029</v>
      </c>
      <c r="HE378" s="33" t="n">
        <v>0.017</v>
      </c>
      <c r="HF378" s="33" t="n">
        <v>0.034</v>
      </c>
      <c r="HG378" s="33" t="n">
        <v>0.034</v>
      </c>
      <c r="HH378" s="33" t="n">
        <v>0.04</v>
      </c>
      <c r="HI378" s="33" t="n">
        <v>0.051</v>
      </c>
      <c r="HJ378" s="33" t="n">
        <v>0.046</v>
      </c>
    </row>
    <row r="379" customFormat="false" ht="15" hidden="false" customHeight="false" outlineLevel="0" collapsed="false">
      <c r="A379" s="33" t="n">
        <v>610040</v>
      </c>
      <c r="B379" s="242" t="s">
        <v>1785</v>
      </c>
      <c r="C379" s="243" t="s">
        <v>1786</v>
      </c>
      <c r="D379" s="33" t="n">
        <v>4500</v>
      </c>
      <c r="E379" s="33" t="n">
        <v>24221</v>
      </c>
      <c r="F379" s="33" t="s">
        <v>867</v>
      </c>
      <c r="G379" s="33" t="s">
        <v>868</v>
      </c>
      <c r="H379" s="243" t="s">
        <v>46</v>
      </c>
      <c r="I379" s="33" t="s">
        <v>1855</v>
      </c>
      <c r="J379" s="33" t="s">
        <v>1788</v>
      </c>
      <c r="L379" s="33" t="s">
        <v>80</v>
      </c>
      <c r="N379" s="33" t="s">
        <v>1790</v>
      </c>
      <c r="O379" s="33" t="n">
        <v>51118</v>
      </c>
      <c r="P379" s="33" t="s">
        <v>1791</v>
      </c>
      <c r="Q379" s="33" t="s">
        <v>4341</v>
      </c>
      <c r="R379" s="33" t="s">
        <v>4342</v>
      </c>
      <c r="S379" s="33" t="n">
        <v>60639</v>
      </c>
      <c r="T379" s="33" t="n">
        <v>29</v>
      </c>
      <c r="U379" s="33" t="s">
        <v>4343</v>
      </c>
      <c r="V379" s="33" t="s">
        <v>4344</v>
      </c>
      <c r="W379" s="33" t="s">
        <v>4345</v>
      </c>
      <c r="X379" s="33" t="s">
        <v>4346</v>
      </c>
      <c r="Y379" s="33" t="s">
        <v>1946</v>
      </c>
      <c r="Z379" s="33" t="s">
        <v>2479</v>
      </c>
      <c r="AA379" s="33" t="n">
        <v>2012</v>
      </c>
      <c r="AB379" s="33" t="n">
        <v>610040</v>
      </c>
      <c r="AD379" s="33" t="n">
        <v>4500</v>
      </c>
      <c r="AG379" s="33" t="s">
        <v>4347</v>
      </c>
      <c r="AH379" s="33" t="n">
        <v>2</v>
      </c>
      <c r="AI379" s="33" t="s">
        <v>1823</v>
      </c>
      <c r="AJ379" s="33" t="s">
        <v>1801</v>
      </c>
      <c r="AK379" s="33" t="s">
        <v>1802</v>
      </c>
      <c r="AL379" s="33" t="s">
        <v>80</v>
      </c>
      <c r="AM379" s="33" t="s">
        <v>65</v>
      </c>
      <c r="AN379" s="33" t="s">
        <v>80</v>
      </c>
      <c r="AO379" s="33" t="s">
        <v>80</v>
      </c>
      <c r="AP379" s="33" t="s">
        <v>65</v>
      </c>
      <c r="AQ379" s="33" t="s">
        <v>2467</v>
      </c>
      <c r="AR379" s="244" t="s">
        <v>109</v>
      </c>
      <c r="AS379" s="33" t="s">
        <v>67</v>
      </c>
      <c r="AT379" s="33" t="s">
        <v>77</v>
      </c>
      <c r="AU379" s="33" t="s">
        <v>47</v>
      </c>
      <c r="AV379" s="33" t="n">
        <v>27</v>
      </c>
      <c r="AW379" s="33" t="n">
        <v>62</v>
      </c>
      <c r="AX379" s="33" t="n">
        <v>55</v>
      </c>
      <c r="AY379" s="33" t="n">
        <v>888</v>
      </c>
      <c r="AZ379" s="33" t="n">
        <v>20</v>
      </c>
      <c r="BA379" s="33" t="n">
        <v>3</v>
      </c>
      <c r="BB379" s="33" t="n">
        <v>15</v>
      </c>
      <c r="BC379" s="33" t="n">
        <v>803</v>
      </c>
      <c r="BD379" s="245" t="n">
        <v>5</v>
      </c>
      <c r="BE379" s="33" t="n">
        <v>1</v>
      </c>
      <c r="BF379" s="33" t="n">
        <v>19</v>
      </c>
      <c r="BG379" s="33" t="n">
        <v>22</v>
      </c>
      <c r="BH379" s="33" t="n">
        <v>888</v>
      </c>
      <c r="BI379" s="33" t="n">
        <v>0.037</v>
      </c>
      <c r="BJ379" s="33" t="n">
        <v>0.021</v>
      </c>
      <c r="BK379" s="33" t="n">
        <v>0.032</v>
      </c>
      <c r="BL379" s="33" t="n">
        <v>0.007</v>
      </c>
      <c r="BM379" s="33" t="n">
        <v>0.011</v>
      </c>
      <c r="BN379" s="33" t="n">
        <v>0.08</v>
      </c>
      <c r="BO379" s="33" t="n">
        <v>0.142</v>
      </c>
      <c r="BP379" s="33" t="n">
        <v>0.113</v>
      </c>
      <c r="BQ379" s="33" t="n">
        <v>0.072</v>
      </c>
      <c r="BR379" s="33" t="n">
        <v>0.033</v>
      </c>
      <c r="BS379" s="33" t="n">
        <v>0.113</v>
      </c>
      <c r="BT379" s="33" t="n">
        <v>0.204</v>
      </c>
      <c r="BU379" s="33" t="n">
        <v>0.445</v>
      </c>
      <c r="BV379" s="33" t="n">
        <v>0.399</v>
      </c>
      <c r="BW379" s="33" t="n">
        <v>0.457</v>
      </c>
      <c r="BX379" s="33" t="n">
        <v>0.315</v>
      </c>
      <c r="BY379" s="33" t="n">
        <v>0.393</v>
      </c>
      <c r="BZ379" s="33" t="n">
        <v>0.36</v>
      </c>
      <c r="CA379" s="33" t="n">
        <v>0.036</v>
      </c>
      <c r="CB379" s="33" t="n">
        <v>0.029</v>
      </c>
      <c r="CC379" s="33" t="n">
        <v>0.038</v>
      </c>
      <c r="CD379" s="33" t="n">
        <v>0.03</v>
      </c>
      <c r="CE379" s="33" t="n">
        <v>0.025</v>
      </c>
      <c r="CF379" s="33" t="n">
        <v>0.041</v>
      </c>
      <c r="CG379" s="33" t="n">
        <v>0.34</v>
      </c>
      <c r="CH379" s="33" t="n">
        <v>0.438</v>
      </c>
      <c r="CI379" s="33" t="n">
        <v>0.401</v>
      </c>
      <c r="CJ379" s="33" t="n">
        <v>0.615</v>
      </c>
      <c r="CK379" s="33" t="n">
        <v>0.458</v>
      </c>
      <c r="CL379" s="33" t="n">
        <v>0.315</v>
      </c>
      <c r="CM379" s="33" t="n">
        <v>0.002</v>
      </c>
      <c r="CN379" s="33" t="n">
        <v>0</v>
      </c>
      <c r="CO379" s="33" t="n">
        <v>0.001</v>
      </c>
      <c r="CP379" s="33" t="n">
        <v>0.005</v>
      </c>
      <c r="CQ379" s="33" t="n">
        <v>0.003</v>
      </c>
      <c r="CR379" s="33" t="n">
        <v>0.005</v>
      </c>
      <c r="CS379" s="33" t="n">
        <v>0.01</v>
      </c>
      <c r="CT379" s="33" t="n">
        <v>0.034</v>
      </c>
      <c r="CU379" s="33" t="n">
        <v>0.021</v>
      </c>
      <c r="CV379" s="33" t="n">
        <v>0.012</v>
      </c>
      <c r="CW379" s="33" t="n">
        <v>0.014</v>
      </c>
      <c r="CX379" s="33" t="n">
        <v>0.019</v>
      </c>
      <c r="CY379" s="33" t="n">
        <v>0.03</v>
      </c>
      <c r="CZ379" s="33" t="n">
        <v>0.019</v>
      </c>
      <c r="DA379" s="33" t="n">
        <v>0.027</v>
      </c>
      <c r="DB379" s="33" t="n">
        <v>0.044</v>
      </c>
      <c r="DC379" s="33" t="n">
        <v>0.066</v>
      </c>
      <c r="DD379" s="33" t="n">
        <v>0.032</v>
      </c>
      <c r="DE379" s="33" t="n">
        <v>0.115</v>
      </c>
      <c r="DF379" s="33" t="n">
        <v>0.166</v>
      </c>
      <c r="DG379" s="33" t="n">
        <v>0.187</v>
      </c>
      <c r="DH379" s="33" t="n">
        <v>0.196</v>
      </c>
      <c r="DI379" s="33" t="n">
        <v>0.179</v>
      </c>
      <c r="DJ379" s="33" t="n">
        <v>0.227</v>
      </c>
      <c r="DK379" s="33" t="n">
        <v>0.225</v>
      </c>
      <c r="DL379" s="33" t="n">
        <v>0.23</v>
      </c>
      <c r="DM379" s="33" t="n">
        <v>0.214</v>
      </c>
      <c r="DN379" s="33" t="n">
        <v>0.016</v>
      </c>
      <c r="DO379" s="33" t="n">
        <v>0.008</v>
      </c>
      <c r="DP379" s="33" t="n">
        <v>0.016</v>
      </c>
      <c r="DQ379" s="33" t="n">
        <v>0.01</v>
      </c>
      <c r="DR379" s="33" t="n">
        <v>0.014</v>
      </c>
      <c r="DS379" s="33" t="n">
        <v>0.024</v>
      </c>
      <c r="DT379" s="33" t="n">
        <v>0.016</v>
      </c>
      <c r="DU379" s="33" t="n">
        <v>0.026</v>
      </c>
      <c r="DV379" s="33" t="n">
        <v>0.021</v>
      </c>
      <c r="DW379" s="33" t="n">
        <v>0.855</v>
      </c>
      <c r="DX379" s="33" t="n">
        <v>0.813</v>
      </c>
      <c r="DY379" s="33" t="n">
        <v>0.777</v>
      </c>
      <c r="DZ379" s="33" t="n">
        <v>0.759</v>
      </c>
      <c r="EA379" s="33" t="n">
        <v>0.785</v>
      </c>
      <c r="EB379" s="33" t="n">
        <v>0.717</v>
      </c>
      <c r="EC379" s="33" t="n">
        <v>0.705</v>
      </c>
      <c r="ED379" s="33" t="n">
        <v>0.644</v>
      </c>
      <c r="EE379" s="33" t="n">
        <v>0.712</v>
      </c>
      <c r="EF379" s="33" t="n">
        <v>0.385</v>
      </c>
      <c r="EG379" s="33" t="n">
        <v>0.025</v>
      </c>
      <c r="EH379" s="33" t="n">
        <v>0.015</v>
      </c>
      <c r="EI379" s="33" t="n">
        <v>0.023</v>
      </c>
      <c r="EJ379" s="33" t="n">
        <v>0.213</v>
      </c>
      <c r="EK379" s="33" t="n">
        <v>0.057</v>
      </c>
      <c r="EL379" s="33" t="n">
        <v>0.045</v>
      </c>
      <c r="EM379" s="33" t="n">
        <v>0.084</v>
      </c>
      <c r="EN379" s="33" t="n">
        <v>0.185</v>
      </c>
      <c r="EO379" s="33" t="n">
        <v>0.325</v>
      </c>
      <c r="EP379" s="33" t="n">
        <v>0.295</v>
      </c>
      <c r="EQ379" s="33" t="n">
        <v>0.322</v>
      </c>
      <c r="ER379" s="33" t="n">
        <v>0.088</v>
      </c>
      <c r="ES379" s="33" t="n">
        <v>0.038</v>
      </c>
      <c r="ET379" s="33" t="n">
        <v>0.079</v>
      </c>
      <c r="EU379" s="33" t="n">
        <v>0.074</v>
      </c>
      <c r="EV379" s="33" t="n">
        <v>0.13</v>
      </c>
      <c r="EW379" s="33" t="n">
        <v>0.554</v>
      </c>
      <c r="EX379" s="33" t="n">
        <v>0.566</v>
      </c>
      <c r="EY379" s="33" t="n">
        <v>0.497</v>
      </c>
      <c r="EZ379" s="33" t="n">
        <v>8.11</v>
      </c>
      <c r="FA379" s="33" t="n">
        <v>0.02</v>
      </c>
      <c r="FB379" s="33" t="n">
        <v>0.015</v>
      </c>
      <c r="FC379" s="33" t="n">
        <v>0.021</v>
      </c>
      <c r="FD379" s="33" t="n">
        <v>0.019</v>
      </c>
      <c r="FE379" s="33" t="n">
        <v>0.052</v>
      </c>
      <c r="FF379" s="33" t="n">
        <v>0.05</v>
      </c>
      <c r="FG379" s="33" t="n">
        <v>0.081</v>
      </c>
      <c r="FH379" s="33" t="n">
        <v>0.154</v>
      </c>
      <c r="FI379" s="33" t="n">
        <v>0.169</v>
      </c>
      <c r="FJ379" s="33" t="n">
        <v>0.341</v>
      </c>
      <c r="FK379" s="33" t="n">
        <v>0.078</v>
      </c>
      <c r="FL379" s="33" t="n">
        <v>0.282</v>
      </c>
      <c r="FM379" s="33" t="n">
        <v>0.445</v>
      </c>
      <c r="FN379" s="33" t="n">
        <v>0.215</v>
      </c>
      <c r="FO379" s="33" t="n">
        <v>0.214</v>
      </c>
      <c r="FP379" s="33" t="n">
        <v>0.125</v>
      </c>
      <c r="FQ379" s="33" t="n">
        <v>0.187</v>
      </c>
      <c r="FR379" s="33" t="n">
        <v>0.134</v>
      </c>
      <c r="FS379" s="33" t="n">
        <v>0.064</v>
      </c>
      <c r="FT379" s="33" t="n">
        <v>0.181</v>
      </c>
      <c r="FU379" s="33" t="n">
        <v>0.153</v>
      </c>
      <c r="FV379" s="33" t="n">
        <v>0.078</v>
      </c>
      <c r="FW379" s="33" t="n">
        <v>0.232</v>
      </c>
      <c r="FX379" s="33" t="n">
        <v>0.217</v>
      </c>
      <c r="FY379" s="33" t="n">
        <v>0.288</v>
      </c>
      <c r="FZ379" s="33" t="n">
        <v>0.185</v>
      </c>
      <c r="GA379" s="33" t="n">
        <v>0.002</v>
      </c>
      <c r="GB379" s="33" t="n">
        <v>0.005</v>
      </c>
      <c r="GC379" s="33" t="n">
        <v>0</v>
      </c>
      <c r="GD379" s="33" t="n">
        <v>0.017</v>
      </c>
      <c r="GE379" s="33" t="n">
        <v>0.059</v>
      </c>
      <c r="GF379" s="33" t="n">
        <v>0.019</v>
      </c>
      <c r="GG379" s="33" t="n">
        <v>0.331</v>
      </c>
      <c r="GH379" s="33" t="n">
        <v>0.286</v>
      </c>
      <c r="GI379" s="33" t="n">
        <v>0.296</v>
      </c>
      <c r="GJ379" s="33" t="n">
        <v>0.307</v>
      </c>
      <c r="GK379" s="33" t="n">
        <v>0.367</v>
      </c>
      <c r="GL379" s="33" t="n">
        <v>0.356</v>
      </c>
      <c r="GM379" s="33" t="n">
        <v>0.566</v>
      </c>
      <c r="GN379" s="33" t="n">
        <v>0.425</v>
      </c>
      <c r="GO379" s="33" t="n">
        <v>0.477</v>
      </c>
      <c r="GP379" s="33" t="n">
        <v>0.432</v>
      </c>
      <c r="GQ379" s="33" t="n">
        <v>0.411</v>
      </c>
      <c r="GR379" s="33" t="n">
        <v>0.493</v>
      </c>
      <c r="GS379" s="33" t="n">
        <v>0.03</v>
      </c>
      <c r="GT379" s="33" t="n">
        <v>0.187</v>
      </c>
      <c r="GU379" s="33" t="n">
        <v>0.139</v>
      </c>
      <c r="GV379" s="33" t="n">
        <v>0.152</v>
      </c>
      <c r="GW379" s="33" t="n">
        <v>0.081</v>
      </c>
      <c r="GX379" s="33" t="n">
        <v>0.053</v>
      </c>
      <c r="GY379" s="33" t="n">
        <v>0.012</v>
      </c>
      <c r="GZ379" s="33" t="n">
        <v>0.021</v>
      </c>
      <c r="HA379" s="33" t="n">
        <v>0.016</v>
      </c>
      <c r="HB379" s="33" t="n">
        <v>0.015</v>
      </c>
      <c r="HC379" s="33" t="n">
        <v>0.011</v>
      </c>
      <c r="HD379" s="33" t="n">
        <v>0.015</v>
      </c>
      <c r="HE379" s="33" t="n">
        <v>0.057</v>
      </c>
      <c r="HF379" s="33" t="n">
        <v>0.077</v>
      </c>
      <c r="HG379" s="33" t="n">
        <v>0.072</v>
      </c>
      <c r="HH379" s="33" t="n">
        <v>0.077</v>
      </c>
      <c r="HI379" s="33" t="n">
        <v>0.071</v>
      </c>
      <c r="HJ379" s="33" t="n">
        <v>0.064</v>
      </c>
    </row>
    <row r="380" customFormat="false" ht="15" hidden="false" customHeight="false" outlineLevel="0" collapsed="false">
      <c r="A380" s="33" t="n">
        <v>610041</v>
      </c>
      <c r="B380" s="242" t="s">
        <v>1785</v>
      </c>
      <c r="C380" s="243" t="s">
        <v>1786</v>
      </c>
      <c r="D380" s="33" t="n">
        <v>4510</v>
      </c>
      <c r="E380" s="33" t="n">
        <v>24231</v>
      </c>
      <c r="F380" s="33" t="s">
        <v>871</v>
      </c>
      <c r="G380" s="33" t="s">
        <v>872</v>
      </c>
      <c r="H380" s="243" t="s">
        <v>46</v>
      </c>
      <c r="I380" s="33" t="s">
        <v>1855</v>
      </c>
      <c r="J380" s="33" t="s">
        <v>1788</v>
      </c>
      <c r="L380" s="33" t="s">
        <v>80</v>
      </c>
      <c r="N380" s="33" t="s">
        <v>1790</v>
      </c>
      <c r="O380" s="33" t="n">
        <v>51095</v>
      </c>
      <c r="P380" s="33" t="s">
        <v>1791</v>
      </c>
      <c r="Q380" s="33" t="s">
        <v>4348</v>
      </c>
      <c r="R380" s="33" t="s">
        <v>4349</v>
      </c>
      <c r="S380" s="33" t="n">
        <v>60634</v>
      </c>
      <c r="T380" s="33" t="n">
        <v>29</v>
      </c>
      <c r="U380" s="33" t="s">
        <v>4350</v>
      </c>
      <c r="V380" s="33" t="s">
        <v>4351</v>
      </c>
      <c r="W380" s="33" t="s">
        <v>4352</v>
      </c>
      <c r="X380" s="33" t="s">
        <v>4353</v>
      </c>
      <c r="Y380" s="33" t="s">
        <v>4354</v>
      </c>
      <c r="AA380" s="33" t="n">
        <v>2012</v>
      </c>
      <c r="AB380" s="33" t="n">
        <v>610041</v>
      </c>
      <c r="AD380" s="33" t="n">
        <v>4510</v>
      </c>
      <c r="AG380" s="33" t="s">
        <v>4355</v>
      </c>
      <c r="AH380" s="33" t="n">
        <v>2</v>
      </c>
      <c r="AI380" s="33" t="s">
        <v>1823</v>
      </c>
      <c r="AJ380" s="33" t="s">
        <v>1801</v>
      </c>
      <c r="AK380" s="33" t="s">
        <v>1802</v>
      </c>
      <c r="AL380" s="33" t="s">
        <v>80</v>
      </c>
      <c r="AM380" s="33" t="s">
        <v>65</v>
      </c>
      <c r="AN380" s="33" t="s">
        <v>80</v>
      </c>
      <c r="AO380" s="33" t="s">
        <v>80</v>
      </c>
      <c r="AP380" s="33" t="s">
        <v>65</v>
      </c>
      <c r="AQ380" s="33" t="s">
        <v>2426</v>
      </c>
      <c r="AR380" s="244" t="s">
        <v>54</v>
      </c>
    </row>
    <row r="381" customFormat="false" ht="15" hidden="false" customHeight="false" outlineLevel="0" collapsed="false">
      <c r="A381" s="33" t="n">
        <v>610043</v>
      </c>
      <c r="B381" s="242" t="s">
        <v>1785</v>
      </c>
      <c r="C381" s="243" t="s">
        <v>1786</v>
      </c>
      <c r="D381" s="33" t="n">
        <v>4530</v>
      </c>
      <c r="E381" s="33" t="n">
        <v>24241</v>
      </c>
      <c r="F381" s="33" t="s">
        <v>877</v>
      </c>
      <c r="G381" s="33" t="s">
        <v>878</v>
      </c>
      <c r="H381" s="243" t="s">
        <v>46</v>
      </c>
      <c r="I381" s="33" t="s">
        <v>1855</v>
      </c>
      <c r="J381" s="33" t="s">
        <v>1788</v>
      </c>
      <c r="L381" s="33" t="s">
        <v>107</v>
      </c>
      <c r="N381" s="33" t="s">
        <v>1790</v>
      </c>
      <c r="O381" s="33" t="n">
        <v>51096</v>
      </c>
      <c r="P381" s="33" t="s">
        <v>1791</v>
      </c>
      <c r="Q381" s="33" t="s">
        <v>4356</v>
      </c>
      <c r="R381" s="33" t="s">
        <v>4357</v>
      </c>
      <c r="S381" s="33" t="n">
        <v>60639</v>
      </c>
      <c r="T381" s="33" t="n">
        <v>29</v>
      </c>
      <c r="U381" s="33" t="s">
        <v>4358</v>
      </c>
      <c r="V381" s="33" t="s">
        <v>4359</v>
      </c>
      <c r="W381" s="33" t="s">
        <v>4360</v>
      </c>
      <c r="X381" s="33" t="s">
        <v>4361</v>
      </c>
      <c r="Y381" s="33" t="s">
        <v>1862</v>
      </c>
      <c r="Z381" s="33" t="s">
        <v>3016</v>
      </c>
      <c r="AA381" s="33" t="n">
        <v>2012</v>
      </c>
      <c r="AB381" s="33" t="n">
        <v>610043</v>
      </c>
      <c r="AD381" s="33" t="n">
        <v>4530</v>
      </c>
      <c r="AG381" s="33" t="s">
        <v>4362</v>
      </c>
      <c r="AH381" s="33" t="n">
        <v>2</v>
      </c>
      <c r="AI381" s="33" t="s">
        <v>1823</v>
      </c>
      <c r="AJ381" s="33" t="s">
        <v>1801</v>
      </c>
      <c r="AK381" s="33" t="s">
        <v>1802</v>
      </c>
      <c r="AL381" s="33" t="s">
        <v>107</v>
      </c>
      <c r="AM381" s="33" t="s">
        <v>108</v>
      </c>
      <c r="AN381" s="33" t="s">
        <v>107</v>
      </c>
      <c r="AO381" s="33" t="s">
        <v>107</v>
      </c>
      <c r="AP381" s="33" t="s">
        <v>108</v>
      </c>
      <c r="AQ381" s="33" t="s">
        <v>2467</v>
      </c>
      <c r="AR381" s="244" t="s">
        <v>54</v>
      </c>
    </row>
    <row r="382" customFormat="false" ht="15" hidden="false" customHeight="false" outlineLevel="0" collapsed="false">
      <c r="A382" s="33" t="n">
        <v>610044</v>
      </c>
      <c r="B382" s="242" t="s">
        <v>1785</v>
      </c>
      <c r="C382" s="243" t="s">
        <v>1786</v>
      </c>
      <c r="D382" s="33" t="n">
        <v>4540</v>
      </c>
      <c r="E382" s="33" t="n">
        <v>24251</v>
      </c>
      <c r="F382" s="33" t="s">
        <v>879</v>
      </c>
      <c r="G382" s="33" t="s">
        <v>880</v>
      </c>
      <c r="H382" s="243" t="s">
        <v>46</v>
      </c>
      <c r="I382" s="33" t="s">
        <v>1855</v>
      </c>
      <c r="J382" s="33" t="s">
        <v>1788</v>
      </c>
      <c r="L382" s="33" t="s">
        <v>178</v>
      </c>
      <c r="N382" s="33" t="s">
        <v>1790</v>
      </c>
      <c r="O382" s="33" t="n">
        <v>51119</v>
      </c>
      <c r="P382" s="33" t="s">
        <v>1791</v>
      </c>
      <c r="Q382" s="33" t="s">
        <v>4363</v>
      </c>
      <c r="R382" s="33" t="s">
        <v>4364</v>
      </c>
      <c r="S382" s="33" t="n">
        <v>60651</v>
      </c>
      <c r="T382" s="33" t="n">
        <v>34</v>
      </c>
      <c r="U382" s="33" t="s">
        <v>4365</v>
      </c>
      <c r="V382" s="33" t="s">
        <v>4366</v>
      </c>
      <c r="W382" s="33" t="s">
        <v>4367</v>
      </c>
      <c r="X382" s="33" t="s">
        <v>4368</v>
      </c>
      <c r="Y382" s="33" t="s">
        <v>2021</v>
      </c>
      <c r="Z382" s="33" t="s">
        <v>2005</v>
      </c>
      <c r="AA382" s="33" t="n">
        <v>2012</v>
      </c>
      <c r="AB382" s="33" t="n">
        <v>610044</v>
      </c>
      <c r="AD382" s="33" t="n">
        <v>4540</v>
      </c>
      <c r="AG382" s="33" t="s">
        <v>4369</v>
      </c>
      <c r="AH382" s="33" t="n">
        <v>2</v>
      </c>
      <c r="AI382" s="33" t="s">
        <v>1823</v>
      </c>
      <c r="AJ382" s="33" t="s">
        <v>1801</v>
      </c>
      <c r="AK382" s="33" t="s">
        <v>1802</v>
      </c>
      <c r="AL382" s="33" t="s">
        <v>178</v>
      </c>
      <c r="AM382" s="33" t="s">
        <v>108</v>
      </c>
      <c r="AN382" s="33" t="s">
        <v>178</v>
      </c>
      <c r="AO382" s="33" t="s">
        <v>178</v>
      </c>
      <c r="AP382" s="33" t="s">
        <v>108</v>
      </c>
      <c r="AQ382" s="33" t="s">
        <v>2467</v>
      </c>
      <c r="AR382" s="244" t="s">
        <v>362</v>
      </c>
      <c r="AS382" s="33" t="s">
        <v>67</v>
      </c>
      <c r="AT382" s="33" t="s">
        <v>67</v>
      </c>
      <c r="AU382" s="33" t="s">
        <v>47</v>
      </c>
      <c r="AV382" s="33" t="n">
        <v>29</v>
      </c>
      <c r="AW382" s="33" t="n">
        <v>39</v>
      </c>
      <c r="AX382" s="33" t="n">
        <v>59</v>
      </c>
      <c r="AY382" s="33" t="n">
        <v>219</v>
      </c>
      <c r="AZ382" s="33" t="n">
        <v>2</v>
      </c>
      <c r="BA382" s="33" t="n">
        <v>1</v>
      </c>
      <c r="BB382" s="33" t="n">
        <v>45</v>
      </c>
      <c r="BC382" s="33" t="n">
        <v>158</v>
      </c>
      <c r="BD382" s="245" t="n">
        <v>0</v>
      </c>
      <c r="BE382" s="33" t="n">
        <v>0</v>
      </c>
      <c r="BF382" s="33" t="n">
        <v>8</v>
      </c>
      <c r="BG382" s="33" t="n">
        <v>5</v>
      </c>
      <c r="BH382" s="33" t="n">
        <v>219</v>
      </c>
      <c r="BI382" s="33" t="n">
        <v>0.032</v>
      </c>
      <c r="BJ382" s="33" t="n">
        <v>0.018</v>
      </c>
      <c r="BK382" s="33" t="n">
        <v>0.023</v>
      </c>
      <c r="BL382" s="33" t="n">
        <v>0.041</v>
      </c>
      <c r="BM382" s="33" t="n">
        <v>0.037</v>
      </c>
      <c r="BN382" s="33" t="n">
        <v>0.123</v>
      </c>
      <c r="BO382" s="33" t="n">
        <v>0.105</v>
      </c>
      <c r="BP382" s="33" t="n">
        <v>0.078</v>
      </c>
      <c r="BQ382" s="33" t="n">
        <v>0.1</v>
      </c>
      <c r="BR382" s="33" t="n">
        <v>0.087</v>
      </c>
      <c r="BS382" s="33" t="n">
        <v>0.142</v>
      </c>
      <c r="BT382" s="33" t="n">
        <v>0.201</v>
      </c>
      <c r="BU382" s="33" t="n">
        <v>0.397</v>
      </c>
      <c r="BV382" s="33" t="n">
        <v>0.324</v>
      </c>
      <c r="BW382" s="33" t="n">
        <v>0.384</v>
      </c>
      <c r="BX382" s="33" t="n">
        <v>0.274</v>
      </c>
      <c r="BY382" s="33" t="n">
        <v>0.379</v>
      </c>
      <c r="BZ382" s="33" t="n">
        <v>0.361</v>
      </c>
      <c r="CA382" s="33" t="n">
        <v>0.037</v>
      </c>
      <c r="CB382" s="33" t="n">
        <v>0.018</v>
      </c>
      <c r="CC382" s="33" t="n">
        <v>0.055</v>
      </c>
      <c r="CD382" s="33" t="n">
        <v>0.018</v>
      </c>
      <c r="CE382" s="33" t="n">
        <v>0.027</v>
      </c>
      <c r="CF382" s="33" t="n">
        <v>0.05</v>
      </c>
      <c r="CG382" s="33" t="n">
        <v>0.429</v>
      </c>
      <c r="CH382" s="33" t="n">
        <v>0.562</v>
      </c>
      <c r="CI382" s="33" t="n">
        <v>0.438</v>
      </c>
      <c r="CJ382" s="33" t="n">
        <v>0.58</v>
      </c>
      <c r="CK382" s="33" t="n">
        <v>0.416</v>
      </c>
      <c r="CL382" s="33" t="n">
        <v>0.265</v>
      </c>
      <c r="CM382" s="33" t="n">
        <v>0.009</v>
      </c>
      <c r="CN382" s="33" t="n">
        <v>0.014</v>
      </c>
      <c r="CO382" s="33" t="n">
        <v>0.009</v>
      </c>
      <c r="CP382" s="33" t="n">
        <v>0.027</v>
      </c>
      <c r="CQ382" s="33" t="n">
        <v>0.005</v>
      </c>
      <c r="CR382" s="33" t="n">
        <v>0.014</v>
      </c>
      <c r="CS382" s="33" t="n">
        <v>0.023</v>
      </c>
      <c r="CT382" s="33" t="n">
        <v>0.082</v>
      </c>
      <c r="CU382" s="33" t="n">
        <v>0.037</v>
      </c>
      <c r="CV382" s="33" t="n">
        <v>0.018</v>
      </c>
      <c r="CW382" s="33" t="n">
        <v>0.05</v>
      </c>
      <c r="CX382" s="33" t="n">
        <v>0.064</v>
      </c>
      <c r="CY382" s="33" t="n">
        <v>0.032</v>
      </c>
      <c r="CZ382" s="33" t="n">
        <v>0.05</v>
      </c>
      <c r="DA382" s="33" t="n">
        <v>0.073</v>
      </c>
      <c r="DB382" s="33" t="n">
        <v>0.114</v>
      </c>
      <c r="DC382" s="33" t="n">
        <v>0.105</v>
      </c>
      <c r="DD382" s="33" t="n">
        <v>0.1</v>
      </c>
      <c r="DE382" s="33" t="n">
        <v>0.164</v>
      </c>
      <c r="DF382" s="33" t="n">
        <v>0.187</v>
      </c>
      <c r="DG382" s="33" t="n">
        <v>0.205</v>
      </c>
      <c r="DH382" s="33" t="n">
        <v>0.256</v>
      </c>
      <c r="DI382" s="33" t="n">
        <v>0.224</v>
      </c>
      <c r="DJ382" s="33" t="n">
        <v>0.342</v>
      </c>
      <c r="DK382" s="33" t="n">
        <v>0.283</v>
      </c>
      <c r="DL382" s="33" t="n">
        <v>0.283</v>
      </c>
      <c r="DM382" s="33" t="n">
        <v>0.279</v>
      </c>
      <c r="DN382" s="33" t="n">
        <v>0.018</v>
      </c>
      <c r="DO382" s="33" t="n">
        <v>0.009</v>
      </c>
      <c r="DP382" s="33" t="n">
        <v>0.014</v>
      </c>
      <c r="DQ382" s="33" t="n">
        <v>0.018</v>
      </c>
      <c r="DR382" s="33" t="n">
        <v>0.027</v>
      </c>
      <c r="DS382" s="33" t="n">
        <v>0.023</v>
      </c>
      <c r="DT382" s="33" t="n">
        <v>0.023</v>
      </c>
      <c r="DU382" s="33" t="n">
        <v>0.014</v>
      </c>
      <c r="DV382" s="33" t="n">
        <v>0.009</v>
      </c>
      <c r="DW382" s="33" t="n">
        <v>0.79</v>
      </c>
      <c r="DX382" s="33" t="n">
        <v>0.74</v>
      </c>
      <c r="DY382" s="33" t="n">
        <v>0.708</v>
      </c>
      <c r="DZ382" s="33" t="n">
        <v>0.667</v>
      </c>
      <c r="EA382" s="33" t="n">
        <v>0.694</v>
      </c>
      <c r="EB382" s="33" t="n">
        <v>0.548</v>
      </c>
      <c r="EC382" s="33" t="n">
        <v>0.557</v>
      </c>
      <c r="ED382" s="33" t="n">
        <v>0.516</v>
      </c>
      <c r="EE382" s="33" t="n">
        <v>0.575</v>
      </c>
      <c r="EF382" s="33" t="n">
        <v>0.292</v>
      </c>
      <c r="EG382" s="33" t="n">
        <v>0.037</v>
      </c>
      <c r="EH382" s="33" t="n">
        <v>0.009</v>
      </c>
      <c r="EI382" s="33" t="n">
        <v>0.055</v>
      </c>
      <c r="EJ382" s="33" t="n">
        <v>0.274</v>
      </c>
      <c r="EK382" s="33" t="n">
        <v>0.096</v>
      </c>
      <c r="EL382" s="33" t="n">
        <v>0.05</v>
      </c>
      <c r="EM382" s="33" t="n">
        <v>0.091</v>
      </c>
      <c r="EN382" s="33" t="n">
        <v>0.192</v>
      </c>
      <c r="EO382" s="33" t="n">
        <v>0.379</v>
      </c>
      <c r="EP382" s="33" t="n">
        <v>0.356</v>
      </c>
      <c r="EQ382" s="33" t="n">
        <v>0.32</v>
      </c>
      <c r="ER382" s="33" t="n">
        <v>0.064</v>
      </c>
      <c r="ES382" s="33" t="n">
        <v>0.041</v>
      </c>
      <c r="ET382" s="33" t="n">
        <v>0.068</v>
      </c>
      <c r="EU382" s="33" t="n">
        <v>0.027</v>
      </c>
      <c r="EV382" s="33" t="n">
        <v>0.178</v>
      </c>
      <c r="EW382" s="33" t="n">
        <v>0.447</v>
      </c>
      <c r="EX382" s="33" t="n">
        <v>0.516</v>
      </c>
      <c r="EY382" s="33" t="n">
        <v>0.507</v>
      </c>
      <c r="EZ382" s="33" t="n">
        <v>7.5</v>
      </c>
      <c r="FA382" s="33" t="n">
        <v>0.032</v>
      </c>
      <c r="FB382" s="33" t="n">
        <v>0.018</v>
      </c>
      <c r="FC382" s="33" t="n">
        <v>0.037</v>
      </c>
      <c r="FD382" s="33" t="n">
        <v>0.032</v>
      </c>
      <c r="FE382" s="33" t="n">
        <v>0.087</v>
      </c>
      <c r="FF382" s="33" t="n">
        <v>0.037</v>
      </c>
      <c r="FG382" s="33" t="n">
        <v>0.137</v>
      </c>
      <c r="FH382" s="33" t="n">
        <v>0.155</v>
      </c>
      <c r="FI382" s="33" t="n">
        <v>0.142</v>
      </c>
      <c r="FJ382" s="33" t="n">
        <v>0.256</v>
      </c>
      <c r="FK382" s="33" t="n">
        <v>0.068</v>
      </c>
      <c r="FL382" s="33" t="n">
        <v>0.411</v>
      </c>
      <c r="FM382" s="33" t="n">
        <v>0.479</v>
      </c>
      <c r="FN382" s="33" t="n">
        <v>0.219</v>
      </c>
      <c r="FO382" s="33" t="n">
        <v>0.169</v>
      </c>
      <c r="FP382" s="33" t="n">
        <v>0.128</v>
      </c>
      <c r="FQ382" s="33" t="n">
        <v>0.192</v>
      </c>
      <c r="FR382" s="33" t="n">
        <v>0.123</v>
      </c>
      <c r="FS382" s="33" t="n">
        <v>0.091</v>
      </c>
      <c r="FT382" s="33" t="n">
        <v>0.256</v>
      </c>
      <c r="FU382" s="33" t="n">
        <v>0.146</v>
      </c>
      <c r="FV382" s="33" t="n">
        <v>0.087</v>
      </c>
      <c r="FW382" s="33" t="n">
        <v>0.224</v>
      </c>
      <c r="FX382" s="33" t="n">
        <v>0.151</v>
      </c>
      <c r="FY382" s="33" t="n">
        <v>0.215</v>
      </c>
      <c r="FZ382" s="33" t="n">
        <v>0.11</v>
      </c>
      <c r="GA382" s="33" t="n">
        <v>0.014</v>
      </c>
      <c r="GB382" s="33" t="n">
        <v>0.009</v>
      </c>
      <c r="GC382" s="33" t="n">
        <v>0.023</v>
      </c>
      <c r="GD382" s="33" t="n">
        <v>0.014</v>
      </c>
      <c r="GE382" s="33" t="n">
        <v>0.068</v>
      </c>
      <c r="GF382" s="33" t="n">
        <v>0</v>
      </c>
      <c r="GG382" s="33" t="n">
        <v>0.32</v>
      </c>
      <c r="GH382" s="33" t="n">
        <v>0.242</v>
      </c>
      <c r="GI382" s="33" t="n">
        <v>0.297</v>
      </c>
      <c r="GJ382" s="33" t="n">
        <v>0.288</v>
      </c>
      <c r="GK382" s="33" t="n">
        <v>0.397</v>
      </c>
      <c r="GL382" s="33" t="n">
        <v>0.292</v>
      </c>
      <c r="GM382" s="33" t="n">
        <v>0.58</v>
      </c>
      <c r="GN382" s="33" t="n">
        <v>0.525</v>
      </c>
      <c r="GO382" s="33" t="n">
        <v>0.475</v>
      </c>
      <c r="GP382" s="33" t="n">
        <v>0.534</v>
      </c>
      <c r="GQ382" s="33" t="n">
        <v>0.37</v>
      </c>
      <c r="GR382" s="33" t="n">
        <v>0.612</v>
      </c>
      <c r="GS382" s="33" t="n">
        <v>0.05</v>
      </c>
      <c r="GT382" s="33" t="n">
        <v>0.169</v>
      </c>
      <c r="GU382" s="33" t="n">
        <v>0.137</v>
      </c>
      <c r="GV382" s="33" t="n">
        <v>0.105</v>
      </c>
      <c r="GW382" s="33" t="n">
        <v>0.114</v>
      </c>
      <c r="GX382" s="33" t="n">
        <v>0.055</v>
      </c>
      <c r="GY382" s="33" t="n">
        <v>0.014</v>
      </c>
      <c r="GZ382" s="33" t="n">
        <v>0.023</v>
      </c>
      <c r="HA382" s="33" t="n">
        <v>0.023</v>
      </c>
      <c r="HB382" s="33" t="n">
        <v>0.018</v>
      </c>
      <c r="HC382" s="33" t="n">
        <v>0.018</v>
      </c>
      <c r="HD382" s="33" t="n">
        <v>0.018</v>
      </c>
      <c r="HE382" s="33" t="n">
        <v>0.023</v>
      </c>
      <c r="HF382" s="33" t="n">
        <v>0.032</v>
      </c>
      <c r="HG382" s="33" t="n">
        <v>0.046</v>
      </c>
      <c r="HH382" s="33" t="n">
        <v>0.041</v>
      </c>
      <c r="HI382" s="33" t="n">
        <v>0.032</v>
      </c>
      <c r="HJ382" s="33" t="n">
        <v>0.023</v>
      </c>
    </row>
    <row r="383" customFormat="false" ht="15" hidden="false" customHeight="false" outlineLevel="0" collapsed="false">
      <c r="A383" s="33" t="n">
        <v>610045</v>
      </c>
      <c r="B383" s="242" t="s">
        <v>1785</v>
      </c>
      <c r="C383" s="243" t="s">
        <v>1786</v>
      </c>
      <c r="D383" s="33" t="n">
        <v>4550</v>
      </c>
      <c r="E383" s="33" t="n">
        <v>24261</v>
      </c>
      <c r="F383" s="33" t="s">
        <v>835</v>
      </c>
      <c r="G383" s="33" t="s">
        <v>836</v>
      </c>
      <c r="H383" s="243" t="s">
        <v>46</v>
      </c>
      <c r="I383" s="33" t="s">
        <v>1855</v>
      </c>
      <c r="J383" s="33" t="s">
        <v>1788</v>
      </c>
      <c r="L383" s="33" t="s">
        <v>59</v>
      </c>
      <c r="N383" s="33" t="s">
        <v>1790</v>
      </c>
      <c r="O383" s="33" t="n">
        <v>51510</v>
      </c>
      <c r="P383" s="33" t="s">
        <v>1791</v>
      </c>
      <c r="Q383" s="33" t="s">
        <v>4370</v>
      </c>
      <c r="R383" s="33" t="s">
        <v>4371</v>
      </c>
      <c r="S383" s="33" t="n">
        <v>60617</v>
      </c>
      <c r="T383" s="33" t="n">
        <v>47</v>
      </c>
      <c r="U383" s="33" t="s">
        <v>4372</v>
      </c>
      <c r="V383" s="33" t="s">
        <v>4373</v>
      </c>
      <c r="W383" s="33" t="s">
        <v>4374</v>
      </c>
      <c r="X383" s="33" t="s">
        <v>4375</v>
      </c>
      <c r="Y383" s="33" t="s">
        <v>3119</v>
      </c>
      <c r="Z383" s="33" t="s">
        <v>2326</v>
      </c>
      <c r="AA383" s="33" t="n">
        <v>2012</v>
      </c>
      <c r="AB383" s="33" t="n">
        <v>610045</v>
      </c>
      <c r="AD383" s="33" t="n">
        <v>4550</v>
      </c>
      <c r="AG383" s="33" t="s">
        <v>4376</v>
      </c>
      <c r="AH383" s="33" t="n">
        <v>6</v>
      </c>
      <c r="AI383" s="33" t="s">
        <v>1823</v>
      </c>
      <c r="AJ383" s="33" t="s">
        <v>1801</v>
      </c>
      <c r="AK383" s="33" t="s">
        <v>1802</v>
      </c>
      <c r="AL383" s="33" t="s">
        <v>59</v>
      </c>
      <c r="AM383" s="33" t="s">
        <v>60</v>
      </c>
      <c r="AN383" s="33" t="s">
        <v>59</v>
      </c>
      <c r="AO383" s="33" t="s">
        <v>59</v>
      </c>
      <c r="AP383" s="33" t="s">
        <v>60</v>
      </c>
      <c r="AQ383" s="33" t="s">
        <v>2426</v>
      </c>
      <c r="AR383" s="244" t="s">
        <v>72</v>
      </c>
      <c r="AS383" s="33" t="s">
        <v>67</v>
      </c>
      <c r="AT383" s="33" t="s">
        <v>67</v>
      </c>
      <c r="AU383" s="33" t="s">
        <v>47</v>
      </c>
      <c r="AV383" s="33" t="n">
        <v>34</v>
      </c>
      <c r="AW383" s="33" t="n">
        <v>35</v>
      </c>
      <c r="AX383" s="33" t="n">
        <v>41</v>
      </c>
      <c r="AY383" s="33" t="n">
        <v>91</v>
      </c>
      <c r="AZ383" s="33" t="n">
        <v>1</v>
      </c>
      <c r="BA383" s="33" t="n">
        <v>0</v>
      </c>
      <c r="BB383" s="33" t="n">
        <v>87</v>
      </c>
      <c r="BC383" s="33" t="n">
        <v>0</v>
      </c>
      <c r="BD383" s="245" t="n">
        <v>0</v>
      </c>
      <c r="BE383" s="33" t="n">
        <v>0</v>
      </c>
      <c r="BF383" s="33" t="n">
        <v>3</v>
      </c>
      <c r="BG383" s="33" t="n">
        <v>0</v>
      </c>
      <c r="BH383" s="33" t="n">
        <v>91</v>
      </c>
      <c r="BI383" s="33" t="n">
        <v>0.011</v>
      </c>
      <c r="BJ383" s="33" t="n">
        <v>0</v>
      </c>
      <c r="BK383" s="33" t="n">
        <v>0.011</v>
      </c>
      <c r="BL383" s="33" t="n">
        <v>0.033</v>
      </c>
      <c r="BM383" s="33" t="n">
        <v>0.066</v>
      </c>
      <c r="BN383" s="33" t="n">
        <v>0.099</v>
      </c>
      <c r="BO383" s="33" t="n">
        <v>0.055</v>
      </c>
      <c r="BP383" s="33" t="n">
        <v>0.088</v>
      </c>
      <c r="BQ383" s="33" t="n">
        <v>0.099</v>
      </c>
      <c r="BR383" s="33" t="n">
        <v>0.044</v>
      </c>
      <c r="BS383" s="33" t="n">
        <v>0.176</v>
      </c>
      <c r="BT383" s="33" t="n">
        <v>0.264</v>
      </c>
      <c r="BU383" s="33" t="n">
        <v>0.352</v>
      </c>
      <c r="BV383" s="33" t="n">
        <v>0.253</v>
      </c>
      <c r="BW383" s="33" t="n">
        <v>0.264</v>
      </c>
      <c r="BX383" s="33" t="n">
        <v>0.374</v>
      </c>
      <c r="BY383" s="33" t="n">
        <v>0.308</v>
      </c>
      <c r="BZ383" s="33" t="n">
        <v>0.275</v>
      </c>
      <c r="CA383" s="33" t="n">
        <v>0.044</v>
      </c>
      <c r="CB383" s="33" t="n">
        <v>0.022</v>
      </c>
      <c r="CC383" s="33" t="n">
        <v>0.022</v>
      </c>
      <c r="CD383" s="33" t="n">
        <v>0.011</v>
      </c>
      <c r="CE383" s="33" t="n">
        <v>0.033</v>
      </c>
      <c r="CF383" s="33" t="n">
        <v>0.044</v>
      </c>
      <c r="CG383" s="33" t="n">
        <v>0.538</v>
      </c>
      <c r="CH383" s="33" t="n">
        <v>0.637</v>
      </c>
      <c r="CI383" s="33" t="n">
        <v>0.604</v>
      </c>
      <c r="CJ383" s="33" t="n">
        <v>0.538</v>
      </c>
      <c r="CK383" s="33" t="n">
        <v>0.418</v>
      </c>
      <c r="CL383" s="33" t="n">
        <v>0.319</v>
      </c>
      <c r="CM383" s="33" t="n">
        <v>0</v>
      </c>
      <c r="CN383" s="33" t="n">
        <v>0.033</v>
      </c>
      <c r="CO383" s="33" t="n">
        <v>0.022</v>
      </c>
      <c r="CP383" s="33" t="n">
        <v>0.022</v>
      </c>
      <c r="CQ383" s="33" t="n">
        <v>0.011</v>
      </c>
      <c r="CR383" s="33" t="n">
        <v>0.044</v>
      </c>
      <c r="CS383" s="33" t="n">
        <v>0.044</v>
      </c>
      <c r="CT383" s="33" t="n">
        <v>0.088</v>
      </c>
      <c r="CU383" s="33" t="n">
        <v>0.066</v>
      </c>
      <c r="CV383" s="33" t="n">
        <v>0.033</v>
      </c>
      <c r="CW383" s="33" t="n">
        <v>0.055</v>
      </c>
      <c r="CX383" s="33" t="n">
        <v>0.055</v>
      </c>
      <c r="CY383" s="33" t="n">
        <v>0.022</v>
      </c>
      <c r="CZ383" s="33" t="n">
        <v>0.033</v>
      </c>
      <c r="DA383" s="33" t="n">
        <v>0.11</v>
      </c>
      <c r="DB383" s="33" t="n">
        <v>0.165</v>
      </c>
      <c r="DC383" s="33" t="n">
        <v>0.132</v>
      </c>
      <c r="DD383" s="33" t="n">
        <v>0.066</v>
      </c>
      <c r="DE383" s="33" t="n">
        <v>0.165</v>
      </c>
      <c r="DF383" s="33" t="n">
        <v>0.187</v>
      </c>
      <c r="DG383" s="33" t="n">
        <v>0.187</v>
      </c>
      <c r="DH383" s="33" t="n">
        <v>0.154</v>
      </c>
      <c r="DI383" s="33" t="n">
        <v>0.253</v>
      </c>
      <c r="DJ383" s="33" t="n">
        <v>0.297</v>
      </c>
      <c r="DK383" s="33" t="n">
        <v>0.187</v>
      </c>
      <c r="DL383" s="33" t="n">
        <v>0.22</v>
      </c>
      <c r="DM383" s="33" t="n">
        <v>0.231</v>
      </c>
      <c r="DN383" s="33" t="n">
        <v>0</v>
      </c>
      <c r="DO383" s="33" t="n">
        <v>0</v>
      </c>
      <c r="DP383" s="33" t="n">
        <v>0.011</v>
      </c>
      <c r="DQ383" s="33" t="n">
        <v>0</v>
      </c>
      <c r="DR383" s="33" t="n">
        <v>0</v>
      </c>
      <c r="DS383" s="33" t="n">
        <v>0.011</v>
      </c>
      <c r="DT383" s="33" t="n">
        <v>0</v>
      </c>
      <c r="DU383" s="33" t="n">
        <v>0</v>
      </c>
      <c r="DV383" s="33" t="n">
        <v>0.044</v>
      </c>
      <c r="DW383" s="33" t="n">
        <v>0.802</v>
      </c>
      <c r="DX383" s="33" t="n">
        <v>0.725</v>
      </c>
      <c r="DY383" s="33" t="n">
        <v>0.725</v>
      </c>
      <c r="DZ383" s="33" t="n">
        <v>0.802</v>
      </c>
      <c r="EA383" s="33" t="n">
        <v>0.703</v>
      </c>
      <c r="EB383" s="33" t="n">
        <v>0.538</v>
      </c>
      <c r="EC383" s="33" t="n">
        <v>0.604</v>
      </c>
      <c r="ED383" s="33" t="n">
        <v>0.56</v>
      </c>
      <c r="EE383" s="33" t="n">
        <v>0.593</v>
      </c>
      <c r="EF383" s="33" t="n">
        <v>0.264</v>
      </c>
      <c r="EG383" s="33" t="n">
        <v>0.011</v>
      </c>
      <c r="EH383" s="33" t="n">
        <v>0.022</v>
      </c>
      <c r="EI383" s="33" t="n">
        <v>0.077</v>
      </c>
      <c r="EJ383" s="33" t="n">
        <v>0.264</v>
      </c>
      <c r="EK383" s="33" t="n">
        <v>0.143</v>
      </c>
      <c r="EL383" s="33" t="n">
        <v>0.121</v>
      </c>
      <c r="EM383" s="33" t="n">
        <v>0.132</v>
      </c>
      <c r="EN383" s="33" t="n">
        <v>0.143</v>
      </c>
      <c r="EO383" s="33" t="n">
        <v>0.33</v>
      </c>
      <c r="EP383" s="33" t="n">
        <v>0.33</v>
      </c>
      <c r="EQ383" s="33" t="n">
        <v>0.352</v>
      </c>
      <c r="ER383" s="33" t="n">
        <v>0.022</v>
      </c>
      <c r="ES383" s="33" t="n">
        <v>0.077</v>
      </c>
      <c r="ET383" s="33" t="n">
        <v>0.099</v>
      </c>
      <c r="EU383" s="33" t="n">
        <v>0.077</v>
      </c>
      <c r="EV383" s="33" t="n">
        <v>0.308</v>
      </c>
      <c r="EW383" s="33" t="n">
        <v>0.44</v>
      </c>
      <c r="EX383" s="33" t="n">
        <v>0.429</v>
      </c>
      <c r="EY383" s="33" t="n">
        <v>0.363</v>
      </c>
      <c r="EZ383" s="33" t="n">
        <v>6.27</v>
      </c>
      <c r="FA383" s="33" t="n">
        <v>0.132</v>
      </c>
      <c r="FB383" s="33" t="n">
        <v>0.011</v>
      </c>
      <c r="FC383" s="33" t="n">
        <v>0.044</v>
      </c>
      <c r="FD383" s="33" t="n">
        <v>0.066</v>
      </c>
      <c r="FE383" s="33" t="n">
        <v>0.132</v>
      </c>
      <c r="FF383" s="33" t="n">
        <v>0.066</v>
      </c>
      <c r="FG383" s="33" t="n">
        <v>0.099</v>
      </c>
      <c r="FH383" s="33" t="n">
        <v>0.121</v>
      </c>
      <c r="FI383" s="33" t="n">
        <v>0.088</v>
      </c>
      <c r="FJ383" s="33" t="n">
        <v>0.187</v>
      </c>
      <c r="FK383" s="33" t="n">
        <v>0.055</v>
      </c>
      <c r="FL383" s="33" t="n">
        <v>0.549</v>
      </c>
      <c r="FM383" s="33" t="n">
        <v>0.604</v>
      </c>
      <c r="FN383" s="33" t="n">
        <v>0.264</v>
      </c>
      <c r="FO383" s="33" t="n">
        <v>0.143</v>
      </c>
      <c r="FP383" s="33" t="n">
        <v>0.088</v>
      </c>
      <c r="FQ383" s="33" t="n">
        <v>0.187</v>
      </c>
      <c r="FR383" s="33" t="n">
        <v>0.077</v>
      </c>
      <c r="FS383" s="33" t="n">
        <v>0.088</v>
      </c>
      <c r="FT383" s="33" t="n">
        <v>0.231</v>
      </c>
      <c r="FU383" s="33" t="n">
        <v>0.132</v>
      </c>
      <c r="FV383" s="33" t="n">
        <v>0.088</v>
      </c>
      <c r="FW383" s="33" t="n">
        <v>0.209</v>
      </c>
      <c r="FX383" s="33" t="n">
        <v>0.099</v>
      </c>
      <c r="FY383" s="33" t="n">
        <v>0.132</v>
      </c>
      <c r="FZ383" s="33" t="n">
        <v>0.11</v>
      </c>
      <c r="GA383" s="33" t="n">
        <v>0.055</v>
      </c>
      <c r="GB383" s="33" t="n">
        <v>0.033</v>
      </c>
      <c r="GC383" s="33" t="n">
        <v>0.011</v>
      </c>
      <c r="GD383" s="33" t="n">
        <v>0.022</v>
      </c>
      <c r="GE383" s="33" t="n">
        <v>0.143</v>
      </c>
      <c r="GF383" s="33" t="n">
        <v>0</v>
      </c>
      <c r="GG383" s="33" t="n">
        <v>0.319</v>
      </c>
      <c r="GH383" s="33" t="n">
        <v>0.341</v>
      </c>
      <c r="GI383" s="33" t="n">
        <v>0.341</v>
      </c>
      <c r="GJ383" s="33" t="n">
        <v>0.319</v>
      </c>
      <c r="GK383" s="33" t="n">
        <v>0.341</v>
      </c>
      <c r="GL383" s="33" t="n">
        <v>0.374</v>
      </c>
      <c r="GM383" s="33" t="n">
        <v>0.484</v>
      </c>
      <c r="GN383" s="33" t="n">
        <v>0.286</v>
      </c>
      <c r="GO383" s="33" t="n">
        <v>0.385</v>
      </c>
      <c r="GP383" s="33" t="n">
        <v>0.418</v>
      </c>
      <c r="GQ383" s="33" t="n">
        <v>0.33</v>
      </c>
      <c r="GR383" s="33" t="n">
        <v>0.473</v>
      </c>
      <c r="GS383" s="33" t="n">
        <v>0.066</v>
      </c>
      <c r="GT383" s="33" t="n">
        <v>0.264</v>
      </c>
      <c r="GU383" s="33" t="n">
        <v>0.187</v>
      </c>
      <c r="GV383" s="33" t="n">
        <v>0.132</v>
      </c>
      <c r="GW383" s="33" t="n">
        <v>0.099</v>
      </c>
      <c r="GX383" s="33" t="n">
        <v>0.066</v>
      </c>
      <c r="GY383" s="33" t="n">
        <v>0.033</v>
      </c>
      <c r="GZ383" s="33" t="n">
        <v>0.033</v>
      </c>
      <c r="HA383" s="33" t="n">
        <v>0.033</v>
      </c>
      <c r="HB383" s="33" t="n">
        <v>0.044</v>
      </c>
      <c r="HC383" s="33" t="n">
        <v>0.033</v>
      </c>
      <c r="HD383" s="33" t="n">
        <v>0.044</v>
      </c>
      <c r="HE383" s="33" t="n">
        <v>0.044</v>
      </c>
      <c r="HF383" s="33" t="n">
        <v>0.044</v>
      </c>
      <c r="HG383" s="33" t="n">
        <v>0.044</v>
      </c>
      <c r="HH383" s="33" t="n">
        <v>0.066</v>
      </c>
      <c r="HI383" s="33" t="n">
        <v>0.055</v>
      </c>
      <c r="HJ383" s="33" t="n">
        <v>0.044</v>
      </c>
    </row>
    <row r="384" customFormat="false" ht="15" hidden="false" customHeight="false" outlineLevel="0" collapsed="false">
      <c r="A384" s="33" t="n">
        <v>610046</v>
      </c>
      <c r="B384" s="242" t="s">
        <v>1785</v>
      </c>
      <c r="C384" s="243" t="s">
        <v>1786</v>
      </c>
      <c r="D384" s="33" t="n">
        <v>4560</v>
      </c>
      <c r="E384" s="33" t="n">
        <v>24281</v>
      </c>
      <c r="F384" s="33" t="s">
        <v>883</v>
      </c>
      <c r="G384" s="33" t="s">
        <v>884</v>
      </c>
      <c r="H384" s="243" t="s">
        <v>46</v>
      </c>
      <c r="I384" s="33" t="s">
        <v>1855</v>
      </c>
      <c r="J384" s="33" t="s">
        <v>2438</v>
      </c>
      <c r="L384" s="33" t="s">
        <v>80</v>
      </c>
      <c r="N384" s="33" t="s">
        <v>1790</v>
      </c>
      <c r="O384" s="33" t="n">
        <v>52617</v>
      </c>
      <c r="P384" s="33" t="s">
        <v>1791</v>
      </c>
      <c r="Q384" s="33" t="s">
        <v>4377</v>
      </c>
      <c r="R384" s="33" t="s">
        <v>4378</v>
      </c>
      <c r="S384" s="33" t="n">
        <v>60634</v>
      </c>
      <c r="T384" s="33" t="n">
        <v>30</v>
      </c>
      <c r="U384" s="33" t="s">
        <v>4379</v>
      </c>
      <c r="V384" s="33" t="s">
        <v>4380</v>
      </c>
      <c r="W384" s="33" t="s">
        <v>4381</v>
      </c>
      <c r="X384" s="33" t="s">
        <v>4382</v>
      </c>
      <c r="Y384" s="33" t="s">
        <v>1946</v>
      </c>
      <c r="AA384" s="33" t="n">
        <v>2012</v>
      </c>
      <c r="AB384" s="33" t="n">
        <v>610046</v>
      </c>
      <c r="AD384" s="33" t="n">
        <v>4560</v>
      </c>
      <c r="AG384" s="33" t="s">
        <v>4383</v>
      </c>
      <c r="AH384" s="33" t="n">
        <v>0</v>
      </c>
      <c r="AI384" s="33" t="s">
        <v>1823</v>
      </c>
      <c r="AJ384" s="33" t="s">
        <v>1801</v>
      </c>
      <c r="AK384" s="33" t="s">
        <v>1802</v>
      </c>
      <c r="AL384" s="33" t="s">
        <v>80</v>
      </c>
      <c r="AM384" s="33" t="s">
        <v>65</v>
      </c>
      <c r="AN384" s="33" t="s">
        <v>80</v>
      </c>
      <c r="AO384" s="33" t="s">
        <v>80</v>
      </c>
      <c r="AP384" s="33" t="s">
        <v>65</v>
      </c>
      <c r="AQ384" s="33" t="s">
        <v>2426</v>
      </c>
      <c r="AR384" s="244" t="s">
        <v>142</v>
      </c>
      <c r="AS384" s="33" t="s">
        <v>67</v>
      </c>
      <c r="AT384" s="33" t="s">
        <v>47</v>
      </c>
      <c r="AU384" s="33" t="s">
        <v>47</v>
      </c>
      <c r="AV384" s="33" t="n">
        <v>33</v>
      </c>
      <c r="AW384" s="33" t="n">
        <v>55</v>
      </c>
      <c r="AX384" s="33" t="n">
        <v>57</v>
      </c>
      <c r="AY384" s="33" t="n">
        <v>326</v>
      </c>
      <c r="AZ384" s="33" t="n">
        <v>17</v>
      </c>
      <c r="BA384" s="33" t="n">
        <v>5</v>
      </c>
      <c r="BB384" s="33" t="n">
        <v>4</v>
      </c>
      <c r="BC384" s="33" t="n">
        <v>282</v>
      </c>
      <c r="BD384" s="245" t="n">
        <v>0</v>
      </c>
      <c r="BE384" s="33" t="n">
        <v>0</v>
      </c>
      <c r="BF384" s="33" t="n">
        <v>8</v>
      </c>
      <c r="BG384" s="33" t="n">
        <v>10</v>
      </c>
      <c r="BH384" s="33" t="n">
        <v>326</v>
      </c>
      <c r="BI384" s="33" t="n">
        <v>0.061</v>
      </c>
      <c r="BJ384" s="33" t="n">
        <v>0.018</v>
      </c>
      <c r="BK384" s="33" t="n">
        <v>0.031</v>
      </c>
      <c r="BL384" s="33" t="n">
        <v>0.006</v>
      </c>
      <c r="BM384" s="33" t="n">
        <v>0.012</v>
      </c>
      <c r="BN384" s="33" t="n">
        <v>0.074</v>
      </c>
      <c r="BO384" s="33" t="n">
        <v>0.141</v>
      </c>
      <c r="BP384" s="33" t="n">
        <v>0.11</v>
      </c>
      <c r="BQ384" s="33" t="n">
        <v>0.092</v>
      </c>
      <c r="BR384" s="33" t="n">
        <v>0.031</v>
      </c>
      <c r="BS384" s="33" t="n">
        <v>0.095</v>
      </c>
      <c r="BT384" s="33" t="n">
        <v>0.181</v>
      </c>
      <c r="BU384" s="33" t="n">
        <v>0.408</v>
      </c>
      <c r="BV384" s="33" t="n">
        <v>0.35</v>
      </c>
      <c r="BW384" s="33" t="n">
        <v>0.408</v>
      </c>
      <c r="BX384" s="33" t="n">
        <v>0.261</v>
      </c>
      <c r="BY384" s="33" t="n">
        <v>0.396</v>
      </c>
      <c r="BZ384" s="33" t="n">
        <v>0.347</v>
      </c>
      <c r="CA384" s="33" t="n">
        <v>0.015</v>
      </c>
      <c r="CB384" s="33" t="n">
        <v>0.018</v>
      </c>
      <c r="CC384" s="33" t="n">
        <v>0.021</v>
      </c>
      <c r="CD384" s="33" t="n">
        <v>0.012</v>
      </c>
      <c r="CE384" s="33" t="n">
        <v>0.021</v>
      </c>
      <c r="CF384" s="33" t="n">
        <v>0.012</v>
      </c>
      <c r="CG384" s="33" t="n">
        <v>0.374</v>
      </c>
      <c r="CH384" s="33" t="n">
        <v>0.503</v>
      </c>
      <c r="CI384" s="33" t="n">
        <v>0.448</v>
      </c>
      <c r="CJ384" s="33" t="n">
        <v>0.69</v>
      </c>
      <c r="CK384" s="33" t="n">
        <v>0.475</v>
      </c>
      <c r="CL384" s="33" t="n">
        <v>0.387</v>
      </c>
      <c r="CM384" s="33" t="n">
        <v>0</v>
      </c>
      <c r="CN384" s="33" t="n">
        <v>0.003</v>
      </c>
      <c r="CO384" s="33" t="n">
        <v>0.003</v>
      </c>
      <c r="CP384" s="33" t="n">
        <v>0.009</v>
      </c>
      <c r="CQ384" s="33" t="n">
        <v>0.003</v>
      </c>
      <c r="CR384" s="33" t="n">
        <v>0.006</v>
      </c>
      <c r="CS384" s="33" t="n">
        <v>0.021</v>
      </c>
      <c r="CT384" s="33" t="n">
        <v>0.058</v>
      </c>
      <c r="CU384" s="33" t="n">
        <v>0.028</v>
      </c>
      <c r="CV384" s="33" t="n">
        <v>0.006</v>
      </c>
      <c r="CW384" s="33" t="n">
        <v>0.012</v>
      </c>
      <c r="CX384" s="33" t="n">
        <v>0.028</v>
      </c>
      <c r="CY384" s="33" t="n">
        <v>0.055</v>
      </c>
      <c r="CZ384" s="33" t="n">
        <v>0.012</v>
      </c>
      <c r="DA384" s="33" t="n">
        <v>0.04</v>
      </c>
      <c r="DB384" s="33" t="n">
        <v>0.046</v>
      </c>
      <c r="DC384" s="33" t="n">
        <v>0.08</v>
      </c>
      <c r="DD384" s="33" t="n">
        <v>0.037</v>
      </c>
      <c r="DE384" s="33" t="n">
        <v>0.132</v>
      </c>
      <c r="DF384" s="33" t="n">
        <v>0.163</v>
      </c>
      <c r="DG384" s="33" t="n">
        <v>0.218</v>
      </c>
      <c r="DH384" s="33" t="n">
        <v>0.187</v>
      </c>
      <c r="DI384" s="33" t="n">
        <v>0.196</v>
      </c>
      <c r="DJ384" s="33" t="n">
        <v>0.242</v>
      </c>
      <c r="DK384" s="33" t="n">
        <v>0.248</v>
      </c>
      <c r="DL384" s="33" t="n">
        <v>0.273</v>
      </c>
      <c r="DM384" s="33" t="n">
        <v>0.252</v>
      </c>
      <c r="DN384" s="33" t="n">
        <v>0.006</v>
      </c>
      <c r="DO384" s="33" t="n">
        <v>0.006</v>
      </c>
      <c r="DP384" s="33" t="n">
        <v>0.006</v>
      </c>
      <c r="DQ384" s="33" t="n">
        <v>0.009</v>
      </c>
      <c r="DR384" s="33" t="n">
        <v>0.003</v>
      </c>
      <c r="DS384" s="33" t="n">
        <v>0.025</v>
      </c>
      <c r="DT384" s="33" t="n">
        <v>0.012</v>
      </c>
      <c r="DU384" s="33" t="n">
        <v>0.018</v>
      </c>
      <c r="DV384" s="33" t="n">
        <v>0.015</v>
      </c>
      <c r="DW384" s="33" t="n">
        <v>0.856</v>
      </c>
      <c r="DX384" s="33" t="n">
        <v>0.816</v>
      </c>
      <c r="DY384" s="33" t="n">
        <v>0.745</v>
      </c>
      <c r="DZ384" s="33" t="n">
        <v>0.739</v>
      </c>
      <c r="EA384" s="33" t="n">
        <v>0.785</v>
      </c>
      <c r="EB384" s="33" t="n">
        <v>0.687</v>
      </c>
      <c r="EC384" s="33" t="n">
        <v>0.672</v>
      </c>
      <c r="ED384" s="33" t="n">
        <v>0.571</v>
      </c>
      <c r="EE384" s="33" t="n">
        <v>0.669</v>
      </c>
      <c r="EF384" s="33" t="n">
        <v>0.405</v>
      </c>
      <c r="EG384" s="33" t="n">
        <v>0.015</v>
      </c>
      <c r="EH384" s="33" t="n">
        <v>0.006</v>
      </c>
      <c r="EI384" s="33" t="n">
        <v>0.046</v>
      </c>
      <c r="EJ384" s="33" t="n">
        <v>0.255</v>
      </c>
      <c r="EK384" s="33" t="n">
        <v>0.058</v>
      </c>
      <c r="EL384" s="33" t="n">
        <v>0.034</v>
      </c>
      <c r="EM384" s="33" t="n">
        <v>0.043</v>
      </c>
      <c r="EN384" s="33" t="n">
        <v>0.135</v>
      </c>
      <c r="EO384" s="33" t="n">
        <v>0.344</v>
      </c>
      <c r="EP384" s="33" t="n">
        <v>0.325</v>
      </c>
      <c r="EQ384" s="33" t="n">
        <v>0.337</v>
      </c>
      <c r="ER384" s="33" t="n">
        <v>0.089</v>
      </c>
      <c r="ES384" s="33" t="n">
        <v>0.055</v>
      </c>
      <c r="ET384" s="33" t="n">
        <v>0.058</v>
      </c>
      <c r="EU384" s="33" t="n">
        <v>0.104</v>
      </c>
      <c r="EV384" s="33" t="n">
        <v>0.117</v>
      </c>
      <c r="EW384" s="33" t="n">
        <v>0.528</v>
      </c>
      <c r="EX384" s="33" t="n">
        <v>0.577</v>
      </c>
      <c r="EY384" s="33" t="n">
        <v>0.469</v>
      </c>
      <c r="EZ384" s="33" t="n">
        <v>8.65</v>
      </c>
      <c r="FA384" s="33" t="n">
        <v>0.009</v>
      </c>
      <c r="FB384" s="33" t="n">
        <v>0</v>
      </c>
      <c r="FC384" s="33" t="n">
        <v>0</v>
      </c>
      <c r="FD384" s="33" t="n">
        <v>0.006</v>
      </c>
      <c r="FE384" s="33" t="n">
        <v>0.028</v>
      </c>
      <c r="FF384" s="33" t="n">
        <v>0.055</v>
      </c>
      <c r="FG384" s="33" t="n">
        <v>0.086</v>
      </c>
      <c r="FH384" s="33" t="n">
        <v>0.187</v>
      </c>
      <c r="FI384" s="33" t="n">
        <v>0.156</v>
      </c>
      <c r="FJ384" s="33" t="n">
        <v>0.408</v>
      </c>
      <c r="FK384" s="33" t="n">
        <v>0.064</v>
      </c>
      <c r="FL384" s="33" t="n">
        <v>0.374</v>
      </c>
      <c r="FM384" s="33" t="n">
        <v>0.482</v>
      </c>
      <c r="FN384" s="33" t="n">
        <v>0.23</v>
      </c>
      <c r="FO384" s="33" t="n">
        <v>0.187</v>
      </c>
      <c r="FP384" s="33" t="n">
        <v>0.123</v>
      </c>
      <c r="FQ384" s="33" t="n">
        <v>0.206</v>
      </c>
      <c r="FR384" s="33" t="n">
        <v>0.098</v>
      </c>
      <c r="FS384" s="33" t="n">
        <v>0.067</v>
      </c>
      <c r="FT384" s="33" t="n">
        <v>0.166</v>
      </c>
      <c r="FU384" s="33" t="n">
        <v>0.156</v>
      </c>
      <c r="FV384" s="33" t="n">
        <v>0.086</v>
      </c>
      <c r="FW384" s="33" t="n">
        <v>0.248</v>
      </c>
      <c r="FX384" s="33" t="n">
        <v>0.184</v>
      </c>
      <c r="FY384" s="33" t="n">
        <v>0.242</v>
      </c>
      <c r="FZ384" s="33" t="n">
        <v>0.15</v>
      </c>
      <c r="GA384" s="33" t="n">
        <v>0.003</v>
      </c>
      <c r="GB384" s="33" t="n">
        <v>0.003</v>
      </c>
      <c r="GC384" s="33" t="n">
        <v>0.012</v>
      </c>
      <c r="GD384" s="33" t="n">
        <v>0.006</v>
      </c>
      <c r="GE384" s="33" t="n">
        <v>0.089</v>
      </c>
      <c r="GF384" s="33" t="n">
        <v>0</v>
      </c>
      <c r="GG384" s="33" t="n">
        <v>0.267</v>
      </c>
      <c r="GH384" s="33" t="n">
        <v>0.285</v>
      </c>
      <c r="GI384" s="33" t="n">
        <v>0.31</v>
      </c>
      <c r="GJ384" s="33" t="n">
        <v>0.328</v>
      </c>
      <c r="GK384" s="33" t="n">
        <v>0.399</v>
      </c>
      <c r="GL384" s="33" t="n">
        <v>0.307</v>
      </c>
      <c r="GM384" s="33" t="n">
        <v>0.632</v>
      </c>
      <c r="GN384" s="33" t="n">
        <v>0.451</v>
      </c>
      <c r="GO384" s="33" t="n">
        <v>0.463</v>
      </c>
      <c r="GP384" s="33" t="n">
        <v>0.518</v>
      </c>
      <c r="GQ384" s="33" t="n">
        <v>0.316</v>
      </c>
      <c r="GR384" s="33" t="n">
        <v>0.58</v>
      </c>
      <c r="GS384" s="33" t="n">
        <v>0.028</v>
      </c>
      <c r="GT384" s="33" t="n">
        <v>0.156</v>
      </c>
      <c r="GU384" s="33" t="n">
        <v>0.117</v>
      </c>
      <c r="GV384" s="33" t="n">
        <v>0.064</v>
      </c>
      <c r="GW384" s="33" t="n">
        <v>0.095</v>
      </c>
      <c r="GX384" s="33" t="n">
        <v>0.034</v>
      </c>
      <c r="GY384" s="33" t="n">
        <v>0.028</v>
      </c>
      <c r="GZ384" s="33" t="n">
        <v>0.034</v>
      </c>
      <c r="HA384" s="33" t="n">
        <v>0.028</v>
      </c>
      <c r="HB384" s="33" t="n">
        <v>0.025</v>
      </c>
      <c r="HC384" s="33" t="n">
        <v>0.031</v>
      </c>
      <c r="HD384" s="33" t="n">
        <v>0.025</v>
      </c>
      <c r="HE384" s="33" t="n">
        <v>0.043</v>
      </c>
      <c r="HF384" s="33" t="n">
        <v>0.071</v>
      </c>
      <c r="HG384" s="33" t="n">
        <v>0.071</v>
      </c>
      <c r="HH384" s="33" t="n">
        <v>0.058</v>
      </c>
      <c r="HI384" s="33" t="n">
        <v>0.071</v>
      </c>
      <c r="HJ384" s="33" t="n">
        <v>0.055</v>
      </c>
    </row>
    <row r="385" customFormat="false" ht="15" hidden="false" customHeight="false" outlineLevel="0" collapsed="false">
      <c r="A385" s="33" t="n">
        <v>610047</v>
      </c>
      <c r="B385" s="242" t="s">
        <v>1785</v>
      </c>
      <c r="C385" s="243" t="s">
        <v>1786</v>
      </c>
      <c r="D385" s="33" t="n">
        <v>4570</v>
      </c>
      <c r="E385" s="33" t="n">
        <v>24301</v>
      </c>
      <c r="F385" s="33" t="s">
        <v>887</v>
      </c>
      <c r="G385" s="33" t="s">
        <v>888</v>
      </c>
      <c r="H385" s="243" t="s">
        <v>46</v>
      </c>
      <c r="I385" s="33" t="s">
        <v>1855</v>
      </c>
      <c r="J385" s="33" t="s">
        <v>1788</v>
      </c>
      <c r="L385" s="33" t="s">
        <v>115</v>
      </c>
      <c r="N385" s="33" t="s">
        <v>1790</v>
      </c>
      <c r="O385" s="33" t="n">
        <v>51470</v>
      </c>
      <c r="P385" s="33" t="s">
        <v>1791</v>
      </c>
      <c r="Q385" s="33" t="s">
        <v>4384</v>
      </c>
      <c r="R385" s="33" t="s">
        <v>4385</v>
      </c>
      <c r="S385" s="33" t="n">
        <v>60619</v>
      </c>
      <c r="T385" s="33" t="n">
        <v>46</v>
      </c>
      <c r="U385" s="33" t="s">
        <v>4386</v>
      </c>
      <c r="V385" s="33" t="s">
        <v>4387</v>
      </c>
      <c r="W385" s="33" t="s">
        <v>4388</v>
      </c>
      <c r="X385" s="33" t="s">
        <v>4389</v>
      </c>
      <c r="Y385" s="33" t="s">
        <v>2405</v>
      </c>
      <c r="Z385" s="33" t="s">
        <v>2586</v>
      </c>
      <c r="AA385" s="33" t="n">
        <v>2012</v>
      </c>
      <c r="AB385" s="33" t="n">
        <v>610047</v>
      </c>
      <c r="AG385" s="33" t="s">
        <v>4390</v>
      </c>
      <c r="AH385" s="33" t="n">
        <v>6</v>
      </c>
      <c r="AI385" s="33" t="s">
        <v>1823</v>
      </c>
      <c r="AJ385" s="33" t="s">
        <v>1801</v>
      </c>
      <c r="AK385" s="33" t="s">
        <v>1802</v>
      </c>
      <c r="AL385" s="33" t="s">
        <v>115</v>
      </c>
      <c r="AM385" s="33" t="s">
        <v>53</v>
      </c>
      <c r="AR385" s="244" t="s">
        <v>54</v>
      </c>
    </row>
    <row r="386" customFormat="false" ht="15" hidden="false" customHeight="false" outlineLevel="0" collapsed="false">
      <c r="A386" s="33" t="n">
        <v>610048</v>
      </c>
      <c r="B386" s="242" t="s">
        <v>1785</v>
      </c>
      <c r="C386" s="243" t="s">
        <v>1786</v>
      </c>
      <c r="D386" s="33" t="n">
        <v>4580</v>
      </c>
      <c r="E386" s="33" t="n">
        <v>24311</v>
      </c>
      <c r="F386" s="33" t="s">
        <v>889</v>
      </c>
      <c r="G386" s="33" t="s">
        <v>890</v>
      </c>
      <c r="H386" s="243" t="s">
        <v>46</v>
      </c>
      <c r="I386" s="33" t="s">
        <v>1855</v>
      </c>
      <c r="J386" s="33" t="s">
        <v>1788</v>
      </c>
      <c r="L386" s="33" t="s">
        <v>80</v>
      </c>
      <c r="N386" s="33" t="s">
        <v>1790</v>
      </c>
      <c r="O386" s="33" t="n">
        <v>51167</v>
      </c>
      <c r="P386" s="33" t="s">
        <v>1791</v>
      </c>
      <c r="Q386" s="33" t="s">
        <v>4391</v>
      </c>
      <c r="R386" s="33" t="s">
        <v>4392</v>
      </c>
      <c r="S386" s="33" t="n">
        <v>60610</v>
      </c>
      <c r="T386" s="33" t="n">
        <v>33</v>
      </c>
      <c r="U386" s="33" t="s">
        <v>4393</v>
      </c>
      <c r="V386" s="33" t="s">
        <v>4394</v>
      </c>
      <c r="W386" s="33" t="s">
        <v>4395</v>
      </c>
      <c r="X386" s="33" t="s">
        <v>4396</v>
      </c>
      <c r="Y386" s="33" t="s">
        <v>2414</v>
      </c>
      <c r="Z386" s="33" t="s">
        <v>2090</v>
      </c>
      <c r="AA386" s="33" t="n">
        <v>2012</v>
      </c>
      <c r="AB386" s="33" t="n">
        <v>610048</v>
      </c>
      <c r="AD386" s="33" t="n">
        <v>4580</v>
      </c>
      <c r="AG386" s="33" t="s">
        <v>4397</v>
      </c>
      <c r="AH386" s="33" t="n">
        <v>2</v>
      </c>
      <c r="AI386" s="33" t="s">
        <v>1823</v>
      </c>
      <c r="AJ386" s="33" t="s">
        <v>1801</v>
      </c>
      <c r="AK386" s="33" t="s">
        <v>1802</v>
      </c>
      <c r="AL386" s="33" t="s">
        <v>80</v>
      </c>
      <c r="AM386" s="33" t="s">
        <v>65</v>
      </c>
      <c r="AN386" s="33" t="s">
        <v>80</v>
      </c>
      <c r="AO386" s="33" t="s">
        <v>80</v>
      </c>
      <c r="AP386" s="33" t="s">
        <v>65</v>
      </c>
      <c r="AQ386" s="33" t="s">
        <v>2426</v>
      </c>
      <c r="AR386" s="244" t="s">
        <v>263</v>
      </c>
      <c r="AS386" s="33" t="s">
        <v>47</v>
      </c>
      <c r="AT386" s="33" t="s">
        <v>47</v>
      </c>
      <c r="AU386" s="33" t="s">
        <v>77</v>
      </c>
      <c r="AV386" s="33" t="n">
        <v>46</v>
      </c>
      <c r="AW386" s="33" t="n">
        <v>57</v>
      </c>
      <c r="AX386" s="33" t="n">
        <v>65</v>
      </c>
      <c r="AY386" s="33" t="n">
        <v>147</v>
      </c>
      <c r="AZ386" s="33" t="n">
        <v>2</v>
      </c>
      <c r="BA386" s="33" t="n">
        <v>1</v>
      </c>
      <c r="BB386" s="33" t="n">
        <v>135</v>
      </c>
      <c r="BC386" s="33" t="n">
        <v>2</v>
      </c>
      <c r="BD386" s="245" t="n">
        <v>2</v>
      </c>
      <c r="BE386" s="33" t="n">
        <v>0</v>
      </c>
      <c r="BF386" s="33" t="n">
        <v>2</v>
      </c>
      <c r="BG386" s="33" t="n">
        <v>3</v>
      </c>
      <c r="BH386" s="33" t="n">
        <v>147</v>
      </c>
      <c r="BI386" s="33" t="n">
        <v>0.014</v>
      </c>
      <c r="BJ386" s="33" t="n">
        <v>0</v>
      </c>
      <c r="BK386" s="33" t="n">
        <v>0.007</v>
      </c>
      <c r="BL386" s="33" t="n">
        <v>0.014</v>
      </c>
      <c r="BM386" s="33" t="n">
        <v>0.061</v>
      </c>
      <c r="BN386" s="33" t="n">
        <v>0.061</v>
      </c>
      <c r="BO386" s="33" t="n">
        <v>0.068</v>
      </c>
      <c r="BP386" s="33" t="n">
        <v>0.088</v>
      </c>
      <c r="BQ386" s="33" t="n">
        <v>0.082</v>
      </c>
      <c r="BR386" s="33" t="n">
        <v>0.048</v>
      </c>
      <c r="BS386" s="33" t="n">
        <v>0.102</v>
      </c>
      <c r="BT386" s="33" t="n">
        <v>0.143</v>
      </c>
      <c r="BU386" s="33" t="n">
        <v>0.327</v>
      </c>
      <c r="BV386" s="33" t="n">
        <v>0.231</v>
      </c>
      <c r="BW386" s="33" t="n">
        <v>0.313</v>
      </c>
      <c r="BX386" s="33" t="n">
        <v>0.252</v>
      </c>
      <c r="BY386" s="33" t="n">
        <v>0.313</v>
      </c>
      <c r="BZ386" s="33" t="n">
        <v>0.293</v>
      </c>
      <c r="CA386" s="33" t="n">
        <v>0</v>
      </c>
      <c r="CB386" s="33" t="n">
        <v>0.014</v>
      </c>
      <c r="CC386" s="33" t="n">
        <v>0.014</v>
      </c>
      <c r="CD386" s="33" t="n">
        <v>0.007</v>
      </c>
      <c r="CE386" s="33" t="n">
        <v>0.034</v>
      </c>
      <c r="CF386" s="33" t="n">
        <v>0.034</v>
      </c>
      <c r="CG386" s="33" t="n">
        <v>0.592</v>
      </c>
      <c r="CH386" s="33" t="n">
        <v>0.667</v>
      </c>
      <c r="CI386" s="33" t="n">
        <v>0.585</v>
      </c>
      <c r="CJ386" s="33" t="n">
        <v>0.68</v>
      </c>
      <c r="CK386" s="33" t="n">
        <v>0.49</v>
      </c>
      <c r="CL386" s="33" t="n">
        <v>0.469</v>
      </c>
      <c r="CM386" s="33" t="n">
        <v>0</v>
      </c>
      <c r="CN386" s="33" t="n">
        <v>0.007</v>
      </c>
      <c r="CO386" s="33" t="n">
        <v>0</v>
      </c>
      <c r="CP386" s="33" t="n">
        <v>0</v>
      </c>
      <c r="CQ386" s="33" t="n">
        <v>0</v>
      </c>
      <c r="CR386" s="33" t="n">
        <v>0.007</v>
      </c>
      <c r="CS386" s="33" t="n">
        <v>0.02</v>
      </c>
      <c r="CT386" s="33" t="n">
        <v>0.088</v>
      </c>
      <c r="CU386" s="33" t="n">
        <v>0.027</v>
      </c>
      <c r="CV386" s="33" t="n">
        <v>0.02</v>
      </c>
      <c r="CW386" s="33" t="n">
        <v>0.007</v>
      </c>
      <c r="CX386" s="33" t="n">
        <v>0.02</v>
      </c>
      <c r="CY386" s="33" t="n">
        <v>0.048</v>
      </c>
      <c r="CZ386" s="33" t="n">
        <v>0.007</v>
      </c>
      <c r="DA386" s="33" t="n">
        <v>0.109</v>
      </c>
      <c r="DB386" s="33" t="n">
        <v>0.068</v>
      </c>
      <c r="DC386" s="33" t="n">
        <v>0.068</v>
      </c>
      <c r="DD386" s="33" t="n">
        <v>0.082</v>
      </c>
      <c r="DE386" s="33" t="n">
        <v>0.116</v>
      </c>
      <c r="DF386" s="33" t="n">
        <v>0.136</v>
      </c>
      <c r="DG386" s="33" t="n">
        <v>0.156</v>
      </c>
      <c r="DH386" s="33" t="n">
        <v>0.17</v>
      </c>
      <c r="DI386" s="33" t="n">
        <v>0.177</v>
      </c>
      <c r="DJ386" s="33" t="n">
        <v>0.218</v>
      </c>
      <c r="DK386" s="33" t="n">
        <v>0.218</v>
      </c>
      <c r="DL386" s="33" t="n">
        <v>0.15</v>
      </c>
      <c r="DM386" s="33" t="n">
        <v>0.19</v>
      </c>
      <c r="DN386" s="33" t="n">
        <v>0</v>
      </c>
      <c r="DO386" s="33" t="n">
        <v>0</v>
      </c>
      <c r="DP386" s="33" t="n">
        <v>0.007</v>
      </c>
      <c r="DQ386" s="33" t="n">
        <v>0</v>
      </c>
      <c r="DR386" s="33" t="n">
        <v>0</v>
      </c>
      <c r="DS386" s="33" t="n">
        <v>0.007</v>
      </c>
      <c r="DT386" s="33" t="n">
        <v>0.007</v>
      </c>
      <c r="DU386" s="33" t="n">
        <v>0.007</v>
      </c>
      <c r="DV386" s="33" t="n">
        <v>0</v>
      </c>
      <c r="DW386" s="33" t="n">
        <v>0.864</v>
      </c>
      <c r="DX386" s="33" t="n">
        <v>0.85</v>
      </c>
      <c r="DY386" s="33" t="n">
        <v>0.816</v>
      </c>
      <c r="DZ386" s="33" t="n">
        <v>0.782</v>
      </c>
      <c r="EA386" s="33" t="n">
        <v>0.816</v>
      </c>
      <c r="EB386" s="33" t="n">
        <v>0.66</v>
      </c>
      <c r="EC386" s="33" t="n">
        <v>0.687</v>
      </c>
      <c r="ED386" s="33" t="n">
        <v>0.687</v>
      </c>
      <c r="EE386" s="33" t="n">
        <v>0.701</v>
      </c>
      <c r="EF386" s="33" t="n">
        <v>0.367</v>
      </c>
      <c r="EG386" s="33" t="n">
        <v>0.007</v>
      </c>
      <c r="EH386" s="33" t="n">
        <v>0</v>
      </c>
      <c r="EI386" s="33" t="n">
        <v>0.061</v>
      </c>
      <c r="EJ386" s="33" t="n">
        <v>0.313</v>
      </c>
      <c r="EK386" s="33" t="n">
        <v>0.082</v>
      </c>
      <c r="EL386" s="33" t="n">
        <v>0.048</v>
      </c>
      <c r="EM386" s="33" t="n">
        <v>0.109</v>
      </c>
      <c r="EN386" s="33" t="n">
        <v>0.143</v>
      </c>
      <c r="EO386" s="33" t="n">
        <v>0.327</v>
      </c>
      <c r="EP386" s="33" t="n">
        <v>0.313</v>
      </c>
      <c r="EQ386" s="33" t="n">
        <v>0.272</v>
      </c>
      <c r="ER386" s="33" t="n">
        <v>0.02</v>
      </c>
      <c r="ES386" s="33" t="n">
        <v>0.048</v>
      </c>
      <c r="ET386" s="33" t="n">
        <v>0.054</v>
      </c>
      <c r="EU386" s="33" t="n">
        <v>0.061</v>
      </c>
      <c r="EV386" s="33" t="n">
        <v>0.156</v>
      </c>
      <c r="EW386" s="33" t="n">
        <v>0.537</v>
      </c>
      <c r="EX386" s="33" t="n">
        <v>0.585</v>
      </c>
      <c r="EY386" s="33" t="n">
        <v>0.497</v>
      </c>
      <c r="EZ386" s="33" t="n">
        <v>6.64</v>
      </c>
      <c r="FA386" s="33" t="n">
        <v>0.048</v>
      </c>
      <c r="FB386" s="33" t="n">
        <v>0.041</v>
      </c>
      <c r="FC386" s="33" t="n">
        <v>0.054</v>
      </c>
      <c r="FD386" s="33" t="n">
        <v>0.048</v>
      </c>
      <c r="FE386" s="33" t="n">
        <v>0.17</v>
      </c>
      <c r="FF386" s="33" t="n">
        <v>0.068</v>
      </c>
      <c r="FG386" s="33" t="n">
        <v>0.109</v>
      </c>
      <c r="FH386" s="33" t="n">
        <v>0.156</v>
      </c>
      <c r="FI386" s="33" t="n">
        <v>0.061</v>
      </c>
      <c r="FJ386" s="33" t="n">
        <v>0.211</v>
      </c>
      <c r="FK386" s="33" t="n">
        <v>0.034</v>
      </c>
      <c r="FL386" s="33" t="n">
        <v>0.578</v>
      </c>
      <c r="FM386" s="33" t="n">
        <v>0.633</v>
      </c>
      <c r="FN386" s="33" t="n">
        <v>0.279</v>
      </c>
      <c r="FO386" s="33" t="n">
        <v>0.211</v>
      </c>
      <c r="FP386" s="33" t="n">
        <v>0.163</v>
      </c>
      <c r="FQ386" s="33" t="n">
        <v>0.265</v>
      </c>
      <c r="FR386" s="33" t="n">
        <v>0.061</v>
      </c>
      <c r="FS386" s="33" t="n">
        <v>0.048</v>
      </c>
      <c r="FT386" s="33" t="n">
        <v>0.272</v>
      </c>
      <c r="FU386" s="33" t="n">
        <v>0.041</v>
      </c>
      <c r="FV386" s="33" t="n">
        <v>0.041</v>
      </c>
      <c r="FW386" s="33" t="n">
        <v>0.109</v>
      </c>
      <c r="FX386" s="33" t="n">
        <v>0.109</v>
      </c>
      <c r="FY386" s="33" t="n">
        <v>0.116</v>
      </c>
      <c r="FZ386" s="33" t="n">
        <v>0.075</v>
      </c>
      <c r="GA386" s="33" t="n">
        <v>0</v>
      </c>
      <c r="GB386" s="33" t="n">
        <v>0.014</v>
      </c>
      <c r="GC386" s="33" t="n">
        <v>0</v>
      </c>
      <c r="GD386" s="33" t="n">
        <v>0.095</v>
      </c>
      <c r="GE386" s="33" t="n">
        <v>0.041</v>
      </c>
      <c r="GF386" s="33" t="n">
        <v>0</v>
      </c>
      <c r="GG386" s="33" t="n">
        <v>0.299</v>
      </c>
      <c r="GH386" s="33" t="n">
        <v>0.265</v>
      </c>
      <c r="GI386" s="33" t="n">
        <v>0.279</v>
      </c>
      <c r="GJ386" s="33" t="n">
        <v>0.299</v>
      </c>
      <c r="GK386" s="33" t="n">
        <v>0.367</v>
      </c>
      <c r="GL386" s="33" t="n">
        <v>0.354</v>
      </c>
      <c r="GM386" s="33" t="n">
        <v>0.619</v>
      </c>
      <c r="GN386" s="33" t="n">
        <v>0.537</v>
      </c>
      <c r="GO386" s="33" t="n">
        <v>0.565</v>
      </c>
      <c r="GP386" s="33" t="n">
        <v>0.429</v>
      </c>
      <c r="GQ386" s="33" t="n">
        <v>0.497</v>
      </c>
      <c r="GR386" s="33" t="n">
        <v>0.585</v>
      </c>
      <c r="GS386" s="33" t="n">
        <v>0.041</v>
      </c>
      <c r="GT386" s="33" t="n">
        <v>0.136</v>
      </c>
      <c r="GU386" s="33" t="n">
        <v>0.116</v>
      </c>
      <c r="GV386" s="33" t="n">
        <v>0.122</v>
      </c>
      <c r="GW386" s="33" t="n">
        <v>0.054</v>
      </c>
      <c r="GX386" s="33" t="n">
        <v>0.02</v>
      </c>
      <c r="GY386" s="33" t="n">
        <v>0.02</v>
      </c>
      <c r="GZ386" s="33" t="n">
        <v>0.02</v>
      </c>
      <c r="HA386" s="33" t="n">
        <v>0.014</v>
      </c>
      <c r="HB386" s="33" t="n">
        <v>0.027</v>
      </c>
      <c r="HC386" s="33" t="n">
        <v>0.014</v>
      </c>
      <c r="HD386" s="33" t="n">
        <v>0.014</v>
      </c>
      <c r="HE386" s="33" t="n">
        <v>0.02</v>
      </c>
      <c r="HF386" s="33" t="n">
        <v>0.027</v>
      </c>
      <c r="HG386" s="33" t="n">
        <v>0.027</v>
      </c>
      <c r="HH386" s="33" t="n">
        <v>0.027</v>
      </c>
      <c r="HI386" s="33" t="n">
        <v>0.027</v>
      </c>
      <c r="HJ386" s="33" t="n">
        <v>0.027</v>
      </c>
    </row>
    <row r="387" customFormat="false" ht="15" hidden="false" customHeight="false" outlineLevel="0" collapsed="false">
      <c r="A387" s="33" t="n">
        <v>610051</v>
      </c>
      <c r="B387" s="242" t="s">
        <v>1785</v>
      </c>
      <c r="C387" s="243" t="s">
        <v>1786</v>
      </c>
      <c r="D387" s="33" t="n">
        <v>4600</v>
      </c>
      <c r="E387" s="33" t="n">
        <v>41121</v>
      </c>
      <c r="F387" s="33" t="s">
        <v>1037</v>
      </c>
      <c r="G387" s="33" t="s">
        <v>1038</v>
      </c>
      <c r="H387" s="243" t="s">
        <v>1850</v>
      </c>
      <c r="I387" s="33" t="s">
        <v>1855</v>
      </c>
      <c r="J387" s="33" t="s">
        <v>1788</v>
      </c>
      <c r="L387" s="33" t="s">
        <v>80</v>
      </c>
      <c r="N387" s="33" t="s">
        <v>1790</v>
      </c>
      <c r="O387" s="33" t="n">
        <v>51120</v>
      </c>
      <c r="P387" s="33" t="s">
        <v>1791</v>
      </c>
      <c r="Q387" s="33" t="s">
        <v>1037</v>
      </c>
      <c r="R387" s="33" t="s">
        <v>4398</v>
      </c>
      <c r="S387" s="33" t="n">
        <v>60639</v>
      </c>
      <c r="T387" s="33" t="n">
        <v>29</v>
      </c>
      <c r="U387" s="33" t="s">
        <v>1037</v>
      </c>
      <c r="V387" s="33" t="s">
        <v>4399</v>
      </c>
      <c r="W387" s="33" t="s">
        <v>4400</v>
      </c>
      <c r="X387" s="33" t="s">
        <v>4401</v>
      </c>
      <c r="Y387" s="33" t="s">
        <v>1946</v>
      </c>
      <c r="Z387" s="33" t="s">
        <v>1947</v>
      </c>
      <c r="AA387" s="33" t="n">
        <v>2012</v>
      </c>
      <c r="AB387" s="33" t="n">
        <v>610051</v>
      </c>
      <c r="AG387" s="33" t="s">
        <v>4402</v>
      </c>
      <c r="AH387" s="33" t="n">
        <v>2</v>
      </c>
      <c r="AI387" s="33" t="s">
        <v>1823</v>
      </c>
      <c r="AJ387" s="33" t="s">
        <v>1801</v>
      </c>
      <c r="AK387" s="33" t="s">
        <v>1802</v>
      </c>
      <c r="AL387" s="33" t="s">
        <v>80</v>
      </c>
      <c r="AM387" s="33" t="s">
        <v>65</v>
      </c>
      <c r="AR387" s="244" t="s">
        <v>54</v>
      </c>
    </row>
    <row r="388" customFormat="false" ht="15" hidden="false" customHeight="false" outlineLevel="0" collapsed="false">
      <c r="A388" s="33" t="n">
        <v>610052</v>
      </c>
      <c r="B388" s="242" t="s">
        <v>1785</v>
      </c>
      <c r="C388" s="243" t="s">
        <v>1786</v>
      </c>
      <c r="D388" s="33" t="n">
        <v>4610</v>
      </c>
      <c r="E388" s="33" t="n">
        <v>24331</v>
      </c>
      <c r="F388" s="33" t="s">
        <v>893</v>
      </c>
      <c r="G388" s="33" t="s">
        <v>894</v>
      </c>
      <c r="H388" s="243" t="s">
        <v>46</v>
      </c>
      <c r="I388" s="33" t="s">
        <v>1855</v>
      </c>
      <c r="J388" s="33" t="s">
        <v>1788</v>
      </c>
      <c r="L388" s="33" t="s">
        <v>115</v>
      </c>
      <c r="N388" s="33" t="s">
        <v>1790</v>
      </c>
      <c r="O388" s="33" t="n">
        <v>51471</v>
      </c>
      <c r="P388" s="33" t="s">
        <v>1791</v>
      </c>
      <c r="Q388" s="33" t="s">
        <v>4403</v>
      </c>
      <c r="R388" s="33" t="s">
        <v>4404</v>
      </c>
      <c r="S388" s="33" t="n">
        <v>60617</v>
      </c>
      <c r="T388" s="33" t="n">
        <v>47</v>
      </c>
      <c r="U388" s="33" t="s">
        <v>4405</v>
      </c>
      <c r="V388" s="33" t="s">
        <v>4406</v>
      </c>
      <c r="W388" s="33" t="s">
        <v>4407</v>
      </c>
      <c r="X388" s="33" t="s">
        <v>4408</v>
      </c>
      <c r="Y388" s="33" t="s">
        <v>2325</v>
      </c>
      <c r="Z388" s="33" t="s">
        <v>2204</v>
      </c>
      <c r="AA388" s="33" t="n">
        <v>2012</v>
      </c>
      <c r="AB388" s="33" t="n">
        <v>610052</v>
      </c>
      <c r="AD388" s="33" t="n">
        <v>4610</v>
      </c>
      <c r="AG388" s="33" t="s">
        <v>4409</v>
      </c>
      <c r="AH388" s="33" t="n">
        <v>6</v>
      </c>
      <c r="AI388" s="33" t="s">
        <v>1823</v>
      </c>
      <c r="AJ388" s="33" t="s">
        <v>1801</v>
      </c>
      <c r="AK388" s="33" t="s">
        <v>1802</v>
      </c>
      <c r="AL388" s="33" t="s">
        <v>115</v>
      </c>
      <c r="AM388" s="33" t="s">
        <v>53</v>
      </c>
      <c r="AN388" s="33" t="s">
        <v>115</v>
      </c>
      <c r="AO388" s="33" t="s">
        <v>115</v>
      </c>
      <c r="AP388" s="33" t="s">
        <v>53</v>
      </c>
      <c r="AQ388" s="33" t="s">
        <v>2467</v>
      </c>
      <c r="AR388" s="244" t="s">
        <v>238</v>
      </c>
      <c r="AS388" s="33" t="s">
        <v>47</v>
      </c>
      <c r="AT388" s="33" t="s">
        <v>67</v>
      </c>
      <c r="AU388" s="33" t="s">
        <v>67</v>
      </c>
      <c r="AV388" s="33" t="n">
        <v>40</v>
      </c>
      <c r="AW388" s="33" t="n">
        <v>21</v>
      </c>
      <c r="AX388" s="33" t="n">
        <v>38</v>
      </c>
      <c r="AY388" s="33" t="n">
        <v>126</v>
      </c>
      <c r="AZ388" s="33" t="n">
        <v>0</v>
      </c>
      <c r="BA388" s="33" t="n">
        <v>1</v>
      </c>
      <c r="BB388" s="33" t="n">
        <v>121</v>
      </c>
      <c r="BC388" s="33" t="n">
        <v>1</v>
      </c>
      <c r="BD388" s="245" t="n">
        <v>0</v>
      </c>
      <c r="BE388" s="33" t="n">
        <v>0</v>
      </c>
      <c r="BF388" s="33" t="n">
        <v>0</v>
      </c>
      <c r="BG388" s="33" t="n">
        <v>3</v>
      </c>
      <c r="BH388" s="33" t="n">
        <v>126</v>
      </c>
      <c r="BI388" s="33" t="n">
        <v>0</v>
      </c>
      <c r="BJ388" s="33" t="n">
        <v>0.016</v>
      </c>
      <c r="BK388" s="33" t="n">
        <v>0.008</v>
      </c>
      <c r="BL388" s="33" t="n">
        <v>0.016</v>
      </c>
      <c r="BM388" s="33" t="n">
        <v>0.016</v>
      </c>
      <c r="BN388" s="33" t="n">
        <v>0.063</v>
      </c>
      <c r="BO388" s="33" t="n">
        <v>0.135</v>
      </c>
      <c r="BP388" s="33" t="n">
        <v>0.095</v>
      </c>
      <c r="BQ388" s="33" t="n">
        <v>0.063</v>
      </c>
      <c r="BR388" s="33" t="n">
        <v>0.063</v>
      </c>
      <c r="BS388" s="33" t="n">
        <v>0.135</v>
      </c>
      <c r="BT388" s="33" t="n">
        <v>0.175</v>
      </c>
      <c r="BU388" s="33" t="n">
        <v>0.317</v>
      </c>
      <c r="BV388" s="33" t="n">
        <v>0.317</v>
      </c>
      <c r="BW388" s="33" t="n">
        <v>0.405</v>
      </c>
      <c r="BX388" s="33" t="n">
        <v>0.206</v>
      </c>
      <c r="BY388" s="33" t="n">
        <v>0.373</v>
      </c>
      <c r="BZ388" s="33" t="n">
        <v>0.238</v>
      </c>
      <c r="CA388" s="33" t="n">
        <v>0.016</v>
      </c>
      <c r="CB388" s="33" t="n">
        <v>0.024</v>
      </c>
      <c r="CC388" s="33" t="n">
        <v>0.04</v>
      </c>
      <c r="CD388" s="33" t="n">
        <v>0.048</v>
      </c>
      <c r="CE388" s="33" t="n">
        <v>0.016</v>
      </c>
      <c r="CF388" s="33" t="n">
        <v>0.032</v>
      </c>
      <c r="CG388" s="33" t="n">
        <v>0.532</v>
      </c>
      <c r="CH388" s="33" t="n">
        <v>0.548</v>
      </c>
      <c r="CI388" s="33" t="n">
        <v>0.484</v>
      </c>
      <c r="CJ388" s="33" t="n">
        <v>0.667</v>
      </c>
      <c r="CK388" s="33" t="n">
        <v>0.46</v>
      </c>
      <c r="CL388" s="33" t="n">
        <v>0.492</v>
      </c>
      <c r="CM388" s="33" t="n">
        <v>0</v>
      </c>
      <c r="CN388" s="33" t="n">
        <v>0.008</v>
      </c>
      <c r="CO388" s="33" t="n">
        <v>0.008</v>
      </c>
      <c r="CP388" s="33" t="n">
        <v>0.024</v>
      </c>
      <c r="CQ388" s="33" t="n">
        <v>0</v>
      </c>
      <c r="CR388" s="33" t="n">
        <v>0.016</v>
      </c>
      <c r="CS388" s="33" t="n">
        <v>0.048</v>
      </c>
      <c r="CT388" s="33" t="n">
        <v>0.087</v>
      </c>
      <c r="CU388" s="33" t="n">
        <v>0.071</v>
      </c>
      <c r="CV388" s="33" t="n">
        <v>0.04</v>
      </c>
      <c r="CW388" s="33" t="n">
        <v>0.071</v>
      </c>
      <c r="CX388" s="33" t="n">
        <v>0.079</v>
      </c>
      <c r="CY388" s="33" t="n">
        <v>0.063</v>
      </c>
      <c r="CZ388" s="33" t="n">
        <v>0.048</v>
      </c>
      <c r="DA388" s="33" t="n">
        <v>0.095</v>
      </c>
      <c r="DB388" s="33" t="n">
        <v>0.095</v>
      </c>
      <c r="DC388" s="33" t="n">
        <v>0.143</v>
      </c>
      <c r="DD388" s="33" t="n">
        <v>0.119</v>
      </c>
      <c r="DE388" s="33" t="n">
        <v>0.198</v>
      </c>
      <c r="DF388" s="33" t="n">
        <v>0.286</v>
      </c>
      <c r="DG388" s="33" t="n">
        <v>0.27</v>
      </c>
      <c r="DH388" s="33" t="n">
        <v>0.27</v>
      </c>
      <c r="DI388" s="33" t="n">
        <v>0.246</v>
      </c>
      <c r="DJ388" s="33" t="n">
        <v>0.397</v>
      </c>
      <c r="DK388" s="33" t="n">
        <v>0.31</v>
      </c>
      <c r="DL388" s="33" t="n">
        <v>0.278</v>
      </c>
      <c r="DM388" s="33" t="n">
        <v>0.23</v>
      </c>
      <c r="DN388" s="33" t="n">
        <v>0.016</v>
      </c>
      <c r="DO388" s="33" t="n">
        <v>0.008</v>
      </c>
      <c r="DP388" s="33" t="n">
        <v>0.008</v>
      </c>
      <c r="DQ388" s="33" t="n">
        <v>0.008</v>
      </c>
      <c r="DR388" s="33" t="n">
        <v>0.016</v>
      </c>
      <c r="DS388" s="33" t="n">
        <v>0.024</v>
      </c>
      <c r="DT388" s="33" t="n">
        <v>0.016</v>
      </c>
      <c r="DU388" s="33" t="n">
        <v>0.024</v>
      </c>
      <c r="DV388" s="33" t="n">
        <v>0.032</v>
      </c>
      <c r="DW388" s="33" t="n">
        <v>0.746</v>
      </c>
      <c r="DX388" s="33" t="n">
        <v>0.627</v>
      </c>
      <c r="DY388" s="33" t="n">
        <v>0.635</v>
      </c>
      <c r="DZ388" s="33" t="n">
        <v>0.635</v>
      </c>
      <c r="EA388" s="33" t="n">
        <v>0.69</v>
      </c>
      <c r="EB388" s="33" t="n">
        <v>0.468</v>
      </c>
      <c r="EC388" s="33" t="n">
        <v>0.532</v>
      </c>
      <c r="ED388" s="33" t="n">
        <v>0.468</v>
      </c>
      <c r="EE388" s="33" t="n">
        <v>0.548</v>
      </c>
      <c r="EF388" s="33" t="n">
        <v>0.468</v>
      </c>
      <c r="EG388" s="33" t="n">
        <v>0.008</v>
      </c>
      <c r="EH388" s="33" t="n">
        <v>0</v>
      </c>
      <c r="EI388" s="33" t="n">
        <v>0.087</v>
      </c>
      <c r="EJ388" s="33" t="n">
        <v>0.357</v>
      </c>
      <c r="EK388" s="33" t="n">
        <v>0.119</v>
      </c>
      <c r="EL388" s="33" t="n">
        <v>0.095</v>
      </c>
      <c r="EM388" s="33" t="n">
        <v>0.198</v>
      </c>
      <c r="EN388" s="33" t="n">
        <v>0.079</v>
      </c>
      <c r="EO388" s="33" t="n">
        <v>0.373</v>
      </c>
      <c r="EP388" s="33" t="n">
        <v>0.421</v>
      </c>
      <c r="EQ388" s="33" t="n">
        <v>0.254</v>
      </c>
      <c r="ER388" s="33" t="n">
        <v>0.024</v>
      </c>
      <c r="ES388" s="33" t="n">
        <v>0.016</v>
      </c>
      <c r="ET388" s="33" t="n">
        <v>0.048</v>
      </c>
      <c r="EU388" s="33" t="n">
        <v>0.048</v>
      </c>
      <c r="EV388" s="33" t="n">
        <v>0.071</v>
      </c>
      <c r="EW388" s="33" t="n">
        <v>0.484</v>
      </c>
      <c r="EX388" s="33" t="n">
        <v>0.437</v>
      </c>
      <c r="EY388" s="33" t="n">
        <v>0.413</v>
      </c>
      <c r="EZ388" s="33" t="n">
        <v>7.49</v>
      </c>
      <c r="FA388" s="33" t="n">
        <v>0.04</v>
      </c>
      <c r="FB388" s="33" t="n">
        <v>0.008</v>
      </c>
      <c r="FC388" s="33" t="n">
        <v>0.04</v>
      </c>
      <c r="FD388" s="33" t="n">
        <v>0.04</v>
      </c>
      <c r="FE388" s="33" t="n">
        <v>0.079</v>
      </c>
      <c r="FF388" s="33" t="n">
        <v>0.087</v>
      </c>
      <c r="FG388" s="33" t="n">
        <v>0.095</v>
      </c>
      <c r="FH388" s="33" t="n">
        <v>0.159</v>
      </c>
      <c r="FI388" s="33" t="n">
        <v>0.127</v>
      </c>
      <c r="FJ388" s="33" t="n">
        <v>0.286</v>
      </c>
      <c r="FK388" s="33" t="n">
        <v>0.04</v>
      </c>
      <c r="FL388" s="33" t="n">
        <v>0.611</v>
      </c>
      <c r="FM388" s="33" t="n">
        <v>0.683</v>
      </c>
      <c r="FN388" s="33" t="n">
        <v>0.349</v>
      </c>
      <c r="FO388" s="33" t="n">
        <v>0.151</v>
      </c>
      <c r="FP388" s="33" t="n">
        <v>0.103</v>
      </c>
      <c r="FQ388" s="33" t="n">
        <v>0.151</v>
      </c>
      <c r="FR388" s="33" t="n">
        <v>0.095</v>
      </c>
      <c r="FS388" s="33" t="n">
        <v>0.056</v>
      </c>
      <c r="FT388" s="33" t="n">
        <v>0.254</v>
      </c>
      <c r="FU388" s="33" t="n">
        <v>0.056</v>
      </c>
      <c r="FV388" s="33" t="n">
        <v>0.048</v>
      </c>
      <c r="FW388" s="33" t="n">
        <v>0.19</v>
      </c>
      <c r="FX388" s="33" t="n">
        <v>0.087</v>
      </c>
      <c r="FY388" s="33" t="n">
        <v>0.111</v>
      </c>
      <c r="FZ388" s="33" t="n">
        <v>0.056</v>
      </c>
      <c r="GA388" s="33" t="n">
        <v>0.008</v>
      </c>
      <c r="GB388" s="33" t="n">
        <v>0.016</v>
      </c>
      <c r="GC388" s="33" t="n">
        <v>0.016</v>
      </c>
      <c r="GD388" s="33" t="n">
        <v>0.04</v>
      </c>
      <c r="GE388" s="33" t="n">
        <v>0.071</v>
      </c>
      <c r="GF388" s="33" t="n">
        <v>0</v>
      </c>
      <c r="GG388" s="33" t="n">
        <v>0.429</v>
      </c>
      <c r="GH388" s="33" t="n">
        <v>0.429</v>
      </c>
      <c r="GI388" s="33" t="n">
        <v>0.421</v>
      </c>
      <c r="GJ388" s="33" t="n">
        <v>0.389</v>
      </c>
      <c r="GK388" s="33" t="n">
        <v>0.437</v>
      </c>
      <c r="GL388" s="33" t="n">
        <v>0.452</v>
      </c>
      <c r="GM388" s="33" t="n">
        <v>0.508</v>
      </c>
      <c r="GN388" s="33" t="n">
        <v>0.302</v>
      </c>
      <c r="GO388" s="33" t="n">
        <v>0.452</v>
      </c>
      <c r="GP388" s="33" t="n">
        <v>0.381</v>
      </c>
      <c r="GQ388" s="33" t="n">
        <v>0.31</v>
      </c>
      <c r="GR388" s="33" t="n">
        <v>0.508</v>
      </c>
      <c r="GS388" s="33" t="n">
        <v>0.024</v>
      </c>
      <c r="GT388" s="33" t="n">
        <v>0.206</v>
      </c>
      <c r="GU388" s="33" t="n">
        <v>0.095</v>
      </c>
      <c r="GV388" s="33" t="n">
        <v>0.143</v>
      </c>
      <c r="GW388" s="33" t="n">
        <v>0.127</v>
      </c>
      <c r="GX388" s="33" t="n">
        <v>0.016</v>
      </c>
      <c r="GY388" s="33" t="n">
        <v>0.016</v>
      </c>
      <c r="GZ388" s="33" t="n">
        <v>0.032</v>
      </c>
      <c r="HA388" s="33" t="n">
        <v>0</v>
      </c>
      <c r="HB388" s="33" t="n">
        <v>0.024</v>
      </c>
      <c r="HC388" s="33" t="n">
        <v>0.032</v>
      </c>
      <c r="HD388" s="33" t="n">
        <v>0.008</v>
      </c>
      <c r="HE388" s="33" t="n">
        <v>0.016</v>
      </c>
      <c r="HF388" s="33" t="n">
        <v>0.016</v>
      </c>
      <c r="HG388" s="33" t="n">
        <v>0.016</v>
      </c>
      <c r="HH388" s="33" t="n">
        <v>0.024</v>
      </c>
      <c r="HI388" s="33" t="n">
        <v>0.024</v>
      </c>
      <c r="HJ388" s="33" t="n">
        <v>0.016</v>
      </c>
    </row>
    <row r="389" customFormat="false" ht="15" hidden="false" customHeight="false" outlineLevel="0" collapsed="false">
      <c r="A389" s="33" t="n">
        <v>610053</v>
      </c>
      <c r="B389" s="242" t="s">
        <v>1785</v>
      </c>
      <c r="C389" s="243" t="s">
        <v>1786</v>
      </c>
      <c r="D389" s="33" t="n">
        <v>4620</v>
      </c>
      <c r="E389" s="33" t="n">
        <v>24341</v>
      </c>
      <c r="F389" s="33" t="s">
        <v>899</v>
      </c>
      <c r="G389" s="33" t="s">
        <v>900</v>
      </c>
      <c r="H389" s="243" t="s">
        <v>46</v>
      </c>
      <c r="I389" s="33" t="s">
        <v>1855</v>
      </c>
      <c r="J389" s="33" t="s">
        <v>1788</v>
      </c>
      <c r="L389" s="33" t="s">
        <v>2652</v>
      </c>
      <c r="N389" s="33" t="s">
        <v>1790</v>
      </c>
      <c r="O389" s="33" t="n">
        <v>51300</v>
      </c>
      <c r="P389" s="33" t="s">
        <v>1791</v>
      </c>
      <c r="Q389" s="33" t="s">
        <v>899</v>
      </c>
      <c r="R389" s="33" t="s">
        <v>4410</v>
      </c>
      <c r="S389" s="33" t="n">
        <v>60629</v>
      </c>
      <c r="T389" s="33" t="n">
        <v>44</v>
      </c>
      <c r="U389" s="33" t="s">
        <v>4411</v>
      </c>
      <c r="V389" s="33" t="s">
        <v>4412</v>
      </c>
      <c r="W389" s="33" t="s">
        <v>4413</v>
      </c>
      <c r="X389" s="33" t="s">
        <v>4414</v>
      </c>
      <c r="Y389" s="33" t="s">
        <v>3561</v>
      </c>
      <c r="Z389" s="33" t="s">
        <v>2572</v>
      </c>
      <c r="AA389" s="33" t="n">
        <v>2012</v>
      </c>
      <c r="AB389" s="33" t="n">
        <v>610053</v>
      </c>
      <c r="AD389" s="33" t="n">
        <v>4620</v>
      </c>
      <c r="AG389" s="33" t="s">
        <v>4415</v>
      </c>
      <c r="AH389" s="33" t="n">
        <v>5</v>
      </c>
      <c r="AI389" s="33" t="s">
        <v>1823</v>
      </c>
      <c r="AJ389" s="33" t="s">
        <v>1801</v>
      </c>
      <c r="AK389" s="33" t="s">
        <v>1802</v>
      </c>
      <c r="AL389" s="33" t="s">
        <v>112</v>
      </c>
      <c r="AM389" s="33" t="s">
        <v>71</v>
      </c>
      <c r="AN389" s="33" t="s">
        <v>112</v>
      </c>
      <c r="AO389" s="33" t="s">
        <v>112</v>
      </c>
      <c r="AP389" s="33" t="s">
        <v>71</v>
      </c>
      <c r="AQ389" s="33" t="s">
        <v>2467</v>
      </c>
      <c r="AR389" s="244" t="s">
        <v>54</v>
      </c>
    </row>
    <row r="390" customFormat="false" ht="15" hidden="false" customHeight="false" outlineLevel="0" collapsed="false">
      <c r="A390" s="33" t="n">
        <v>610054</v>
      </c>
      <c r="B390" s="242" t="s">
        <v>1785</v>
      </c>
      <c r="C390" s="243" t="s">
        <v>1786</v>
      </c>
      <c r="D390" s="33" t="n">
        <v>4630</v>
      </c>
      <c r="E390" s="33" t="n">
        <v>24361</v>
      </c>
      <c r="F390" s="33" t="s">
        <v>901</v>
      </c>
      <c r="G390" s="33" t="s">
        <v>902</v>
      </c>
      <c r="H390" s="243" t="s">
        <v>46</v>
      </c>
      <c r="I390" s="33" t="s">
        <v>1855</v>
      </c>
      <c r="J390" s="33" t="s">
        <v>2438</v>
      </c>
      <c r="L390" s="33" t="s">
        <v>59</v>
      </c>
      <c r="N390" s="33" t="s">
        <v>1790</v>
      </c>
      <c r="O390" s="33" t="n">
        <v>54222</v>
      </c>
      <c r="P390" s="33" t="s">
        <v>1791</v>
      </c>
      <c r="Q390" s="33" t="s">
        <v>4416</v>
      </c>
      <c r="R390" s="33" t="s">
        <v>4417</v>
      </c>
      <c r="S390" s="33" t="n">
        <v>60617</v>
      </c>
      <c r="T390" s="33" t="n">
        <v>47</v>
      </c>
      <c r="U390" s="33" t="s">
        <v>4418</v>
      </c>
      <c r="V390" s="33" t="s">
        <v>4419</v>
      </c>
      <c r="W390" s="33" t="s">
        <v>4420</v>
      </c>
      <c r="X390" s="33" t="s">
        <v>4421</v>
      </c>
      <c r="Y390" s="33" t="s">
        <v>3119</v>
      </c>
      <c r="AA390" s="33" t="n">
        <v>2012</v>
      </c>
      <c r="AB390" s="33" t="n">
        <v>610054</v>
      </c>
      <c r="AD390" s="33" t="n">
        <v>4630</v>
      </c>
      <c r="AG390" s="33" t="s">
        <v>4422</v>
      </c>
      <c r="AH390" s="33" t="n">
        <v>0</v>
      </c>
      <c r="AI390" s="33" t="s">
        <v>1823</v>
      </c>
      <c r="AJ390" s="33" t="s">
        <v>1801</v>
      </c>
      <c r="AK390" s="33" t="s">
        <v>1802</v>
      </c>
      <c r="AL390" s="33" t="s">
        <v>59</v>
      </c>
      <c r="AM390" s="33" t="s">
        <v>60</v>
      </c>
      <c r="AN390" s="33" t="s">
        <v>59</v>
      </c>
      <c r="AO390" s="33" t="s">
        <v>59</v>
      </c>
      <c r="AP390" s="33" t="s">
        <v>60</v>
      </c>
      <c r="AQ390" s="33" t="s">
        <v>2426</v>
      </c>
      <c r="AR390" s="244" t="s">
        <v>263</v>
      </c>
      <c r="AS390" s="33" t="s">
        <v>47</v>
      </c>
      <c r="AT390" s="33" t="s">
        <v>47</v>
      </c>
      <c r="AU390" s="33" t="s">
        <v>77</v>
      </c>
      <c r="AV390" s="33" t="n">
        <v>42</v>
      </c>
      <c r="AW390" s="33" t="n">
        <v>45</v>
      </c>
      <c r="AX390" s="33" t="n">
        <v>71</v>
      </c>
      <c r="AY390" s="33" t="n">
        <v>309</v>
      </c>
      <c r="AZ390" s="33" t="n">
        <v>2</v>
      </c>
      <c r="BA390" s="33" t="n">
        <v>0</v>
      </c>
      <c r="BB390" s="33" t="n">
        <v>15</v>
      </c>
      <c r="BC390" s="33" t="n">
        <v>268</v>
      </c>
      <c r="BD390" s="245" t="n">
        <v>1</v>
      </c>
      <c r="BE390" s="33" t="n">
        <v>1</v>
      </c>
      <c r="BF390" s="33" t="n">
        <v>13</v>
      </c>
      <c r="BG390" s="33" t="n">
        <v>9</v>
      </c>
      <c r="BH390" s="33" t="n">
        <v>309</v>
      </c>
      <c r="BI390" s="33" t="n">
        <v>0.006</v>
      </c>
      <c r="BJ390" s="33" t="n">
        <v>0.01</v>
      </c>
      <c r="BK390" s="33" t="n">
        <v>0.019</v>
      </c>
      <c r="BL390" s="33" t="n">
        <v>0.003</v>
      </c>
      <c r="BM390" s="33" t="n">
        <v>0.026</v>
      </c>
      <c r="BN390" s="33" t="n">
        <v>0.078</v>
      </c>
      <c r="BO390" s="33" t="n">
        <v>0.045</v>
      </c>
      <c r="BP390" s="33" t="n">
        <v>0.045</v>
      </c>
      <c r="BQ390" s="33" t="n">
        <v>0.078</v>
      </c>
      <c r="BR390" s="33" t="n">
        <v>0.061</v>
      </c>
      <c r="BS390" s="33" t="n">
        <v>0.084</v>
      </c>
      <c r="BT390" s="33" t="n">
        <v>0.191</v>
      </c>
      <c r="BU390" s="33" t="n">
        <v>0.379</v>
      </c>
      <c r="BV390" s="33" t="n">
        <v>0.311</v>
      </c>
      <c r="BW390" s="33" t="n">
        <v>0.411</v>
      </c>
      <c r="BX390" s="33" t="n">
        <v>0.243</v>
      </c>
      <c r="BY390" s="33" t="n">
        <v>0.463</v>
      </c>
      <c r="BZ390" s="33" t="n">
        <v>0.343</v>
      </c>
      <c r="CA390" s="33" t="n">
        <v>0.013</v>
      </c>
      <c r="CB390" s="33" t="n">
        <v>0.013</v>
      </c>
      <c r="CC390" s="33" t="n">
        <v>0.023</v>
      </c>
      <c r="CD390" s="33" t="n">
        <v>0.026</v>
      </c>
      <c r="CE390" s="33" t="n">
        <v>0.016</v>
      </c>
      <c r="CF390" s="33" t="n">
        <v>0.036</v>
      </c>
      <c r="CG390" s="33" t="n">
        <v>0.557</v>
      </c>
      <c r="CH390" s="33" t="n">
        <v>0.621</v>
      </c>
      <c r="CI390" s="33" t="n">
        <v>0.469</v>
      </c>
      <c r="CJ390" s="33" t="n">
        <v>0.667</v>
      </c>
      <c r="CK390" s="33" t="n">
        <v>0.411</v>
      </c>
      <c r="CL390" s="33" t="n">
        <v>0.353</v>
      </c>
      <c r="CM390" s="33" t="n">
        <v>0.003</v>
      </c>
      <c r="CN390" s="33" t="n">
        <v>0.003</v>
      </c>
      <c r="CO390" s="33" t="n">
        <v>0.003</v>
      </c>
      <c r="CP390" s="33" t="n">
        <v>0.01</v>
      </c>
      <c r="CQ390" s="33" t="n">
        <v>0.006</v>
      </c>
      <c r="CR390" s="33" t="n">
        <v>0.01</v>
      </c>
      <c r="CS390" s="33" t="n">
        <v>0.029</v>
      </c>
      <c r="CT390" s="33" t="n">
        <v>0.071</v>
      </c>
      <c r="CU390" s="33" t="n">
        <v>0.039</v>
      </c>
      <c r="CV390" s="33" t="n">
        <v>0.019</v>
      </c>
      <c r="CW390" s="33" t="n">
        <v>0.019</v>
      </c>
      <c r="CX390" s="33" t="n">
        <v>0.013</v>
      </c>
      <c r="CY390" s="33" t="n">
        <v>0.016</v>
      </c>
      <c r="CZ390" s="33" t="n">
        <v>0.016</v>
      </c>
      <c r="DA390" s="33" t="n">
        <v>0.039</v>
      </c>
      <c r="DB390" s="33" t="n">
        <v>0.078</v>
      </c>
      <c r="DC390" s="33" t="n">
        <v>0.117</v>
      </c>
      <c r="DD390" s="33" t="n">
        <v>0.094</v>
      </c>
      <c r="DE390" s="33" t="n">
        <v>0.146</v>
      </c>
      <c r="DF390" s="33" t="n">
        <v>0.204</v>
      </c>
      <c r="DG390" s="33" t="n">
        <v>0.272</v>
      </c>
      <c r="DH390" s="33" t="n">
        <v>0.204</v>
      </c>
      <c r="DI390" s="33" t="n">
        <v>0.233</v>
      </c>
      <c r="DJ390" s="33" t="n">
        <v>0.256</v>
      </c>
      <c r="DK390" s="33" t="n">
        <v>0.259</v>
      </c>
      <c r="DL390" s="33" t="n">
        <v>0.272</v>
      </c>
      <c r="DM390" s="33" t="n">
        <v>0.259</v>
      </c>
      <c r="DN390" s="33" t="n">
        <v>0.006</v>
      </c>
      <c r="DO390" s="33" t="n">
        <v>0.006</v>
      </c>
      <c r="DP390" s="33" t="n">
        <v>0.01</v>
      </c>
      <c r="DQ390" s="33" t="n">
        <v>0.006</v>
      </c>
      <c r="DR390" s="33" t="n">
        <v>0.016</v>
      </c>
      <c r="DS390" s="33" t="n">
        <v>0.016</v>
      </c>
      <c r="DT390" s="33" t="n">
        <v>0.01</v>
      </c>
      <c r="DU390" s="33" t="n">
        <v>0.006</v>
      </c>
      <c r="DV390" s="33" t="n">
        <v>0.023</v>
      </c>
      <c r="DW390" s="33" t="n">
        <v>0.825</v>
      </c>
      <c r="DX390" s="33" t="n">
        <v>0.767</v>
      </c>
      <c r="DY390" s="33" t="n">
        <v>0.702</v>
      </c>
      <c r="DZ390" s="33" t="n">
        <v>0.764</v>
      </c>
      <c r="EA390" s="33" t="n">
        <v>0.728</v>
      </c>
      <c r="EB390" s="33" t="n">
        <v>0.68</v>
      </c>
      <c r="EC390" s="33" t="n">
        <v>0.625</v>
      </c>
      <c r="ED390" s="33" t="n">
        <v>0.534</v>
      </c>
      <c r="EE390" s="33" t="n">
        <v>0.586</v>
      </c>
      <c r="EF390" s="33" t="n">
        <v>0.35</v>
      </c>
      <c r="EG390" s="33" t="n">
        <v>0.013</v>
      </c>
      <c r="EH390" s="33" t="n">
        <v>0.003</v>
      </c>
      <c r="EI390" s="33" t="n">
        <v>0.052</v>
      </c>
      <c r="EJ390" s="33" t="n">
        <v>0.32</v>
      </c>
      <c r="EK390" s="33" t="n">
        <v>0.058</v>
      </c>
      <c r="EL390" s="33" t="n">
        <v>0.016</v>
      </c>
      <c r="EM390" s="33" t="n">
        <v>0.081</v>
      </c>
      <c r="EN390" s="33" t="n">
        <v>0.155</v>
      </c>
      <c r="EO390" s="33" t="n">
        <v>0.375</v>
      </c>
      <c r="EP390" s="33" t="n">
        <v>0.32</v>
      </c>
      <c r="EQ390" s="33" t="n">
        <v>0.375</v>
      </c>
      <c r="ER390" s="33" t="n">
        <v>0.036</v>
      </c>
      <c r="ES390" s="33" t="n">
        <v>0.029</v>
      </c>
      <c r="ET390" s="33" t="n">
        <v>0.071</v>
      </c>
      <c r="EU390" s="33" t="n">
        <v>0.042</v>
      </c>
      <c r="EV390" s="33" t="n">
        <v>0.139</v>
      </c>
      <c r="EW390" s="33" t="n">
        <v>0.524</v>
      </c>
      <c r="EX390" s="33" t="n">
        <v>0.589</v>
      </c>
      <c r="EY390" s="33" t="n">
        <v>0.45</v>
      </c>
      <c r="EZ390" s="33" t="n">
        <v>9.05</v>
      </c>
      <c r="FA390" s="33" t="n">
        <v>0.003</v>
      </c>
      <c r="FB390" s="33" t="n">
        <v>0.003</v>
      </c>
      <c r="FC390" s="33" t="n">
        <v>0.003</v>
      </c>
      <c r="FD390" s="33" t="n">
        <v>0.003</v>
      </c>
      <c r="FE390" s="33" t="n">
        <v>0.029</v>
      </c>
      <c r="FF390" s="33" t="n">
        <v>0.032</v>
      </c>
      <c r="FG390" s="33" t="n">
        <v>0.042</v>
      </c>
      <c r="FH390" s="33" t="n">
        <v>0.12</v>
      </c>
      <c r="FI390" s="33" t="n">
        <v>0.188</v>
      </c>
      <c r="FJ390" s="33" t="n">
        <v>0.547</v>
      </c>
      <c r="FK390" s="33" t="n">
        <v>0.029</v>
      </c>
      <c r="FL390" s="33" t="n">
        <v>0.421</v>
      </c>
      <c r="FM390" s="33" t="n">
        <v>0.534</v>
      </c>
      <c r="FN390" s="33" t="n">
        <v>0.201</v>
      </c>
      <c r="FO390" s="33" t="n">
        <v>0.191</v>
      </c>
      <c r="FP390" s="33" t="n">
        <v>0.11</v>
      </c>
      <c r="FQ390" s="33" t="n">
        <v>0.23</v>
      </c>
      <c r="FR390" s="33" t="n">
        <v>0.107</v>
      </c>
      <c r="FS390" s="33" t="n">
        <v>0.055</v>
      </c>
      <c r="FT390" s="33" t="n">
        <v>0.227</v>
      </c>
      <c r="FU390" s="33" t="n">
        <v>0.117</v>
      </c>
      <c r="FV390" s="33" t="n">
        <v>0.068</v>
      </c>
      <c r="FW390" s="33" t="n">
        <v>0.23</v>
      </c>
      <c r="FX390" s="33" t="n">
        <v>0.165</v>
      </c>
      <c r="FY390" s="33" t="n">
        <v>0.233</v>
      </c>
      <c r="FZ390" s="33" t="n">
        <v>0.113</v>
      </c>
      <c r="GA390" s="33" t="n">
        <v>0.003</v>
      </c>
      <c r="GB390" s="33" t="n">
        <v>0.013</v>
      </c>
      <c r="GC390" s="33" t="n">
        <v>0</v>
      </c>
      <c r="GD390" s="33" t="n">
        <v>0.019</v>
      </c>
      <c r="GE390" s="33" t="n">
        <v>0.133</v>
      </c>
      <c r="GF390" s="33" t="n">
        <v>0</v>
      </c>
      <c r="GG390" s="33" t="n">
        <v>0.282</v>
      </c>
      <c r="GH390" s="33" t="n">
        <v>0.285</v>
      </c>
      <c r="GI390" s="33" t="n">
        <v>0.217</v>
      </c>
      <c r="GJ390" s="33" t="n">
        <v>0.259</v>
      </c>
      <c r="GK390" s="33" t="n">
        <v>0.333</v>
      </c>
      <c r="GL390" s="33" t="n">
        <v>0.201</v>
      </c>
      <c r="GM390" s="33" t="n">
        <v>0.67</v>
      </c>
      <c r="GN390" s="33" t="n">
        <v>0.547</v>
      </c>
      <c r="GO390" s="33" t="n">
        <v>0.638</v>
      </c>
      <c r="GP390" s="33" t="n">
        <v>0.608</v>
      </c>
      <c r="GQ390" s="33" t="n">
        <v>0.421</v>
      </c>
      <c r="GR390" s="33" t="n">
        <v>0.728</v>
      </c>
      <c r="GS390" s="33" t="n">
        <v>0.013</v>
      </c>
      <c r="GT390" s="33" t="n">
        <v>0.1</v>
      </c>
      <c r="GU390" s="33" t="n">
        <v>0.091</v>
      </c>
      <c r="GV390" s="33" t="n">
        <v>0.049</v>
      </c>
      <c r="GW390" s="33" t="n">
        <v>0.055</v>
      </c>
      <c r="GX390" s="33" t="n">
        <v>0.013</v>
      </c>
      <c r="GY390" s="33" t="n">
        <v>0.019</v>
      </c>
      <c r="GZ390" s="33" t="n">
        <v>0.026</v>
      </c>
      <c r="HA390" s="33" t="n">
        <v>0.023</v>
      </c>
      <c r="HB390" s="33" t="n">
        <v>0.026</v>
      </c>
      <c r="HC390" s="33" t="n">
        <v>0.032</v>
      </c>
      <c r="HD390" s="33" t="n">
        <v>0.029</v>
      </c>
      <c r="HE390" s="33" t="n">
        <v>0.013</v>
      </c>
      <c r="HF390" s="33" t="n">
        <v>0.029</v>
      </c>
      <c r="HG390" s="33" t="n">
        <v>0.032</v>
      </c>
      <c r="HH390" s="33" t="n">
        <v>0.039</v>
      </c>
      <c r="HI390" s="33" t="n">
        <v>0.026</v>
      </c>
      <c r="HJ390" s="33" t="n">
        <v>0.029</v>
      </c>
    </row>
    <row r="391" customFormat="false" ht="15" hidden="false" customHeight="false" outlineLevel="0" collapsed="false">
      <c r="A391" s="33" t="n">
        <v>610055</v>
      </c>
      <c r="B391" s="242" t="s">
        <v>1785</v>
      </c>
      <c r="C391" s="243" t="s">
        <v>1786</v>
      </c>
      <c r="D391" s="33" t="n">
        <v>4640</v>
      </c>
      <c r="E391" s="33" t="n">
        <v>24371</v>
      </c>
      <c r="F391" s="33" t="s">
        <v>547</v>
      </c>
      <c r="G391" s="33" t="s">
        <v>548</v>
      </c>
      <c r="H391" s="243" t="s">
        <v>46</v>
      </c>
      <c r="I391" s="33" t="s">
        <v>1855</v>
      </c>
      <c r="J391" s="33" t="s">
        <v>1788</v>
      </c>
      <c r="L391" s="33" t="s">
        <v>178</v>
      </c>
      <c r="N391" s="33" t="s">
        <v>1790</v>
      </c>
      <c r="O391" s="33" t="n">
        <v>51189</v>
      </c>
      <c r="P391" s="33" t="s">
        <v>1791</v>
      </c>
      <c r="Q391" s="33" t="s">
        <v>2328</v>
      </c>
      <c r="R391" s="33" t="s">
        <v>2329</v>
      </c>
      <c r="S391" s="33" t="n">
        <v>60624</v>
      </c>
      <c r="T391" s="33" t="n">
        <v>38</v>
      </c>
      <c r="U391" s="33" t="s">
        <v>4423</v>
      </c>
      <c r="V391" s="33" t="s">
        <v>4424</v>
      </c>
      <c r="W391" s="33" t="s">
        <v>4425</v>
      </c>
      <c r="X391" s="33" t="s">
        <v>4426</v>
      </c>
      <c r="Y391" s="33" t="s">
        <v>1820</v>
      </c>
      <c r="Z391" s="33" t="s">
        <v>1821</v>
      </c>
      <c r="AA391" s="33" t="n">
        <v>2012</v>
      </c>
      <c r="AB391" s="33" t="n">
        <v>610055</v>
      </c>
      <c r="AD391" s="33" t="n">
        <v>4640</v>
      </c>
      <c r="AG391" s="33" t="s">
        <v>4427</v>
      </c>
      <c r="AH391" s="33" t="n">
        <v>3</v>
      </c>
      <c r="AI391" s="33" t="s">
        <v>1823</v>
      </c>
      <c r="AJ391" s="33" t="s">
        <v>1801</v>
      </c>
      <c r="AK391" s="33" t="s">
        <v>1802</v>
      </c>
      <c r="AL391" s="33" t="s">
        <v>178</v>
      </c>
      <c r="AM391" s="33" t="s">
        <v>108</v>
      </c>
      <c r="AN391" s="33" t="s">
        <v>178</v>
      </c>
      <c r="AO391" s="33" t="s">
        <v>178</v>
      </c>
      <c r="AP391" s="33" t="s">
        <v>108</v>
      </c>
      <c r="AQ391" s="33" t="s">
        <v>2467</v>
      </c>
      <c r="AR391" s="244" t="s">
        <v>167</v>
      </c>
      <c r="AS391" s="33" t="s">
        <v>77</v>
      </c>
      <c r="AT391" s="33" t="s">
        <v>77</v>
      </c>
      <c r="AU391" s="33" t="s">
        <v>47</v>
      </c>
      <c r="AV391" s="33" t="n">
        <v>63</v>
      </c>
      <c r="AW391" s="33" t="n">
        <v>68</v>
      </c>
      <c r="AX391" s="33" t="n">
        <v>59</v>
      </c>
      <c r="AY391" s="33" t="n">
        <v>51</v>
      </c>
      <c r="AZ391" s="33" t="n">
        <v>0</v>
      </c>
      <c r="BA391" s="33" t="n">
        <v>0</v>
      </c>
      <c r="BB391" s="33" t="n">
        <v>49</v>
      </c>
      <c r="BC391" s="33" t="n">
        <v>0</v>
      </c>
      <c r="BD391" s="245" t="n">
        <v>2</v>
      </c>
      <c r="BE391" s="33" t="n">
        <v>0</v>
      </c>
      <c r="BF391" s="33" t="n">
        <v>0</v>
      </c>
      <c r="BG391" s="33" t="n">
        <v>0</v>
      </c>
      <c r="BH391" s="33" t="n">
        <v>51</v>
      </c>
      <c r="BI391" s="33" t="n">
        <v>0</v>
      </c>
      <c r="BJ391" s="33" t="n">
        <v>0</v>
      </c>
      <c r="BK391" s="33" t="n">
        <v>0.02</v>
      </c>
      <c r="BL391" s="33" t="n">
        <v>0</v>
      </c>
      <c r="BM391" s="33" t="n">
        <v>0.02</v>
      </c>
      <c r="BN391" s="33" t="n">
        <v>0.078</v>
      </c>
      <c r="BO391" s="33" t="n">
        <v>0.078</v>
      </c>
      <c r="BP391" s="33" t="n">
        <v>0.059</v>
      </c>
      <c r="BQ391" s="33" t="n">
        <v>0.078</v>
      </c>
      <c r="BR391" s="33" t="n">
        <v>0.078</v>
      </c>
      <c r="BS391" s="33" t="n">
        <v>0.078</v>
      </c>
      <c r="BT391" s="33" t="n">
        <v>0.137</v>
      </c>
      <c r="BU391" s="33" t="n">
        <v>0.176</v>
      </c>
      <c r="BV391" s="33" t="n">
        <v>0.137</v>
      </c>
      <c r="BW391" s="33" t="n">
        <v>0.137</v>
      </c>
      <c r="BX391" s="33" t="n">
        <v>0.176</v>
      </c>
      <c r="BY391" s="33" t="n">
        <v>0.235</v>
      </c>
      <c r="BZ391" s="33" t="n">
        <v>0.196</v>
      </c>
      <c r="CA391" s="33" t="n">
        <v>0.02</v>
      </c>
      <c r="CB391" s="33" t="n">
        <v>0</v>
      </c>
      <c r="CC391" s="33" t="n">
        <v>0.02</v>
      </c>
      <c r="CD391" s="33" t="n">
        <v>0</v>
      </c>
      <c r="CE391" s="33" t="n">
        <v>0.039</v>
      </c>
      <c r="CF391" s="33" t="n">
        <v>0.02</v>
      </c>
      <c r="CG391" s="33" t="n">
        <v>0.725</v>
      </c>
      <c r="CH391" s="33" t="n">
        <v>0.804</v>
      </c>
      <c r="CI391" s="33" t="n">
        <v>0.745</v>
      </c>
      <c r="CJ391" s="33" t="n">
        <v>0.745</v>
      </c>
      <c r="CK391" s="33" t="n">
        <v>0.627</v>
      </c>
      <c r="CL391" s="33" t="n">
        <v>0.569</v>
      </c>
      <c r="CM391" s="33" t="n">
        <v>0</v>
      </c>
      <c r="CN391" s="33" t="n">
        <v>0</v>
      </c>
      <c r="CO391" s="33" t="n">
        <v>0</v>
      </c>
      <c r="CP391" s="33" t="n">
        <v>0</v>
      </c>
      <c r="CQ391" s="33" t="n">
        <v>0</v>
      </c>
      <c r="CR391" s="33" t="n">
        <v>0</v>
      </c>
      <c r="CS391" s="33" t="n">
        <v>0</v>
      </c>
      <c r="CT391" s="33" t="n">
        <v>0.02</v>
      </c>
      <c r="CU391" s="33" t="n">
        <v>0.02</v>
      </c>
      <c r="CV391" s="33" t="n">
        <v>0</v>
      </c>
      <c r="CW391" s="33" t="n">
        <v>0.02</v>
      </c>
      <c r="CX391" s="33" t="n">
        <v>0.02</v>
      </c>
      <c r="CY391" s="33" t="n">
        <v>0.02</v>
      </c>
      <c r="CZ391" s="33" t="n">
        <v>0</v>
      </c>
      <c r="DA391" s="33" t="n">
        <v>0.039</v>
      </c>
      <c r="DB391" s="33" t="n">
        <v>0.078</v>
      </c>
      <c r="DC391" s="33" t="n">
        <v>0.078</v>
      </c>
      <c r="DD391" s="33" t="n">
        <v>0.039</v>
      </c>
      <c r="DE391" s="33" t="n">
        <v>0.078</v>
      </c>
      <c r="DF391" s="33" t="n">
        <v>0.137</v>
      </c>
      <c r="DG391" s="33" t="n">
        <v>0.157</v>
      </c>
      <c r="DH391" s="33" t="n">
        <v>0.118</v>
      </c>
      <c r="DI391" s="33" t="n">
        <v>0.118</v>
      </c>
      <c r="DJ391" s="33" t="n">
        <v>0.294</v>
      </c>
      <c r="DK391" s="33" t="n">
        <v>0.255</v>
      </c>
      <c r="DL391" s="33" t="n">
        <v>0.235</v>
      </c>
      <c r="DM391" s="33" t="n">
        <v>0.235</v>
      </c>
      <c r="DN391" s="33" t="n">
        <v>0</v>
      </c>
      <c r="DO391" s="33" t="n">
        <v>0</v>
      </c>
      <c r="DP391" s="33" t="n">
        <v>0</v>
      </c>
      <c r="DQ391" s="33" t="n">
        <v>0</v>
      </c>
      <c r="DR391" s="33" t="n">
        <v>0.02</v>
      </c>
      <c r="DS391" s="33" t="n">
        <v>0</v>
      </c>
      <c r="DT391" s="33" t="n">
        <v>0</v>
      </c>
      <c r="DU391" s="33" t="n">
        <v>0.02</v>
      </c>
      <c r="DV391" s="33" t="n">
        <v>0.02</v>
      </c>
      <c r="DW391" s="33" t="n">
        <v>0.922</v>
      </c>
      <c r="DX391" s="33" t="n">
        <v>0.843</v>
      </c>
      <c r="DY391" s="33" t="n">
        <v>0.824</v>
      </c>
      <c r="DZ391" s="33" t="n">
        <v>0.863</v>
      </c>
      <c r="EA391" s="33" t="n">
        <v>0.863</v>
      </c>
      <c r="EB391" s="33" t="n">
        <v>0.667</v>
      </c>
      <c r="EC391" s="33" t="n">
        <v>0.667</v>
      </c>
      <c r="ED391" s="33" t="n">
        <v>0.647</v>
      </c>
      <c r="EE391" s="33" t="n">
        <v>0.686</v>
      </c>
      <c r="EF391" s="33" t="n">
        <v>0.353</v>
      </c>
      <c r="EG391" s="33" t="n">
        <v>0.02</v>
      </c>
      <c r="EH391" s="33" t="n">
        <v>0</v>
      </c>
      <c r="EI391" s="33" t="n">
        <v>0.059</v>
      </c>
      <c r="EJ391" s="33" t="n">
        <v>0.314</v>
      </c>
      <c r="EK391" s="33" t="n">
        <v>0.02</v>
      </c>
      <c r="EL391" s="33" t="n">
        <v>0.039</v>
      </c>
      <c r="EM391" s="33" t="n">
        <v>0.078</v>
      </c>
      <c r="EN391" s="33" t="n">
        <v>0.176</v>
      </c>
      <c r="EO391" s="33" t="n">
        <v>0.333</v>
      </c>
      <c r="EP391" s="33" t="n">
        <v>0.353</v>
      </c>
      <c r="EQ391" s="33" t="n">
        <v>0.353</v>
      </c>
      <c r="ER391" s="33" t="n">
        <v>0</v>
      </c>
      <c r="ES391" s="33" t="n">
        <v>0.02</v>
      </c>
      <c r="ET391" s="33" t="n">
        <v>0.118</v>
      </c>
      <c r="EU391" s="33" t="n">
        <v>0.02</v>
      </c>
      <c r="EV391" s="33" t="n">
        <v>0.157</v>
      </c>
      <c r="EW391" s="33" t="n">
        <v>0.608</v>
      </c>
      <c r="EX391" s="33" t="n">
        <v>0.49</v>
      </c>
      <c r="EY391" s="33" t="n">
        <v>0.49</v>
      </c>
      <c r="EZ391" s="33" t="n">
        <v>8.02</v>
      </c>
      <c r="FA391" s="33" t="n">
        <v>0.02</v>
      </c>
      <c r="FB391" s="33" t="n">
        <v>0</v>
      </c>
      <c r="FC391" s="33" t="n">
        <v>0.02</v>
      </c>
      <c r="FD391" s="33" t="n">
        <v>0.02</v>
      </c>
      <c r="FE391" s="33" t="n">
        <v>0.078</v>
      </c>
      <c r="FF391" s="33" t="n">
        <v>0.059</v>
      </c>
      <c r="FG391" s="33" t="n">
        <v>0.098</v>
      </c>
      <c r="FH391" s="33" t="n">
        <v>0.235</v>
      </c>
      <c r="FI391" s="33" t="n">
        <v>0.078</v>
      </c>
      <c r="FJ391" s="33" t="n">
        <v>0.353</v>
      </c>
      <c r="FK391" s="33" t="n">
        <v>0.039</v>
      </c>
      <c r="FL391" s="33" t="n">
        <v>0.529</v>
      </c>
      <c r="FM391" s="33" t="n">
        <v>0.471</v>
      </c>
      <c r="FN391" s="33" t="n">
        <v>0.314</v>
      </c>
      <c r="FO391" s="33" t="n">
        <v>0.118</v>
      </c>
      <c r="FP391" s="33" t="n">
        <v>0.078</v>
      </c>
      <c r="FQ391" s="33" t="n">
        <v>0.118</v>
      </c>
      <c r="FR391" s="33" t="n">
        <v>0.078</v>
      </c>
      <c r="FS391" s="33" t="n">
        <v>0.118</v>
      </c>
      <c r="FT391" s="33" t="n">
        <v>0.176</v>
      </c>
      <c r="FU391" s="33" t="n">
        <v>0.137</v>
      </c>
      <c r="FV391" s="33" t="n">
        <v>0.176</v>
      </c>
      <c r="FW391" s="33" t="n">
        <v>0.314</v>
      </c>
      <c r="FX391" s="33" t="n">
        <v>0.137</v>
      </c>
      <c r="FY391" s="33" t="n">
        <v>0.157</v>
      </c>
      <c r="FZ391" s="33" t="n">
        <v>0.078</v>
      </c>
      <c r="GA391" s="33" t="n">
        <v>0</v>
      </c>
      <c r="GB391" s="33" t="n">
        <v>0.02</v>
      </c>
      <c r="GC391" s="33" t="n">
        <v>0.02</v>
      </c>
      <c r="GD391" s="33" t="n">
        <v>0.02</v>
      </c>
      <c r="GE391" s="33" t="n">
        <v>0.078</v>
      </c>
      <c r="GF391" s="33" t="n">
        <v>0.02</v>
      </c>
      <c r="GG391" s="33" t="n">
        <v>0.353</v>
      </c>
      <c r="GH391" s="33" t="n">
        <v>0.294</v>
      </c>
      <c r="GI391" s="33" t="n">
        <v>0.314</v>
      </c>
      <c r="GJ391" s="33" t="n">
        <v>0.196</v>
      </c>
      <c r="GK391" s="33" t="n">
        <v>0.314</v>
      </c>
      <c r="GL391" s="33" t="n">
        <v>0.314</v>
      </c>
      <c r="GM391" s="33" t="n">
        <v>0.549</v>
      </c>
      <c r="GN391" s="33" t="n">
        <v>0.51</v>
      </c>
      <c r="GO391" s="33" t="n">
        <v>0.451</v>
      </c>
      <c r="GP391" s="33" t="n">
        <v>0.608</v>
      </c>
      <c r="GQ391" s="33" t="n">
        <v>0.412</v>
      </c>
      <c r="GR391" s="33" t="n">
        <v>0.569</v>
      </c>
      <c r="GS391" s="33" t="n">
        <v>0.039</v>
      </c>
      <c r="GT391" s="33" t="n">
        <v>0.118</v>
      </c>
      <c r="GU391" s="33" t="n">
        <v>0.157</v>
      </c>
      <c r="GV391" s="33" t="n">
        <v>0.118</v>
      </c>
      <c r="GW391" s="33" t="n">
        <v>0.137</v>
      </c>
      <c r="GX391" s="33" t="n">
        <v>0.039</v>
      </c>
      <c r="GY391" s="33" t="n">
        <v>0.039</v>
      </c>
      <c r="GZ391" s="33" t="n">
        <v>0.039</v>
      </c>
      <c r="HA391" s="33" t="n">
        <v>0.039</v>
      </c>
      <c r="HB391" s="33" t="n">
        <v>0.039</v>
      </c>
      <c r="HC391" s="33" t="n">
        <v>0.059</v>
      </c>
      <c r="HD391" s="33" t="n">
        <v>0.059</v>
      </c>
      <c r="HE391" s="33" t="n">
        <v>0.02</v>
      </c>
      <c r="HF391" s="33" t="n">
        <v>0.02</v>
      </c>
      <c r="HG391" s="33" t="n">
        <v>0.02</v>
      </c>
      <c r="HH391" s="33" t="n">
        <v>0.02</v>
      </c>
      <c r="HI391" s="33" t="n">
        <v>0</v>
      </c>
      <c r="HJ391" s="33" t="n">
        <v>0</v>
      </c>
    </row>
    <row r="392" customFormat="false" ht="15" hidden="false" customHeight="false" outlineLevel="0" collapsed="false">
      <c r="A392" s="33" t="n">
        <v>610056</v>
      </c>
      <c r="B392" s="242" t="s">
        <v>1785</v>
      </c>
      <c r="C392" s="243" t="s">
        <v>1786</v>
      </c>
      <c r="D392" s="33" t="n">
        <v>4650</v>
      </c>
      <c r="E392" s="33" t="n">
        <v>24381</v>
      </c>
      <c r="F392" s="33" t="s">
        <v>907</v>
      </c>
      <c r="G392" s="33" t="s">
        <v>908</v>
      </c>
      <c r="H392" s="243" t="s">
        <v>46</v>
      </c>
      <c r="I392" s="33" t="s">
        <v>1855</v>
      </c>
      <c r="J392" s="33" t="s">
        <v>1788</v>
      </c>
      <c r="L392" s="33" t="s">
        <v>107</v>
      </c>
      <c r="N392" s="33" t="s">
        <v>1790</v>
      </c>
      <c r="O392" s="33" t="n">
        <v>51210</v>
      </c>
      <c r="P392" s="33" t="s">
        <v>1791</v>
      </c>
      <c r="Q392" s="33" t="s">
        <v>2069</v>
      </c>
      <c r="R392" s="33" t="s">
        <v>2070</v>
      </c>
      <c r="S392" s="33" t="n">
        <v>60623</v>
      </c>
      <c r="T392" s="33" t="n">
        <v>36</v>
      </c>
      <c r="U392" s="33" t="s">
        <v>4428</v>
      </c>
      <c r="V392" s="33" t="s">
        <v>4429</v>
      </c>
      <c r="W392" s="33" t="s">
        <v>4430</v>
      </c>
      <c r="X392" s="33" t="s">
        <v>4431</v>
      </c>
      <c r="Y392" s="33" t="s">
        <v>1877</v>
      </c>
      <c r="Z392" s="33" t="s">
        <v>2013</v>
      </c>
      <c r="AA392" s="33" t="n">
        <v>2012</v>
      </c>
      <c r="AB392" s="33" t="n">
        <v>610056</v>
      </c>
      <c r="AG392" s="33" t="s">
        <v>4432</v>
      </c>
      <c r="AH392" s="33" t="n">
        <v>4</v>
      </c>
      <c r="AI392" s="33" t="s">
        <v>1800</v>
      </c>
      <c r="AJ392" s="33" t="s">
        <v>1801</v>
      </c>
      <c r="AK392" s="33" t="s">
        <v>1802</v>
      </c>
      <c r="AL392" s="33" t="s">
        <v>107</v>
      </c>
      <c r="AM392" s="33" t="s">
        <v>108</v>
      </c>
      <c r="AR392" s="244" t="s">
        <v>54</v>
      </c>
    </row>
    <row r="393" customFormat="false" ht="15" hidden="false" customHeight="false" outlineLevel="0" collapsed="false">
      <c r="A393" s="33" t="n">
        <v>610057</v>
      </c>
      <c r="B393" s="242" t="s">
        <v>1785</v>
      </c>
      <c r="C393" s="243" t="s">
        <v>1786</v>
      </c>
      <c r="D393" s="33" t="n">
        <v>4660</v>
      </c>
      <c r="E393" s="33" t="n">
        <v>26701</v>
      </c>
      <c r="F393" s="33" t="s">
        <v>543</v>
      </c>
      <c r="G393" s="33" t="s">
        <v>544</v>
      </c>
      <c r="H393" s="243" t="s">
        <v>46</v>
      </c>
      <c r="I393" s="33" t="s">
        <v>1855</v>
      </c>
      <c r="J393" s="33" t="s">
        <v>1788</v>
      </c>
      <c r="L393" s="33" t="s">
        <v>112</v>
      </c>
      <c r="N393" s="33" t="s">
        <v>1790</v>
      </c>
      <c r="O393" s="33" t="n">
        <v>51301</v>
      </c>
      <c r="P393" s="33" t="s">
        <v>1791</v>
      </c>
      <c r="Q393" s="33" t="s">
        <v>543</v>
      </c>
      <c r="R393" s="33" t="s">
        <v>4433</v>
      </c>
      <c r="S393" s="33" t="n">
        <v>60629</v>
      </c>
      <c r="T393" s="33" t="n">
        <v>43</v>
      </c>
      <c r="U393" s="33" t="s">
        <v>4434</v>
      </c>
      <c r="V393" s="33" t="s">
        <v>4435</v>
      </c>
      <c r="W393" s="33" t="s">
        <v>4436</v>
      </c>
      <c r="X393" s="33" t="s">
        <v>4437</v>
      </c>
      <c r="Y393" s="33" t="s">
        <v>3561</v>
      </c>
      <c r="Z393" s="33" t="s">
        <v>2572</v>
      </c>
      <c r="AA393" s="33" t="n">
        <v>2012</v>
      </c>
      <c r="AB393" s="33" t="n">
        <v>610057</v>
      </c>
      <c r="AD393" s="33" t="n">
        <v>4660</v>
      </c>
      <c r="AG393" s="33" t="s">
        <v>4438</v>
      </c>
      <c r="AH393" s="33" t="n">
        <v>5</v>
      </c>
      <c r="AI393" s="33" t="s">
        <v>1823</v>
      </c>
      <c r="AJ393" s="33" t="s">
        <v>1801</v>
      </c>
      <c r="AK393" s="33" t="s">
        <v>1802</v>
      </c>
      <c r="AL393" s="33" t="s">
        <v>112</v>
      </c>
      <c r="AM393" s="33" t="s">
        <v>71</v>
      </c>
      <c r="AN393" s="33" t="s">
        <v>112</v>
      </c>
      <c r="AO393" s="33" t="s">
        <v>112</v>
      </c>
      <c r="AP393" s="33" t="s">
        <v>71</v>
      </c>
      <c r="AQ393" s="33" t="s">
        <v>2467</v>
      </c>
      <c r="AR393" s="244" t="s">
        <v>403</v>
      </c>
      <c r="AS393" s="33" t="s">
        <v>67</v>
      </c>
      <c r="AT393" s="33" t="s">
        <v>67</v>
      </c>
      <c r="AU393" s="33" t="s">
        <v>137</v>
      </c>
      <c r="AV393" s="33" t="n">
        <v>33</v>
      </c>
      <c r="AW393" s="33" t="n">
        <v>26</v>
      </c>
      <c r="AX393" s="33" t="n">
        <v>19</v>
      </c>
      <c r="AY393" s="33" t="n">
        <v>233</v>
      </c>
      <c r="AZ393" s="33" t="n">
        <v>3</v>
      </c>
      <c r="BA393" s="33" t="n">
        <v>0</v>
      </c>
      <c r="BB393" s="33" t="n">
        <v>68</v>
      </c>
      <c r="BC393" s="33" t="n">
        <v>145</v>
      </c>
      <c r="BD393" s="245" t="n">
        <v>3</v>
      </c>
      <c r="BE393" s="33" t="n">
        <v>0</v>
      </c>
      <c r="BF393" s="33" t="n">
        <v>4</v>
      </c>
      <c r="BG393" s="33" t="n">
        <v>10</v>
      </c>
      <c r="BH393" s="33" t="n">
        <v>233</v>
      </c>
      <c r="BI393" s="33" t="n">
        <v>0.026</v>
      </c>
      <c r="BJ393" s="33" t="n">
        <v>0.039</v>
      </c>
      <c r="BK393" s="33" t="n">
        <v>0.03</v>
      </c>
      <c r="BL393" s="33" t="n">
        <v>0.039</v>
      </c>
      <c r="BM393" s="33" t="n">
        <v>0.086</v>
      </c>
      <c r="BN393" s="33" t="n">
        <v>0.129</v>
      </c>
      <c r="BO393" s="33" t="n">
        <v>0.103</v>
      </c>
      <c r="BP393" s="33" t="n">
        <v>0.069</v>
      </c>
      <c r="BQ393" s="33" t="n">
        <v>0.116</v>
      </c>
      <c r="BR393" s="33" t="n">
        <v>0.047</v>
      </c>
      <c r="BS393" s="33" t="n">
        <v>0.112</v>
      </c>
      <c r="BT393" s="33" t="n">
        <v>0.167</v>
      </c>
      <c r="BU393" s="33" t="n">
        <v>0.352</v>
      </c>
      <c r="BV393" s="33" t="n">
        <v>0.313</v>
      </c>
      <c r="BW393" s="33" t="n">
        <v>0.378</v>
      </c>
      <c r="BX393" s="33" t="n">
        <v>0.24</v>
      </c>
      <c r="BY393" s="33" t="n">
        <v>0.3</v>
      </c>
      <c r="BZ393" s="33" t="n">
        <v>0.283</v>
      </c>
      <c r="CA393" s="33" t="n">
        <v>0.009</v>
      </c>
      <c r="CB393" s="33" t="n">
        <v>0.021</v>
      </c>
      <c r="CC393" s="33" t="n">
        <v>0.039</v>
      </c>
      <c r="CD393" s="33" t="n">
        <v>0.017</v>
      </c>
      <c r="CE393" s="33" t="n">
        <v>0.026</v>
      </c>
      <c r="CF393" s="33" t="n">
        <v>0.021</v>
      </c>
      <c r="CG393" s="33" t="n">
        <v>0.511</v>
      </c>
      <c r="CH393" s="33" t="n">
        <v>0.558</v>
      </c>
      <c r="CI393" s="33" t="n">
        <v>0.438</v>
      </c>
      <c r="CJ393" s="33" t="n">
        <v>0.657</v>
      </c>
      <c r="CK393" s="33" t="n">
        <v>0.476</v>
      </c>
      <c r="CL393" s="33" t="n">
        <v>0.399</v>
      </c>
      <c r="CM393" s="33" t="n">
        <v>0.013</v>
      </c>
      <c r="CN393" s="33" t="n">
        <v>0.03</v>
      </c>
      <c r="CO393" s="33" t="n">
        <v>0.026</v>
      </c>
      <c r="CP393" s="33" t="n">
        <v>0.03</v>
      </c>
      <c r="CQ393" s="33" t="n">
        <v>0.017</v>
      </c>
      <c r="CR393" s="33" t="n">
        <v>0.052</v>
      </c>
      <c r="CS393" s="33" t="n">
        <v>0.06</v>
      </c>
      <c r="CT393" s="33" t="n">
        <v>0.146</v>
      </c>
      <c r="CU393" s="33" t="n">
        <v>0.073</v>
      </c>
      <c r="CV393" s="33" t="n">
        <v>0.039</v>
      </c>
      <c r="CW393" s="33" t="n">
        <v>0.039</v>
      </c>
      <c r="CX393" s="33" t="n">
        <v>0.047</v>
      </c>
      <c r="CY393" s="33" t="n">
        <v>0.056</v>
      </c>
      <c r="CZ393" s="33" t="n">
        <v>0.052</v>
      </c>
      <c r="DA393" s="33" t="n">
        <v>0.069</v>
      </c>
      <c r="DB393" s="33" t="n">
        <v>0.086</v>
      </c>
      <c r="DC393" s="33" t="n">
        <v>0.103</v>
      </c>
      <c r="DD393" s="33" t="n">
        <v>0.077</v>
      </c>
      <c r="DE393" s="33" t="n">
        <v>0.193</v>
      </c>
      <c r="DF393" s="33" t="n">
        <v>0.215</v>
      </c>
      <c r="DG393" s="33" t="n">
        <v>0.258</v>
      </c>
      <c r="DH393" s="33" t="n">
        <v>0.262</v>
      </c>
      <c r="DI393" s="33" t="n">
        <v>0.232</v>
      </c>
      <c r="DJ393" s="33" t="n">
        <v>0.292</v>
      </c>
      <c r="DK393" s="33" t="n">
        <v>0.262</v>
      </c>
      <c r="DL393" s="33" t="n">
        <v>0.236</v>
      </c>
      <c r="DM393" s="33" t="n">
        <v>0.249</v>
      </c>
      <c r="DN393" s="33" t="n">
        <v>0.026</v>
      </c>
      <c r="DO393" s="33" t="n">
        <v>0.026</v>
      </c>
      <c r="DP393" s="33" t="n">
        <v>0.039</v>
      </c>
      <c r="DQ393" s="33" t="n">
        <v>0.026</v>
      </c>
      <c r="DR393" s="33" t="n">
        <v>0.017</v>
      </c>
      <c r="DS393" s="33" t="n">
        <v>0.026</v>
      </c>
      <c r="DT393" s="33" t="n">
        <v>0.021</v>
      </c>
      <c r="DU393" s="33" t="n">
        <v>0.017</v>
      </c>
      <c r="DV393" s="33" t="n">
        <v>0.047</v>
      </c>
      <c r="DW393" s="33" t="n">
        <v>0.73</v>
      </c>
      <c r="DX393" s="33" t="n">
        <v>0.691</v>
      </c>
      <c r="DY393" s="33" t="n">
        <v>0.631</v>
      </c>
      <c r="DZ393" s="33" t="n">
        <v>0.627</v>
      </c>
      <c r="EA393" s="33" t="n">
        <v>0.682</v>
      </c>
      <c r="EB393" s="33" t="n">
        <v>0.562</v>
      </c>
      <c r="EC393" s="33" t="n">
        <v>0.571</v>
      </c>
      <c r="ED393" s="33" t="n">
        <v>0.498</v>
      </c>
      <c r="EE393" s="33" t="n">
        <v>0.554</v>
      </c>
      <c r="EF393" s="33" t="n">
        <v>0.27</v>
      </c>
      <c r="EG393" s="33" t="n">
        <v>0.056</v>
      </c>
      <c r="EH393" s="33" t="n">
        <v>0.026</v>
      </c>
      <c r="EI393" s="33" t="n">
        <v>0.094</v>
      </c>
      <c r="EJ393" s="33" t="n">
        <v>0.305</v>
      </c>
      <c r="EK393" s="33" t="n">
        <v>0.107</v>
      </c>
      <c r="EL393" s="33" t="n">
        <v>0.103</v>
      </c>
      <c r="EM393" s="33" t="n">
        <v>0.155</v>
      </c>
      <c r="EN393" s="33" t="n">
        <v>0.163</v>
      </c>
      <c r="EO393" s="33" t="n">
        <v>0.343</v>
      </c>
      <c r="EP393" s="33" t="n">
        <v>0.322</v>
      </c>
      <c r="EQ393" s="33" t="n">
        <v>0.262</v>
      </c>
      <c r="ER393" s="33" t="n">
        <v>0.069</v>
      </c>
      <c r="ES393" s="33" t="n">
        <v>0.056</v>
      </c>
      <c r="ET393" s="33" t="n">
        <v>0.099</v>
      </c>
      <c r="EU393" s="33" t="n">
        <v>0.069</v>
      </c>
      <c r="EV393" s="33" t="n">
        <v>0.193</v>
      </c>
      <c r="EW393" s="33" t="n">
        <v>0.438</v>
      </c>
      <c r="EX393" s="33" t="n">
        <v>0.451</v>
      </c>
      <c r="EY393" s="33" t="n">
        <v>0.421</v>
      </c>
      <c r="EZ393" s="33" t="n">
        <v>7.14</v>
      </c>
      <c r="FA393" s="33" t="n">
        <v>0.064</v>
      </c>
      <c r="FB393" s="33" t="n">
        <v>0.034</v>
      </c>
      <c r="FC393" s="33" t="n">
        <v>0.03</v>
      </c>
      <c r="FD393" s="33" t="n">
        <v>0.043</v>
      </c>
      <c r="FE393" s="33" t="n">
        <v>0.09</v>
      </c>
      <c r="FF393" s="33" t="n">
        <v>0.06</v>
      </c>
      <c r="FG393" s="33" t="n">
        <v>0.073</v>
      </c>
      <c r="FH393" s="33" t="n">
        <v>0.172</v>
      </c>
      <c r="FI393" s="33" t="n">
        <v>0.116</v>
      </c>
      <c r="FJ393" s="33" t="n">
        <v>0.258</v>
      </c>
      <c r="FK393" s="33" t="n">
        <v>0.06</v>
      </c>
      <c r="FL393" s="33" t="n">
        <v>0.403</v>
      </c>
      <c r="FM393" s="33" t="n">
        <v>0.455</v>
      </c>
      <c r="FN393" s="33" t="n">
        <v>0.245</v>
      </c>
      <c r="FO393" s="33" t="n">
        <v>0.185</v>
      </c>
      <c r="FP393" s="33" t="n">
        <v>0.155</v>
      </c>
      <c r="FQ393" s="33" t="n">
        <v>0.189</v>
      </c>
      <c r="FR393" s="33" t="n">
        <v>0.124</v>
      </c>
      <c r="FS393" s="33" t="n">
        <v>0.047</v>
      </c>
      <c r="FT393" s="33" t="n">
        <v>0.15</v>
      </c>
      <c r="FU393" s="33" t="n">
        <v>0.129</v>
      </c>
      <c r="FV393" s="33" t="n">
        <v>0.09</v>
      </c>
      <c r="FW393" s="33" t="n">
        <v>0.206</v>
      </c>
      <c r="FX393" s="33" t="n">
        <v>0.159</v>
      </c>
      <c r="FY393" s="33" t="n">
        <v>0.253</v>
      </c>
      <c r="FZ393" s="33" t="n">
        <v>0.21</v>
      </c>
      <c r="GA393" s="33" t="n">
        <v>0.043</v>
      </c>
      <c r="GB393" s="33" t="n">
        <v>0.03</v>
      </c>
      <c r="GC393" s="33" t="n">
        <v>0.052</v>
      </c>
      <c r="GD393" s="33" t="n">
        <v>0.099</v>
      </c>
      <c r="GE393" s="33" t="n">
        <v>0.18</v>
      </c>
      <c r="GF393" s="33" t="n">
        <v>0.082</v>
      </c>
      <c r="GG393" s="33" t="n">
        <v>0.421</v>
      </c>
      <c r="GH393" s="33" t="n">
        <v>0.313</v>
      </c>
      <c r="GI393" s="33" t="n">
        <v>0.326</v>
      </c>
      <c r="GJ393" s="33" t="n">
        <v>0.348</v>
      </c>
      <c r="GK393" s="33" t="n">
        <v>0.378</v>
      </c>
      <c r="GL393" s="33" t="n">
        <v>0.412</v>
      </c>
      <c r="GM393" s="33" t="n">
        <v>0.386</v>
      </c>
      <c r="GN393" s="33" t="n">
        <v>0.382</v>
      </c>
      <c r="GO393" s="33" t="n">
        <v>0.3</v>
      </c>
      <c r="GP393" s="33" t="n">
        <v>0.386</v>
      </c>
      <c r="GQ393" s="33" t="n">
        <v>0.262</v>
      </c>
      <c r="GR393" s="33" t="n">
        <v>0.335</v>
      </c>
      <c r="GS393" s="33" t="n">
        <v>0.077</v>
      </c>
      <c r="GT393" s="33" t="n">
        <v>0.176</v>
      </c>
      <c r="GU393" s="33" t="n">
        <v>0.202</v>
      </c>
      <c r="GV393" s="33" t="n">
        <v>0.077</v>
      </c>
      <c r="GW393" s="33" t="n">
        <v>0.086</v>
      </c>
      <c r="GX393" s="33" t="n">
        <v>0.069</v>
      </c>
      <c r="GY393" s="33" t="n">
        <v>0.017</v>
      </c>
      <c r="GZ393" s="33" t="n">
        <v>0.03</v>
      </c>
      <c r="HA393" s="33" t="n">
        <v>0.052</v>
      </c>
      <c r="HB393" s="33" t="n">
        <v>0.017</v>
      </c>
      <c r="HC393" s="33" t="n">
        <v>0.021</v>
      </c>
      <c r="HD393" s="33" t="n">
        <v>0.03</v>
      </c>
      <c r="HE393" s="33" t="n">
        <v>0.056</v>
      </c>
      <c r="HF393" s="33" t="n">
        <v>0.069</v>
      </c>
      <c r="HG393" s="33" t="n">
        <v>0.069</v>
      </c>
      <c r="HH393" s="33" t="n">
        <v>0.073</v>
      </c>
      <c r="HI393" s="33" t="n">
        <v>0.073</v>
      </c>
      <c r="HJ393" s="33" t="n">
        <v>0.073</v>
      </c>
    </row>
    <row r="394" customFormat="false" ht="15" hidden="false" customHeight="false" outlineLevel="0" collapsed="false">
      <c r="A394" s="33" t="n">
        <v>610058</v>
      </c>
      <c r="B394" s="242" t="s">
        <v>1785</v>
      </c>
      <c r="C394" s="243" t="s">
        <v>1786</v>
      </c>
      <c r="D394" s="33" t="n">
        <v>4670</v>
      </c>
      <c r="E394" s="33" t="n">
        <v>31171</v>
      </c>
      <c r="F394" s="33" t="s">
        <v>913</v>
      </c>
      <c r="G394" s="33" t="s">
        <v>914</v>
      </c>
      <c r="H394" s="243" t="s">
        <v>46</v>
      </c>
      <c r="I394" s="33" t="s">
        <v>1855</v>
      </c>
      <c r="J394" s="33" t="s">
        <v>1788</v>
      </c>
      <c r="L394" s="33" t="s">
        <v>107</v>
      </c>
      <c r="N394" s="33" t="s">
        <v>1790</v>
      </c>
      <c r="O394" s="33" t="n">
        <v>51098</v>
      </c>
      <c r="P394" s="33" t="s">
        <v>1791</v>
      </c>
      <c r="Q394" s="33" t="s">
        <v>4439</v>
      </c>
      <c r="R394" s="33" t="s">
        <v>4440</v>
      </c>
      <c r="S394" s="33" t="n">
        <v>60644</v>
      </c>
      <c r="T394" s="33" t="n">
        <v>36</v>
      </c>
      <c r="U394" s="33" t="s">
        <v>4441</v>
      </c>
      <c r="V394" s="33" t="s">
        <v>4442</v>
      </c>
      <c r="W394" s="33" t="s">
        <v>4443</v>
      </c>
      <c r="X394" s="33" t="s">
        <v>4444</v>
      </c>
      <c r="Y394" s="33" t="s">
        <v>1862</v>
      </c>
      <c r="Z394" s="33" t="s">
        <v>3016</v>
      </c>
      <c r="AA394" s="33" t="n">
        <v>2012</v>
      </c>
      <c r="AB394" s="33" t="n">
        <v>610058</v>
      </c>
      <c r="AD394" s="33" t="n">
        <v>4670</v>
      </c>
      <c r="AG394" s="33" t="s">
        <v>4445</v>
      </c>
      <c r="AH394" s="33" t="n">
        <v>2</v>
      </c>
      <c r="AI394" s="33" t="s">
        <v>1823</v>
      </c>
      <c r="AJ394" s="33" t="s">
        <v>1801</v>
      </c>
      <c r="AK394" s="33" t="s">
        <v>1802</v>
      </c>
      <c r="AL394" s="33" t="s">
        <v>107</v>
      </c>
      <c r="AM394" s="33" t="s">
        <v>108</v>
      </c>
      <c r="AN394" s="33" t="s">
        <v>107</v>
      </c>
      <c r="AO394" s="33" t="s">
        <v>107</v>
      </c>
      <c r="AP394" s="33" t="s">
        <v>108</v>
      </c>
      <c r="AQ394" s="33" t="s">
        <v>2467</v>
      </c>
      <c r="AR394" s="244" t="s">
        <v>109</v>
      </c>
      <c r="AS394" s="33" t="s">
        <v>67</v>
      </c>
      <c r="AT394" s="33" t="s">
        <v>137</v>
      </c>
      <c r="AU394" s="33" t="s">
        <v>77</v>
      </c>
      <c r="AV394" s="33" t="n">
        <v>27</v>
      </c>
      <c r="AW394" s="33" t="n">
        <v>10</v>
      </c>
      <c r="AX394" s="33" t="n">
        <v>62</v>
      </c>
      <c r="AY394" s="33" t="n">
        <v>302</v>
      </c>
      <c r="AZ394" s="33" t="n">
        <v>0</v>
      </c>
      <c r="BA394" s="33" t="n">
        <v>0</v>
      </c>
      <c r="BB394" s="33" t="n">
        <v>287</v>
      </c>
      <c r="BC394" s="33" t="n">
        <v>0</v>
      </c>
      <c r="BD394" s="245" t="n">
        <v>0</v>
      </c>
      <c r="BE394" s="33" t="n">
        <v>0</v>
      </c>
      <c r="BF394" s="33" t="n">
        <v>5</v>
      </c>
      <c r="BG394" s="33" t="n">
        <v>10</v>
      </c>
      <c r="BH394" s="33" t="n">
        <v>302</v>
      </c>
      <c r="BI394" s="33" t="n">
        <v>0.007</v>
      </c>
      <c r="BJ394" s="33" t="n">
        <v>0</v>
      </c>
      <c r="BK394" s="33" t="n">
        <v>0.003</v>
      </c>
      <c r="BL394" s="33" t="n">
        <v>0.01</v>
      </c>
      <c r="BM394" s="33" t="n">
        <v>0.007</v>
      </c>
      <c r="BN394" s="33" t="n">
        <v>0.053</v>
      </c>
      <c r="BO394" s="33" t="n">
        <v>0.066</v>
      </c>
      <c r="BP394" s="33" t="n">
        <v>0.063</v>
      </c>
      <c r="BQ394" s="33" t="n">
        <v>0.05</v>
      </c>
      <c r="BR394" s="33" t="n">
        <v>0.053</v>
      </c>
      <c r="BS394" s="33" t="n">
        <v>0.106</v>
      </c>
      <c r="BT394" s="33" t="n">
        <v>0.093</v>
      </c>
      <c r="BU394" s="33" t="n">
        <v>0.526</v>
      </c>
      <c r="BV394" s="33" t="n">
        <v>0.517</v>
      </c>
      <c r="BW394" s="33" t="n">
        <v>0.546</v>
      </c>
      <c r="BX394" s="33" t="n">
        <v>0.474</v>
      </c>
      <c r="BY394" s="33" t="n">
        <v>0.497</v>
      </c>
      <c r="BZ394" s="33" t="n">
        <v>0.497</v>
      </c>
      <c r="CA394" s="33" t="n">
        <v>0.007</v>
      </c>
      <c r="CB394" s="33" t="n">
        <v>0.01</v>
      </c>
      <c r="CC394" s="33" t="n">
        <v>0.007</v>
      </c>
      <c r="CD394" s="33" t="n">
        <v>0.013</v>
      </c>
      <c r="CE394" s="33" t="n">
        <v>0.017</v>
      </c>
      <c r="CF394" s="33" t="n">
        <v>0.02</v>
      </c>
      <c r="CG394" s="33" t="n">
        <v>0.394</v>
      </c>
      <c r="CH394" s="33" t="n">
        <v>0.411</v>
      </c>
      <c r="CI394" s="33" t="n">
        <v>0.394</v>
      </c>
      <c r="CJ394" s="33" t="n">
        <v>0.45</v>
      </c>
      <c r="CK394" s="33" t="n">
        <v>0.374</v>
      </c>
      <c r="CL394" s="33" t="n">
        <v>0.338</v>
      </c>
      <c r="CM394" s="33" t="n">
        <v>0</v>
      </c>
      <c r="CN394" s="33" t="n">
        <v>0</v>
      </c>
      <c r="CO394" s="33" t="n">
        <v>0.003</v>
      </c>
      <c r="CP394" s="33" t="n">
        <v>0</v>
      </c>
      <c r="CQ394" s="33" t="n">
        <v>0</v>
      </c>
      <c r="CR394" s="33" t="n">
        <v>0</v>
      </c>
      <c r="CS394" s="33" t="n">
        <v>0.003</v>
      </c>
      <c r="CT394" s="33" t="n">
        <v>0.013</v>
      </c>
      <c r="CU394" s="33" t="n">
        <v>0.007</v>
      </c>
      <c r="CV394" s="33" t="n">
        <v>0.043</v>
      </c>
      <c r="CW394" s="33" t="n">
        <v>0.043</v>
      </c>
      <c r="CX394" s="33" t="n">
        <v>0.043</v>
      </c>
      <c r="CY394" s="33" t="n">
        <v>0.056</v>
      </c>
      <c r="CZ394" s="33" t="n">
        <v>0.04</v>
      </c>
      <c r="DA394" s="33" t="n">
        <v>0.05</v>
      </c>
      <c r="DB394" s="33" t="n">
        <v>0.053</v>
      </c>
      <c r="DC394" s="33" t="n">
        <v>0.056</v>
      </c>
      <c r="DD394" s="33" t="n">
        <v>0.06</v>
      </c>
      <c r="DE394" s="33" t="n">
        <v>0.497</v>
      </c>
      <c r="DF394" s="33" t="n">
        <v>0.49</v>
      </c>
      <c r="DG394" s="33" t="n">
        <v>0.49</v>
      </c>
      <c r="DH394" s="33" t="n">
        <v>0.487</v>
      </c>
      <c r="DI394" s="33" t="n">
        <v>0.483</v>
      </c>
      <c r="DJ394" s="33" t="n">
        <v>0.543</v>
      </c>
      <c r="DK394" s="33" t="n">
        <v>0.52</v>
      </c>
      <c r="DL394" s="33" t="n">
        <v>0.503</v>
      </c>
      <c r="DM394" s="33" t="n">
        <v>0.48</v>
      </c>
      <c r="DN394" s="33" t="n">
        <v>0.003</v>
      </c>
      <c r="DO394" s="33" t="n">
        <v>0.007</v>
      </c>
      <c r="DP394" s="33" t="n">
        <v>0.003</v>
      </c>
      <c r="DQ394" s="33" t="n">
        <v>0.003</v>
      </c>
      <c r="DR394" s="33" t="n">
        <v>0.007</v>
      </c>
      <c r="DS394" s="33" t="n">
        <v>0.01</v>
      </c>
      <c r="DT394" s="33" t="n">
        <v>0.013</v>
      </c>
      <c r="DU394" s="33" t="n">
        <v>0.013</v>
      </c>
      <c r="DV394" s="33" t="n">
        <v>0.026</v>
      </c>
      <c r="DW394" s="33" t="n">
        <v>0.457</v>
      </c>
      <c r="DX394" s="33" t="n">
        <v>0.46</v>
      </c>
      <c r="DY394" s="33" t="n">
        <v>0.46</v>
      </c>
      <c r="DZ394" s="33" t="n">
        <v>0.454</v>
      </c>
      <c r="EA394" s="33" t="n">
        <v>0.47</v>
      </c>
      <c r="EB394" s="33" t="n">
        <v>0.397</v>
      </c>
      <c r="EC394" s="33" t="n">
        <v>0.411</v>
      </c>
      <c r="ED394" s="33" t="n">
        <v>0.414</v>
      </c>
      <c r="EE394" s="33" t="n">
        <v>0.427</v>
      </c>
      <c r="EF394" s="33" t="n">
        <v>0.543</v>
      </c>
      <c r="EG394" s="33" t="n">
        <v>0.003</v>
      </c>
      <c r="EH394" s="33" t="n">
        <v>0.003</v>
      </c>
      <c r="EI394" s="33" t="n">
        <v>0.01</v>
      </c>
      <c r="EJ394" s="33" t="n">
        <v>0.245</v>
      </c>
      <c r="EK394" s="33" t="n">
        <v>0.152</v>
      </c>
      <c r="EL394" s="33" t="n">
        <v>0.129</v>
      </c>
      <c r="EM394" s="33" t="n">
        <v>0.086</v>
      </c>
      <c r="EN394" s="33" t="n">
        <v>0.136</v>
      </c>
      <c r="EO394" s="33" t="n">
        <v>0.573</v>
      </c>
      <c r="EP394" s="33" t="n">
        <v>0.589</v>
      </c>
      <c r="EQ394" s="33" t="n">
        <v>0.579</v>
      </c>
      <c r="ER394" s="33" t="n">
        <v>0.003</v>
      </c>
      <c r="ES394" s="33" t="n">
        <v>0.01</v>
      </c>
      <c r="ET394" s="33" t="n">
        <v>0.02</v>
      </c>
      <c r="EU394" s="33" t="n">
        <v>0.066</v>
      </c>
      <c r="EV394" s="33" t="n">
        <v>0.073</v>
      </c>
      <c r="EW394" s="33" t="n">
        <v>0.262</v>
      </c>
      <c r="EX394" s="33" t="n">
        <v>0.258</v>
      </c>
      <c r="EY394" s="33" t="n">
        <v>0.258</v>
      </c>
      <c r="EZ394" s="33" t="n">
        <v>7.8</v>
      </c>
      <c r="FA394" s="33" t="n">
        <v>0.007</v>
      </c>
      <c r="FB394" s="33" t="n">
        <v>0.007</v>
      </c>
      <c r="FC394" s="33" t="n">
        <v>0.01</v>
      </c>
      <c r="FD394" s="33" t="n">
        <v>0.023</v>
      </c>
      <c r="FE394" s="33" t="n">
        <v>0.099</v>
      </c>
      <c r="FF394" s="33" t="n">
        <v>0.109</v>
      </c>
      <c r="FG394" s="33" t="n">
        <v>0.06</v>
      </c>
      <c r="FH394" s="33" t="n">
        <v>0.215</v>
      </c>
      <c r="FI394" s="33" t="n">
        <v>0.288</v>
      </c>
      <c r="FJ394" s="33" t="n">
        <v>0.162</v>
      </c>
      <c r="FK394" s="33" t="n">
        <v>0.02</v>
      </c>
      <c r="FL394" s="33" t="n">
        <v>0.205</v>
      </c>
      <c r="FM394" s="33" t="n">
        <v>0.215</v>
      </c>
      <c r="FN394" s="33" t="n">
        <v>0.103</v>
      </c>
      <c r="FO394" s="33" t="n">
        <v>0.421</v>
      </c>
      <c r="FP394" s="33" t="n">
        <v>0.421</v>
      </c>
      <c r="FQ394" s="33" t="n">
        <v>0.434</v>
      </c>
      <c r="FR394" s="33" t="n">
        <v>0.295</v>
      </c>
      <c r="FS394" s="33" t="n">
        <v>0.278</v>
      </c>
      <c r="FT394" s="33" t="n">
        <v>0.354</v>
      </c>
      <c r="FU394" s="33" t="n">
        <v>0.036</v>
      </c>
      <c r="FV394" s="33" t="n">
        <v>0.046</v>
      </c>
      <c r="FW394" s="33" t="n">
        <v>0.076</v>
      </c>
      <c r="FX394" s="33" t="n">
        <v>0.043</v>
      </c>
      <c r="FY394" s="33" t="n">
        <v>0.04</v>
      </c>
      <c r="FZ394" s="33" t="n">
        <v>0.033</v>
      </c>
      <c r="GA394" s="33" t="n">
        <v>0</v>
      </c>
      <c r="GB394" s="33" t="n">
        <v>0.003</v>
      </c>
      <c r="GC394" s="33" t="n">
        <v>0.007</v>
      </c>
      <c r="GD394" s="33" t="n">
        <v>0</v>
      </c>
      <c r="GE394" s="33" t="n">
        <v>0.026</v>
      </c>
      <c r="GF394" s="33" t="n">
        <v>0</v>
      </c>
      <c r="GG394" s="33" t="n">
        <v>0.354</v>
      </c>
      <c r="GH394" s="33" t="n">
        <v>0.318</v>
      </c>
      <c r="GI394" s="33" t="n">
        <v>0.344</v>
      </c>
      <c r="GJ394" s="33" t="n">
        <v>0.348</v>
      </c>
      <c r="GK394" s="33" t="n">
        <v>0.368</v>
      </c>
      <c r="GL394" s="33" t="n">
        <v>0.351</v>
      </c>
      <c r="GM394" s="33" t="n">
        <v>0.599</v>
      </c>
      <c r="GN394" s="33" t="n">
        <v>0.55</v>
      </c>
      <c r="GO394" s="33" t="n">
        <v>0.54</v>
      </c>
      <c r="GP394" s="33" t="n">
        <v>0.543</v>
      </c>
      <c r="GQ394" s="33" t="n">
        <v>0.526</v>
      </c>
      <c r="GR394" s="33" t="n">
        <v>0.589</v>
      </c>
      <c r="GS394" s="33" t="n">
        <v>0.03</v>
      </c>
      <c r="GT394" s="33" t="n">
        <v>0.106</v>
      </c>
      <c r="GU394" s="33" t="n">
        <v>0.086</v>
      </c>
      <c r="GV394" s="33" t="n">
        <v>0.089</v>
      </c>
      <c r="GW394" s="33" t="n">
        <v>0.063</v>
      </c>
      <c r="GX394" s="33" t="n">
        <v>0.033</v>
      </c>
      <c r="GY394" s="33" t="n">
        <v>0.013</v>
      </c>
      <c r="GZ394" s="33" t="n">
        <v>0.02</v>
      </c>
      <c r="HA394" s="33" t="n">
        <v>0.017</v>
      </c>
      <c r="HB394" s="33" t="n">
        <v>0.013</v>
      </c>
      <c r="HC394" s="33" t="n">
        <v>0.01</v>
      </c>
      <c r="HD394" s="33" t="n">
        <v>0.017</v>
      </c>
      <c r="HE394" s="33" t="n">
        <v>0.003</v>
      </c>
      <c r="HF394" s="33" t="n">
        <v>0.003</v>
      </c>
      <c r="HG394" s="33" t="n">
        <v>0.007</v>
      </c>
      <c r="HH394" s="33" t="n">
        <v>0.007</v>
      </c>
      <c r="HI394" s="33" t="n">
        <v>0.007</v>
      </c>
      <c r="HJ394" s="33" t="n">
        <v>0.01</v>
      </c>
    </row>
    <row r="395" customFormat="false" ht="15" hidden="false" customHeight="false" outlineLevel="0" collapsed="false">
      <c r="A395" s="33" t="n">
        <v>610059</v>
      </c>
      <c r="B395" s="242" t="s">
        <v>1785</v>
      </c>
      <c r="C395" s="243" t="s">
        <v>1786</v>
      </c>
      <c r="D395" s="33" t="n">
        <v>4680</v>
      </c>
      <c r="E395" s="33" t="n">
        <v>24401</v>
      </c>
      <c r="F395" s="33" t="s">
        <v>915</v>
      </c>
      <c r="G395" s="33" t="s">
        <v>916</v>
      </c>
      <c r="H395" s="243" t="s">
        <v>46</v>
      </c>
      <c r="I395" s="33" t="s">
        <v>1855</v>
      </c>
      <c r="J395" s="33" t="s">
        <v>1788</v>
      </c>
      <c r="L395" s="33" t="s">
        <v>80</v>
      </c>
      <c r="N395" s="33" t="s">
        <v>1790</v>
      </c>
      <c r="O395" s="33" t="n">
        <v>51168</v>
      </c>
      <c r="P395" s="33" t="s">
        <v>1791</v>
      </c>
      <c r="Q395" s="33" t="s">
        <v>4446</v>
      </c>
      <c r="R395" s="33" t="s">
        <v>4447</v>
      </c>
      <c r="S395" s="33" t="n">
        <v>60614</v>
      </c>
      <c r="T395" s="33" t="n">
        <v>33</v>
      </c>
      <c r="U395" s="33" t="s">
        <v>4448</v>
      </c>
      <c r="V395" s="33" t="s">
        <v>4449</v>
      </c>
      <c r="W395" s="33" t="s">
        <v>4450</v>
      </c>
      <c r="X395" s="33" t="s">
        <v>4451</v>
      </c>
      <c r="Y395" s="33" t="s">
        <v>2725</v>
      </c>
      <c r="Z395" s="33" t="s">
        <v>1915</v>
      </c>
      <c r="AA395" s="33" t="n">
        <v>2012</v>
      </c>
      <c r="AB395" s="33" t="n">
        <v>610059</v>
      </c>
      <c r="AD395" s="33" t="n">
        <v>4680</v>
      </c>
      <c r="AG395" s="33" t="s">
        <v>4452</v>
      </c>
      <c r="AH395" s="33" t="n">
        <v>2</v>
      </c>
      <c r="AI395" s="33" t="s">
        <v>1823</v>
      </c>
      <c r="AJ395" s="33" t="s">
        <v>1801</v>
      </c>
      <c r="AK395" s="33" t="s">
        <v>1802</v>
      </c>
      <c r="AL395" s="33" t="s">
        <v>80</v>
      </c>
      <c r="AM395" s="33" t="s">
        <v>65</v>
      </c>
      <c r="AN395" s="33" t="s">
        <v>80</v>
      </c>
      <c r="AO395" s="33" t="s">
        <v>80</v>
      </c>
      <c r="AP395" s="33" t="s">
        <v>65</v>
      </c>
      <c r="AQ395" s="33" t="s">
        <v>2426</v>
      </c>
      <c r="AR395" s="244" t="s">
        <v>156</v>
      </c>
      <c r="AS395" s="33" t="s">
        <v>77</v>
      </c>
      <c r="AT395" s="33" t="s">
        <v>77</v>
      </c>
      <c r="AU395" s="33" t="s">
        <v>47</v>
      </c>
      <c r="AV395" s="33" t="n">
        <v>65</v>
      </c>
      <c r="AW395" s="33" t="n">
        <v>65</v>
      </c>
      <c r="AX395" s="33" t="n">
        <v>42</v>
      </c>
      <c r="AY395" s="33" t="n">
        <v>246</v>
      </c>
      <c r="AZ395" s="33" t="n">
        <v>123</v>
      </c>
      <c r="BA395" s="33" t="n">
        <v>11</v>
      </c>
      <c r="BB395" s="33" t="n">
        <v>47</v>
      </c>
      <c r="BC395" s="33" t="n">
        <v>41</v>
      </c>
      <c r="BD395" s="245" t="n">
        <v>1</v>
      </c>
      <c r="BE395" s="33" t="n">
        <v>0</v>
      </c>
      <c r="BF395" s="33" t="n">
        <v>16</v>
      </c>
      <c r="BG395" s="33" t="n">
        <v>7</v>
      </c>
      <c r="BH395" s="33" t="n">
        <v>246</v>
      </c>
      <c r="BI395" s="33" t="n">
        <v>0.004</v>
      </c>
      <c r="BJ395" s="33" t="n">
        <v>0.008</v>
      </c>
      <c r="BK395" s="33" t="n">
        <v>0</v>
      </c>
      <c r="BL395" s="33" t="n">
        <v>0</v>
      </c>
      <c r="BM395" s="33" t="n">
        <v>0.008</v>
      </c>
      <c r="BN395" s="33" t="n">
        <v>0.037</v>
      </c>
      <c r="BO395" s="33" t="n">
        <v>0.033</v>
      </c>
      <c r="BP395" s="33" t="n">
        <v>0.073</v>
      </c>
      <c r="BQ395" s="33" t="n">
        <v>0.053</v>
      </c>
      <c r="BR395" s="33" t="n">
        <v>0.012</v>
      </c>
      <c r="BS395" s="33" t="n">
        <v>0.065</v>
      </c>
      <c r="BT395" s="33" t="n">
        <v>0.134</v>
      </c>
      <c r="BU395" s="33" t="n">
        <v>0.317</v>
      </c>
      <c r="BV395" s="33" t="n">
        <v>0.252</v>
      </c>
      <c r="BW395" s="33" t="n">
        <v>0.24</v>
      </c>
      <c r="BX395" s="33" t="n">
        <v>0.089</v>
      </c>
      <c r="BY395" s="33" t="n">
        <v>0.402</v>
      </c>
      <c r="BZ395" s="33" t="n">
        <v>0.301</v>
      </c>
      <c r="CA395" s="33" t="n">
        <v>0</v>
      </c>
      <c r="CB395" s="33" t="n">
        <v>0</v>
      </c>
      <c r="CC395" s="33" t="n">
        <v>0.028</v>
      </c>
      <c r="CD395" s="33" t="n">
        <v>0.016</v>
      </c>
      <c r="CE395" s="33" t="n">
        <v>0.004</v>
      </c>
      <c r="CF395" s="33" t="n">
        <v>0.016</v>
      </c>
      <c r="CG395" s="33" t="n">
        <v>0.646</v>
      </c>
      <c r="CH395" s="33" t="n">
        <v>0.667</v>
      </c>
      <c r="CI395" s="33" t="n">
        <v>0.679</v>
      </c>
      <c r="CJ395" s="33" t="n">
        <v>0.882</v>
      </c>
      <c r="CK395" s="33" t="n">
        <v>0.52</v>
      </c>
      <c r="CL395" s="33" t="n">
        <v>0.512</v>
      </c>
      <c r="CM395" s="33" t="n">
        <v>0.004</v>
      </c>
      <c r="CN395" s="33" t="n">
        <v>0.004</v>
      </c>
      <c r="CO395" s="33" t="n">
        <v>0.004</v>
      </c>
      <c r="CP395" s="33" t="n">
        <v>0.004</v>
      </c>
      <c r="CQ395" s="33" t="n">
        <v>0.008</v>
      </c>
      <c r="CR395" s="33" t="n">
        <v>0.012</v>
      </c>
      <c r="CS395" s="33" t="n">
        <v>0.012</v>
      </c>
      <c r="CT395" s="33" t="n">
        <v>0.045</v>
      </c>
      <c r="CU395" s="33" t="n">
        <v>0.02</v>
      </c>
      <c r="CV395" s="33" t="n">
        <v>0.016</v>
      </c>
      <c r="CW395" s="33" t="n">
        <v>0.008</v>
      </c>
      <c r="CX395" s="33" t="n">
        <v>0.016</v>
      </c>
      <c r="CY395" s="33" t="n">
        <v>0.012</v>
      </c>
      <c r="CZ395" s="33" t="n">
        <v>0.016</v>
      </c>
      <c r="DA395" s="33" t="n">
        <v>0.028</v>
      </c>
      <c r="DB395" s="33" t="n">
        <v>0.077</v>
      </c>
      <c r="DC395" s="33" t="n">
        <v>0.138</v>
      </c>
      <c r="DD395" s="33" t="n">
        <v>0.114</v>
      </c>
      <c r="DE395" s="33" t="n">
        <v>0.077</v>
      </c>
      <c r="DF395" s="33" t="n">
        <v>0.118</v>
      </c>
      <c r="DG395" s="33" t="n">
        <v>0.11</v>
      </c>
      <c r="DH395" s="33" t="n">
        <v>0.081</v>
      </c>
      <c r="DI395" s="33" t="n">
        <v>0.11</v>
      </c>
      <c r="DJ395" s="33" t="n">
        <v>0.211</v>
      </c>
      <c r="DK395" s="33" t="n">
        <v>0.22</v>
      </c>
      <c r="DL395" s="33" t="n">
        <v>0.236</v>
      </c>
      <c r="DM395" s="33" t="n">
        <v>0.252</v>
      </c>
      <c r="DN395" s="33" t="n">
        <v>0.004</v>
      </c>
      <c r="DO395" s="33" t="n">
        <v>0</v>
      </c>
      <c r="DP395" s="33" t="n">
        <v>0</v>
      </c>
      <c r="DQ395" s="33" t="n">
        <v>0</v>
      </c>
      <c r="DR395" s="33" t="n">
        <v>0</v>
      </c>
      <c r="DS395" s="33" t="n">
        <v>0.016</v>
      </c>
      <c r="DT395" s="33" t="n">
        <v>0.012</v>
      </c>
      <c r="DU395" s="33" t="n">
        <v>0.008</v>
      </c>
      <c r="DV395" s="33" t="n">
        <v>0.004</v>
      </c>
      <c r="DW395" s="33" t="n">
        <v>0.898</v>
      </c>
      <c r="DX395" s="33" t="n">
        <v>0.87</v>
      </c>
      <c r="DY395" s="33" t="n">
        <v>0.87</v>
      </c>
      <c r="DZ395" s="33" t="n">
        <v>0.902</v>
      </c>
      <c r="EA395" s="33" t="n">
        <v>0.866</v>
      </c>
      <c r="EB395" s="33" t="n">
        <v>0.732</v>
      </c>
      <c r="EC395" s="33" t="n">
        <v>0.679</v>
      </c>
      <c r="ED395" s="33" t="n">
        <v>0.573</v>
      </c>
      <c r="EE395" s="33" t="n">
        <v>0.61</v>
      </c>
      <c r="EF395" s="33" t="n">
        <v>0.382</v>
      </c>
      <c r="EG395" s="33" t="n">
        <v>0.008</v>
      </c>
      <c r="EH395" s="33" t="n">
        <v>0.008</v>
      </c>
      <c r="EI395" s="33" t="n">
        <v>0.159</v>
      </c>
      <c r="EJ395" s="33" t="n">
        <v>0.467</v>
      </c>
      <c r="EK395" s="33" t="n">
        <v>0.02</v>
      </c>
      <c r="EL395" s="33" t="n">
        <v>0.008</v>
      </c>
      <c r="EM395" s="33" t="n">
        <v>0.183</v>
      </c>
      <c r="EN395" s="33" t="n">
        <v>0.049</v>
      </c>
      <c r="EO395" s="33" t="n">
        <v>0.244</v>
      </c>
      <c r="EP395" s="33" t="n">
        <v>0.215</v>
      </c>
      <c r="EQ395" s="33" t="n">
        <v>0.297</v>
      </c>
      <c r="ER395" s="33" t="n">
        <v>0.033</v>
      </c>
      <c r="ES395" s="33" t="n">
        <v>0.033</v>
      </c>
      <c r="ET395" s="33" t="n">
        <v>0.037</v>
      </c>
      <c r="EU395" s="33" t="n">
        <v>0.11</v>
      </c>
      <c r="EV395" s="33" t="n">
        <v>0.069</v>
      </c>
      <c r="EW395" s="33" t="n">
        <v>0.695</v>
      </c>
      <c r="EX395" s="33" t="n">
        <v>0.732</v>
      </c>
      <c r="EY395" s="33" t="n">
        <v>0.252</v>
      </c>
      <c r="EZ395" s="33" t="n">
        <v>8.97</v>
      </c>
      <c r="FA395" s="33" t="n">
        <v>0.008</v>
      </c>
      <c r="FB395" s="33" t="n">
        <v>0.004</v>
      </c>
      <c r="FC395" s="33" t="n">
        <v>0.004</v>
      </c>
      <c r="FD395" s="33" t="n">
        <v>0</v>
      </c>
      <c r="FE395" s="33" t="n">
        <v>0.028</v>
      </c>
      <c r="FF395" s="33" t="n">
        <v>0.037</v>
      </c>
      <c r="FG395" s="33" t="n">
        <v>0.049</v>
      </c>
      <c r="FH395" s="33" t="n">
        <v>0.138</v>
      </c>
      <c r="FI395" s="33" t="n">
        <v>0.179</v>
      </c>
      <c r="FJ395" s="33" t="n">
        <v>0.545</v>
      </c>
      <c r="FK395" s="33" t="n">
        <v>0.008</v>
      </c>
      <c r="FL395" s="33" t="n">
        <v>0.321</v>
      </c>
      <c r="FM395" s="33" t="n">
        <v>0.707</v>
      </c>
      <c r="FN395" s="33" t="n">
        <v>0.187</v>
      </c>
      <c r="FO395" s="33" t="n">
        <v>0.289</v>
      </c>
      <c r="FP395" s="33" t="n">
        <v>0.118</v>
      </c>
      <c r="FQ395" s="33" t="n">
        <v>0.256</v>
      </c>
      <c r="FR395" s="33" t="n">
        <v>0.264</v>
      </c>
      <c r="FS395" s="33" t="n">
        <v>0.053</v>
      </c>
      <c r="FT395" s="33" t="n">
        <v>0.333</v>
      </c>
      <c r="FU395" s="33" t="n">
        <v>0.053</v>
      </c>
      <c r="FV395" s="33" t="n">
        <v>0.037</v>
      </c>
      <c r="FW395" s="33" t="n">
        <v>0.203</v>
      </c>
      <c r="FX395" s="33" t="n">
        <v>0.073</v>
      </c>
      <c r="FY395" s="33" t="n">
        <v>0.085</v>
      </c>
      <c r="FZ395" s="33" t="n">
        <v>0.02</v>
      </c>
      <c r="GA395" s="33" t="n">
        <v>0.008</v>
      </c>
      <c r="GB395" s="33" t="n">
        <v>0.081</v>
      </c>
      <c r="GC395" s="33" t="n">
        <v>0.02</v>
      </c>
      <c r="GD395" s="33" t="n">
        <v>0.061</v>
      </c>
      <c r="GE395" s="33" t="n">
        <v>0.171</v>
      </c>
      <c r="GF395" s="33" t="n">
        <v>0.008</v>
      </c>
      <c r="GG395" s="33" t="n">
        <v>0.293</v>
      </c>
      <c r="GH395" s="33" t="n">
        <v>0.224</v>
      </c>
      <c r="GI395" s="33" t="n">
        <v>0.439</v>
      </c>
      <c r="GJ395" s="33" t="n">
        <v>0.439</v>
      </c>
      <c r="GK395" s="33" t="n">
        <v>0.415</v>
      </c>
      <c r="GL395" s="33" t="n">
        <v>0.26</v>
      </c>
      <c r="GM395" s="33" t="n">
        <v>0.675</v>
      </c>
      <c r="GN395" s="33" t="n">
        <v>0.142</v>
      </c>
      <c r="GO395" s="33" t="n">
        <v>0.382</v>
      </c>
      <c r="GP395" s="33" t="n">
        <v>0.39</v>
      </c>
      <c r="GQ395" s="33" t="n">
        <v>0.183</v>
      </c>
      <c r="GR395" s="33" t="n">
        <v>0.687</v>
      </c>
      <c r="GS395" s="33" t="n">
        <v>0</v>
      </c>
      <c r="GT395" s="33" t="n">
        <v>0.415</v>
      </c>
      <c r="GU395" s="33" t="n">
        <v>0.122</v>
      </c>
      <c r="GV395" s="33" t="n">
        <v>0.069</v>
      </c>
      <c r="GW395" s="33" t="n">
        <v>0.138</v>
      </c>
      <c r="GX395" s="33" t="n">
        <v>0.012</v>
      </c>
      <c r="GY395" s="33" t="n">
        <v>0.004</v>
      </c>
      <c r="GZ395" s="33" t="n">
        <v>0.102</v>
      </c>
      <c r="HA395" s="33" t="n">
        <v>0.004</v>
      </c>
      <c r="HB395" s="33" t="n">
        <v>0.008</v>
      </c>
      <c r="HC395" s="33" t="n">
        <v>0.073</v>
      </c>
      <c r="HD395" s="33" t="n">
        <v>0.004</v>
      </c>
      <c r="HE395" s="33" t="n">
        <v>0.02</v>
      </c>
      <c r="HF395" s="33" t="n">
        <v>0.037</v>
      </c>
      <c r="HG395" s="33" t="n">
        <v>0.033</v>
      </c>
      <c r="HH395" s="33" t="n">
        <v>0.033</v>
      </c>
      <c r="HI395" s="33" t="n">
        <v>0.02</v>
      </c>
      <c r="HJ395" s="33" t="n">
        <v>0.028</v>
      </c>
    </row>
    <row r="396" customFormat="false" ht="15" hidden="false" customHeight="false" outlineLevel="0" collapsed="false">
      <c r="A396" s="33" t="n">
        <v>610060</v>
      </c>
      <c r="B396" s="242" t="s">
        <v>1785</v>
      </c>
      <c r="C396" s="243" t="s">
        <v>1786</v>
      </c>
      <c r="D396" s="33" t="n">
        <v>4690</v>
      </c>
      <c r="E396" s="33" t="n">
        <v>29171</v>
      </c>
      <c r="F396" s="33" t="s">
        <v>747</v>
      </c>
      <c r="G396" s="33" t="s">
        <v>748</v>
      </c>
      <c r="H396" s="243" t="s">
        <v>46</v>
      </c>
      <c r="I396" s="33" t="s">
        <v>1855</v>
      </c>
      <c r="J396" s="33" t="s">
        <v>2438</v>
      </c>
      <c r="L396" s="33" t="s">
        <v>232</v>
      </c>
      <c r="N396" s="33" t="s">
        <v>1790</v>
      </c>
      <c r="O396" s="33" t="n">
        <v>51243</v>
      </c>
      <c r="P396" s="33" t="s">
        <v>1791</v>
      </c>
      <c r="Q396" s="33" t="s">
        <v>4453</v>
      </c>
      <c r="R396" s="33" t="s">
        <v>4454</v>
      </c>
      <c r="S396" s="33" t="n">
        <v>60607</v>
      </c>
      <c r="T396" s="33" t="n">
        <v>38</v>
      </c>
      <c r="U396" s="33" t="s">
        <v>4455</v>
      </c>
      <c r="V396" s="33" t="s">
        <v>4456</v>
      </c>
      <c r="W396" s="33" t="s">
        <v>4457</v>
      </c>
      <c r="X396" s="33" t="s">
        <v>4458</v>
      </c>
      <c r="Y396" s="33" t="s">
        <v>1989</v>
      </c>
      <c r="Z396" s="33" t="s">
        <v>2067</v>
      </c>
      <c r="AA396" s="33" t="n">
        <v>2012</v>
      </c>
      <c r="AB396" s="33" t="n">
        <v>610060</v>
      </c>
      <c r="AD396" s="33" t="n">
        <v>4690</v>
      </c>
      <c r="AG396" s="33" t="s">
        <v>4459</v>
      </c>
      <c r="AH396" s="33" t="n">
        <v>0</v>
      </c>
      <c r="AI396" s="33" t="s">
        <v>1823</v>
      </c>
      <c r="AJ396" s="33" t="s">
        <v>1801</v>
      </c>
      <c r="AK396" s="33" t="s">
        <v>1802</v>
      </c>
      <c r="AL396" s="33" t="s">
        <v>232</v>
      </c>
      <c r="AM396" s="33" t="s">
        <v>108</v>
      </c>
      <c r="AN396" s="33" t="s">
        <v>232</v>
      </c>
      <c r="AO396" s="33" t="s">
        <v>232</v>
      </c>
      <c r="AP396" s="33" t="s">
        <v>108</v>
      </c>
      <c r="AQ396" s="33" t="s">
        <v>2426</v>
      </c>
      <c r="AR396" s="244" t="s">
        <v>84</v>
      </c>
      <c r="AS396" s="33" t="s">
        <v>77</v>
      </c>
      <c r="AT396" s="33" t="s">
        <v>47</v>
      </c>
      <c r="AU396" s="33" t="s">
        <v>77</v>
      </c>
      <c r="AV396" s="33" t="n">
        <v>76</v>
      </c>
      <c r="AW396" s="33" t="n">
        <v>40</v>
      </c>
      <c r="AX396" s="33" t="n">
        <v>72</v>
      </c>
      <c r="AY396" s="33" t="n">
        <v>108</v>
      </c>
      <c r="AZ396" s="33" t="n">
        <v>32</v>
      </c>
      <c r="BA396" s="33" t="n">
        <v>17</v>
      </c>
      <c r="BB396" s="33" t="n">
        <v>19</v>
      </c>
      <c r="BC396" s="33" t="n">
        <v>21</v>
      </c>
      <c r="BD396" s="245" t="n">
        <v>0</v>
      </c>
      <c r="BE396" s="33" t="n">
        <v>1</v>
      </c>
      <c r="BF396" s="33" t="n">
        <v>10</v>
      </c>
      <c r="BG396" s="33" t="n">
        <v>8</v>
      </c>
      <c r="BH396" s="33" t="n">
        <v>108</v>
      </c>
      <c r="BI396" s="33" t="n">
        <v>0</v>
      </c>
      <c r="BJ396" s="33" t="n">
        <v>0.019</v>
      </c>
      <c r="BK396" s="33" t="n">
        <v>0</v>
      </c>
      <c r="BL396" s="33" t="n">
        <v>0</v>
      </c>
      <c r="BM396" s="33" t="n">
        <v>0</v>
      </c>
      <c r="BN396" s="33" t="n">
        <v>0.046</v>
      </c>
      <c r="BO396" s="33" t="n">
        <v>0.009</v>
      </c>
      <c r="BP396" s="33" t="n">
        <v>0.046</v>
      </c>
      <c r="BQ396" s="33" t="n">
        <v>0.028</v>
      </c>
      <c r="BR396" s="33" t="n">
        <v>0.037</v>
      </c>
      <c r="BS396" s="33" t="n">
        <v>0.083</v>
      </c>
      <c r="BT396" s="33" t="n">
        <v>0.148</v>
      </c>
      <c r="BU396" s="33" t="n">
        <v>0.139</v>
      </c>
      <c r="BV396" s="33" t="n">
        <v>0.139</v>
      </c>
      <c r="BW396" s="33" t="n">
        <v>0.093</v>
      </c>
      <c r="BX396" s="33" t="n">
        <v>0.12</v>
      </c>
      <c r="BY396" s="33" t="n">
        <v>0.361</v>
      </c>
      <c r="BZ396" s="33" t="n">
        <v>0.278</v>
      </c>
      <c r="CA396" s="33" t="n">
        <v>0</v>
      </c>
      <c r="CB396" s="33" t="n">
        <v>0.009</v>
      </c>
      <c r="CC396" s="33" t="n">
        <v>0</v>
      </c>
      <c r="CD396" s="33" t="n">
        <v>0.009</v>
      </c>
      <c r="CE396" s="33" t="n">
        <v>0</v>
      </c>
      <c r="CF396" s="33" t="n">
        <v>0.009</v>
      </c>
      <c r="CG396" s="33" t="n">
        <v>0.852</v>
      </c>
      <c r="CH396" s="33" t="n">
        <v>0.787</v>
      </c>
      <c r="CI396" s="33" t="n">
        <v>0.88</v>
      </c>
      <c r="CJ396" s="33" t="n">
        <v>0.833</v>
      </c>
      <c r="CK396" s="33" t="n">
        <v>0.556</v>
      </c>
      <c r="CL396" s="33" t="n">
        <v>0.519</v>
      </c>
      <c r="CM396" s="33" t="n">
        <v>0</v>
      </c>
      <c r="CN396" s="33" t="n">
        <v>0.009</v>
      </c>
      <c r="CO396" s="33" t="n">
        <v>0</v>
      </c>
      <c r="CP396" s="33" t="n">
        <v>0.009</v>
      </c>
      <c r="CQ396" s="33" t="n">
        <v>0.009</v>
      </c>
      <c r="CR396" s="33" t="n">
        <v>0.028</v>
      </c>
      <c r="CS396" s="33" t="n">
        <v>0.037</v>
      </c>
      <c r="CT396" s="33" t="n">
        <v>0.102</v>
      </c>
      <c r="CU396" s="33" t="n">
        <v>0.065</v>
      </c>
      <c r="CV396" s="33" t="n">
        <v>0.009</v>
      </c>
      <c r="CW396" s="33" t="n">
        <v>0.019</v>
      </c>
      <c r="CX396" s="33" t="n">
        <v>0.037</v>
      </c>
      <c r="CY396" s="33" t="n">
        <v>0.065</v>
      </c>
      <c r="CZ396" s="33" t="n">
        <v>0.037</v>
      </c>
      <c r="DA396" s="33" t="n">
        <v>0.083</v>
      </c>
      <c r="DB396" s="33" t="n">
        <v>0.065</v>
      </c>
      <c r="DC396" s="33" t="n">
        <v>0.167</v>
      </c>
      <c r="DD396" s="33" t="n">
        <v>0.056</v>
      </c>
      <c r="DE396" s="33" t="n">
        <v>0.185</v>
      </c>
      <c r="DF396" s="33" t="n">
        <v>0.185</v>
      </c>
      <c r="DG396" s="33" t="n">
        <v>0.194</v>
      </c>
      <c r="DH396" s="33" t="n">
        <v>0.176</v>
      </c>
      <c r="DI396" s="33" t="n">
        <v>0.194</v>
      </c>
      <c r="DJ396" s="33" t="n">
        <v>0.241</v>
      </c>
      <c r="DK396" s="33" t="n">
        <v>0.296</v>
      </c>
      <c r="DL396" s="33" t="n">
        <v>0.204</v>
      </c>
      <c r="DM396" s="33" t="n">
        <v>0.231</v>
      </c>
      <c r="DN396" s="33" t="n">
        <v>0.009</v>
      </c>
      <c r="DO396" s="33" t="n">
        <v>0.009</v>
      </c>
      <c r="DP396" s="33" t="n">
        <v>0.028</v>
      </c>
      <c r="DQ396" s="33" t="n">
        <v>0.009</v>
      </c>
      <c r="DR396" s="33" t="n">
        <v>0.019</v>
      </c>
      <c r="DS396" s="33" t="n">
        <v>0.009</v>
      </c>
      <c r="DT396" s="33" t="n">
        <v>0.009</v>
      </c>
      <c r="DU396" s="33" t="n">
        <v>0.009</v>
      </c>
      <c r="DV396" s="33" t="n">
        <v>0.028</v>
      </c>
      <c r="DW396" s="33" t="n">
        <v>0.796</v>
      </c>
      <c r="DX396" s="33" t="n">
        <v>0.778</v>
      </c>
      <c r="DY396" s="33" t="n">
        <v>0.741</v>
      </c>
      <c r="DZ396" s="33" t="n">
        <v>0.741</v>
      </c>
      <c r="EA396" s="33" t="n">
        <v>0.741</v>
      </c>
      <c r="EB396" s="33" t="n">
        <v>0.639</v>
      </c>
      <c r="EC396" s="33" t="n">
        <v>0.593</v>
      </c>
      <c r="ED396" s="33" t="n">
        <v>0.519</v>
      </c>
      <c r="EE396" s="33" t="n">
        <v>0.62</v>
      </c>
      <c r="EF396" s="33" t="n">
        <v>0.454</v>
      </c>
      <c r="EG396" s="33" t="n">
        <v>0.028</v>
      </c>
      <c r="EH396" s="33" t="n">
        <v>0.028</v>
      </c>
      <c r="EI396" s="33" t="n">
        <v>0.185</v>
      </c>
      <c r="EJ396" s="33" t="n">
        <v>0.463</v>
      </c>
      <c r="EK396" s="33" t="n">
        <v>0</v>
      </c>
      <c r="EL396" s="33" t="n">
        <v>0</v>
      </c>
      <c r="EM396" s="33" t="n">
        <v>0.241</v>
      </c>
      <c r="EN396" s="33" t="n">
        <v>0.046</v>
      </c>
      <c r="EO396" s="33" t="n">
        <v>0.296</v>
      </c>
      <c r="EP396" s="33" t="n">
        <v>0.241</v>
      </c>
      <c r="EQ396" s="33" t="n">
        <v>0.296</v>
      </c>
      <c r="ER396" s="33" t="n">
        <v>0.009</v>
      </c>
      <c r="ES396" s="33" t="n">
        <v>0.019</v>
      </c>
      <c r="ET396" s="33" t="n">
        <v>0.037</v>
      </c>
      <c r="EU396" s="33" t="n">
        <v>0.056</v>
      </c>
      <c r="EV396" s="33" t="n">
        <v>0.028</v>
      </c>
      <c r="EW396" s="33" t="n">
        <v>0.657</v>
      </c>
      <c r="EX396" s="33" t="n">
        <v>0.694</v>
      </c>
      <c r="EY396" s="33" t="n">
        <v>0.222</v>
      </c>
      <c r="EZ396" s="33" t="n">
        <v>9.3</v>
      </c>
      <c r="FA396" s="33" t="n">
        <v>0</v>
      </c>
      <c r="FB396" s="33" t="n">
        <v>0.009</v>
      </c>
      <c r="FC396" s="33" t="n">
        <v>0.019</v>
      </c>
      <c r="FD396" s="33" t="n">
        <v>0</v>
      </c>
      <c r="FE396" s="33" t="n">
        <v>0.037</v>
      </c>
      <c r="FF396" s="33" t="n">
        <v>0</v>
      </c>
      <c r="FG396" s="33" t="n">
        <v>0.028</v>
      </c>
      <c r="FH396" s="33" t="n">
        <v>0.074</v>
      </c>
      <c r="FI396" s="33" t="n">
        <v>0.074</v>
      </c>
      <c r="FJ396" s="33" t="n">
        <v>0.75</v>
      </c>
      <c r="FK396" s="33" t="n">
        <v>0.009</v>
      </c>
      <c r="FL396" s="33" t="n">
        <v>0.491</v>
      </c>
      <c r="FM396" s="33" t="n">
        <v>0.778</v>
      </c>
      <c r="FN396" s="33" t="n">
        <v>0.167</v>
      </c>
      <c r="FO396" s="33" t="n">
        <v>0.259</v>
      </c>
      <c r="FP396" s="33" t="n">
        <v>0.093</v>
      </c>
      <c r="FQ396" s="33" t="n">
        <v>0.361</v>
      </c>
      <c r="FR396" s="33" t="n">
        <v>0.176</v>
      </c>
      <c r="FS396" s="33" t="n">
        <v>0.056</v>
      </c>
      <c r="FT396" s="33" t="n">
        <v>0.278</v>
      </c>
      <c r="FU396" s="33" t="n">
        <v>0.028</v>
      </c>
      <c r="FV396" s="33" t="n">
        <v>0.009</v>
      </c>
      <c r="FW396" s="33" t="n">
        <v>0.167</v>
      </c>
      <c r="FX396" s="33" t="n">
        <v>0.046</v>
      </c>
      <c r="FY396" s="33" t="n">
        <v>0.065</v>
      </c>
      <c r="FZ396" s="33" t="n">
        <v>0.028</v>
      </c>
      <c r="GA396" s="33" t="n">
        <v>0.009</v>
      </c>
      <c r="GB396" s="33" t="n">
        <v>0.009</v>
      </c>
      <c r="GC396" s="33" t="n">
        <v>0</v>
      </c>
      <c r="GD396" s="33" t="n">
        <v>0.028</v>
      </c>
      <c r="GE396" s="33" t="n">
        <v>0.194</v>
      </c>
      <c r="GF396" s="33" t="n">
        <v>0.009</v>
      </c>
      <c r="GG396" s="33" t="n">
        <v>0.287</v>
      </c>
      <c r="GH396" s="33" t="n">
        <v>0.176</v>
      </c>
      <c r="GI396" s="33" t="n">
        <v>0.176</v>
      </c>
      <c r="GJ396" s="33" t="n">
        <v>0.352</v>
      </c>
      <c r="GK396" s="33" t="n">
        <v>0.398</v>
      </c>
      <c r="GL396" s="33" t="n">
        <v>0.074</v>
      </c>
      <c r="GM396" s="33" t="n">
        <v>0.676</v>
      </c>
      <c r="GN396" s="33" t="n">
        <v>0.778</v>
      </c>
      <c r="GO396" s="33" t="n">
        <v>0.796</v>
      </c>
      <c r="GP396" s="33" t="n">
        <v>0.583</v>
      </c>
      <c r="GQ396" s="33" t="n">
        <v>0.259</v>
      </c>
      <c r="GR396" s="33" t="n">
        <v>0.889</v>
      </c>
      <c r="GS396" s="33" t="n">
        <v>0</v>
      </c>
      <c r="GT396" s="33" t="n">
        <v>0.009</v>
      </c>
      <c r="GU396" s="33" t="n">
        <v>0</v>
      </c>
      <c r="GV396" s="33" t="n">
        <v>0</v>
      </c>
      <c r="GW396" s="33" t="n">
        <v>0.056</v>
      </c>
      <c r="GX396" s="33" t="n">
        <v>0</v>
      </c>
      <c r="GY396" s="33" t="n">
        <v>0.009</v>
      </c>
      <c r="GZ396" s="33" t="n">
        <v>0.009</v>
      </c>
      <c r="HA396" s="33" t="n">
        <v>0.009</v>
      </c>
      <c r="HB396" s="33" t="n">
        <v>0.009</v>
      </c>
      <c r="HC396" s="33" t="n">
        <v>0.074</v>
      </c>
      <c r="HD396" s="33" t="n">
        <v>0.009</v>
      </c>
      <c r="HE396" s="33" t="n">
        <v>0.019</v>
      </c>
      <c r="HF396" s="33" t="n">
        <v>0.019</v>
      </c>
      <c r="HG396" s="33" t="n">
        <v>0.019</v>
      </c>
      <c r="HH396" s="33" t="n">
        <v>0.028</v>
      </c>
      <c r="HI396" s="33" t="n">
        <v>0.019</v>
      </c>
      <c r="HJ396" s="33" t="n">
        <v>0.019</v>
      </c>
    </row>
    <row r="397" customFormat="false" ht="15" hidden="false" customHeight="false" outlineLevel="0" collapsed="false">
      <c r="A397" s="33" t="n">
        <v>610061</v>
      </c>
      <c r="B397" s="242" t="s">
        <v>1785</v>
      </c>
      <c r="C397" s="243" t="s">
        <v>1786</v>
      </c>
      <c r="D397" s="33" t="n">
        <v>4700</v>
      </c>
      <c r="E397" s="33" t="n">
        <v>24411</v>
      </c>
      <c r="F397" s="33" t="s">
        <v>917</v>
      </c>
      <c r="G397" s="33" t="s">
        <v>918</v>
      </c>
      <c r="H397" s="243" t="s">
        <v>46</v>
      </c>
      <c r="I397" s="33" t="s">
        <v>1855</v>
      </c>
      <c r="J397" s="33" t="s">
        <v>1788</v>
      </c>
      <c r="L397" s="33" t="s">
        <v>99</v>
      </c>
      <c r="N397" s="33" t="s">
        <v>1790</v>
      </c>
      <c r="O397" s="33" t="n">
        <v>51406</v>
      </c>
      <c r="P397" s="33" t="s">
        <v>1791</v>
      </c>
      <c r="Q397" s="33" t="s">
        <v>4460</v>
      </c>
      <c r="R397" s="33" t="s">
        <v>4461</v>
      </c>
      <c r="S397" s="33" t="n">
        <v>60653</v>
      </c>
      <c r="T397" s="33" t="n">
        <v>40</v>
      </c>
      <c r="U397" s="33" t="s">
        <v>4462</v>
      </c>
      <c r="V397" s="33" t="s">
        <v>4463</v>
      </c>
      <c r="W397" s="33" t="s">
        <v>4464</v>
      </c>
      <c r="X397" s="33" t="s">
        <v>4465</v>
      </c>
      <c r="Y397" s="33" t="s">
        <v>1893</v>
      </c>
      <c r="Z397" s="33" t="s">
        <v>1811</v>
      </c>
      <c r="AA397" s="33" t="n">
        <v>2012</v>
      </c>
      <c r="AB397" s="33" t="n">
        <v>610061</v>
      </c>
      <c r="AD397" s="33" t="n">
        <v>4700</v>
      </c>
      <c r="AG397" s="33" t="s">
        <v>4466</v>
      </c>
      <c r="AH397" s="33" t="n">
        <v>4</v>
      </c>
      <c r="AI397" s="33" t="s">
        <v>1823</v>
      </c>
      <c r="AJ397" s="33" t="s">
        <v>1801</v>
      </c>
      <c r="AK397" s="33" t="s">
        <v>1802</v>
      </c>
      <c r="AL397" s="33" t="s">
        <v>99</v>
      </c>
      <c r="AM397" s="33" t="s">
        <v>53</v>
      </c>
      <c r="AN397" s="33" t="s">
        <v>99</v>
      </c>
      <c r="AO397" s="33" t="s">
        <v>99</v>
      </c>
      <c r="AP397" s="33" t="s">
        <v>53</v>
      </c>
      <c r="AQ397" s="33" t="s">
        <v>2426</v>
      </c>
      <c r="AR397" s="244" t="s">
        <v>54</v>
      </c>
    </row>
    <row r="398" customFormat="false" ht="15" hidden="false" customHeight="false" outlineLevel="0" collapsed="false">
      <c r="A398" s="33" t="n">
        <v>610062</v>
      </c>
      <c r="B398" s="242" t="s">
        <v>1785</v>
      </c>
      <c r="C398" s="243" t="s">
        <v>1786</v>
      </c>
      <c r="D398" s="33" t="n">
        <v>4710</v>
      </c>
      <c r="E398" s="33" t="n">
        <v>24421</v>
      </c>
      <c r="F398" s="33" t="s">
        <v>923</v>
      </c>
      <c r="G398" s="33" t="s">
        <v>924</v>
      </c>
      <c r="H398" s="243" t="s">
        <v>46</v>
      </c>
      <c r="I398" s="33" t="s">
        <v>1855</v>
      </c>
      <c r="J398" s="33" t="s">
        <v>1788</v>
      </c>
      <c r="L398" s="33" t="s">
        <v>102</v>
      </c>
      <c r="N398" s="33" t="s">
        <v>1790</v>
      </c>
      <c r="O398" s="33" t="n">
        <v>51244</v>
      </c>
      <c r="P398" s="33" t="s">
        <v>1791</v>
      </c>
      <c r="Q398" s="33" t="s">
        <v>4467</v>
      </c>
      <c r="R398" s="33" t="s">
        <v>4468</v>
      </c>
      <c r="S398" s="33" t="n">
        <v>60609</v>
      </c>
      <c r="T398" s="33" t="n">
        <v>40</v>
      </c>
      <c r="U398" s="33" t="s">
        <v>4469</v>
      </c>
      <c r="V398" s="33" t="s">
        <v>4470</v>
      </c>
      <c r="W398" s="33" t="s">
        <v>4471</v>
      </c>
      <c r="X398" s="33" t="s">
        <v>4472</v>
      </c>
      <c r="Y398" s="33" t="s">
        <v>2919</v>
      </c>
      <c r="Z398" s="33" t="s">
        <v>2083</v>
      </c>
      <c r="AA398" s="33" t="n">
        <v>2012</v>
      </c>
      <c r="AB398" s="33" t="n">
        <v>610062</v>
      </c>
      <c r="AD398" s="33" t="n">
        <v>4710</v>
      </c>
      <c r="AG398" s="33" t="s">
        <v>4473</v>
      </c>
      <c r="AH398" s="33" t="n">
        <v>3</v>
      </c>
      <c r="AI398" s="33" t="s">
        <v>1823</v>
      </c>
      <c r="AJ398" s="33" t="s">
        <v>1801</v>
      </c>
      <c r="AK398" s="33" t="s">
        <v>1802</v>
      </c>
      <c r="AL398" s="33" t="s">
        <v>102</v>
      </c>
      <c r="AM398" s="33" t="s">
        <v>71</v>
      </c>
      <c r="AN398" s="33" t="s">
        <v>102</v>
      </c>
      <c r="AO398" s="33" t="s">
        <v>102</v>
      </c>
      <c r="AP398" s="33" t="s">
        <v>71</v>
      </c>
      <c r="AQ398" s="33" t="s">
        <v>2426</v>
      </c>
      <c r="AR398" s="244" t="s">
        <v>109</v>
      </c>
      <c r="AS398" s="33" t="s">
        <v>47</v>
      </c>
      <c r="AT398" s="33" t="s">
        <v>67</v>
      </c>
      <c r="AU398" s="33" t="s">
        <v>137</v>
      </c>
      <c r="AV398" s="33" t="n">
        <v>45</v>
      </c>
      <c r="AW398" s="33" t="n">
        <v>36</v>
      </c>
      <c r="AX398" s="33" t="n">
        <v>17</v>
      </c>
      <c r="AY398" s="33" t="n">
        <v>133</v>
      </c>
      <c r="AZ398" s="33" t="n">
        <v>23</v>
      </c>
      <c r="BA398" s="33" t="n">
        <v>0</v>
      </c>
      <c r="BB398" s="33" t="n">
        <v>17</v>
      </c>
      <c r="BC398" s="33" t="n">
        <v>79</v>
      </c>
      <c r="BD398" s="245" t="n">
        <v>0</v>
      </c>
      <c r="BE398" s="33" t="n">
        <v>0</v>
      </c>
      <c r="BF398" s="33" t="n">
        <v>8</v>
      </c>
      <c r="BG398" s="33" t="n">
        <v>6</v>
      </c>
      <c r="BH398" s="33" t="n">
        <v>133</v>
      </c>
      <c r="BI398" s="33" t="n">
        <v>0.015</v>
      </c>
      <c r="BJ398" s="33" t="n">
        <v>0.015</v>
      </c>
      <c r="BK398" s="33" t="n">
        <v>0.03</v>
      </c>
      <c r="BL398" s="33" t="n">
        <v>0.045</v>
      </c>
      <c r="BM398" s="33" t="n">
        <v>0.06</v>
      </c>
      <c r="BN398" s="33" t="n">
        <v>0.09</v>
      </c>
      <c r="BO398" s="33" t="n">
        <v>0.03</v>
      </c>
      <c r="BP398" s="33" t="n">
        <v>0.045</v>
      </c>
      <c r="BQ398" s="33" t="n">
        <v>0.09</v>
      </c>
      <c r="BR398" s="33" t="n">
        <v>0.03</v>
      </c>
      <c r="BS398" s="33" t="n">
        <v>0.053</v>
      </c>
      <c r="BT398" s="33" t="n">
        <v>0.158</v>
      </c>
      <c r="BU398" s="33" t="n">
        <v>0.308</v>
      </c>
      <c r="BV398" s="33" t="n">
        <v>0.286</v>
      </c>
      <c r="BW398" s="33" t="n">
        <v>0.316</v>
      </c>
      <c r="BX398" s="33" t="n">
        <v>0.278</v>
      </c>
      <c r="BY398" s="33" t="n">
        <v>0.368</v>
      </c>
      <c r="BZ398" s="33" t="n">
        <v>0.278</v>
      </c>
      <c r="CA398" s="33" t="n">
        <v>0.015</v>
      </c>
      <c r="CB398" s="33" t="n">
        <v>0.008</v>
      </c>
      <c r="CC398" s="33" t="n">
        <v>0.008</v>
      </c>
      <c r="CD398" s="33" t="n">
        <v>0.008</v>
      </c>
      <c r="CE398" s="33" t="n">
        <v>0.008</v>
      </c>
      <c r="CF398" s="33" t="n">
        <v>0.045</v>
      </c>
      <c r="CG398" s="33" t="n">
        <v>0.632</v>
      </c>
      <c r="CH398" s="33" t="n">
        <v>0.647</v>
      </c>
      <c r="CI398" s="33" t="n">
        <v>0.556</v>
      </c>
      <c r="CJ398" s="33" t="n">
        <v>0.639</v>
      </c>
      <c r="CK398" s="33" t="n">
        <v>0.511</v>
      </c>
      <c r="CL398" s="33" t="n">
        <v>0.429</v>
      </c>
      <c r="CM398" s="33" t="n">
        <v>0</v>
      </c>
      <c r="CN398" s="33" t="n">
        <v>0</v>
      </c>
      <c r="CO398" s="33" t="n">
        <v>0</v>
      </c>
      <c r="CP398" s="33" t="n">
        <v>0.015</v>
      </c>
      <c r="CQ398" s="33" t="n">
        <v>0</v>
      </c>
      <c r="CR398" s="33" t="n">
        <v>0.03</v>
      </c>
      <c r="CS398" s="33" t="n">
        <v>0.03</v>
      </c>
      <c r="CT398" s="33" t="n">
        <v>0.143</v>
      </c>
      <c r="CU398" s="33" t="n">
        <v>0.06</v>
      </c>
      <c r="CV398" s="33" t="n">
        <v>0.03</v>
      </c>
      <c r="CW398" s="33" t="n">
        <v>0.045</v>
      </c>
      <c r="CX398" s="33" t="n">
        <v>0.045</v>
      </c>
      <c r="CY398" s="33" t="n">
        <v>0.03</v>
      </c>
      <c r="CZ398" s="33" t="n">
        <v>0.045</v>
      </c>
      <c r="DA398" s="33" t="n">
        <v>0.053</v>
      </c>
      <c r="DB398" s="33" t="n">
        <v>0.143</v>
      </c>
      <c r="DC398" s="33" t="n">
        <v>0.075</v>
      </c>
      <c r="DD398" s="33" t="n">
        <v>0.12</v>
      </c>
      <c r="DE398" s="33" t="n">
        <v>0.188</v>
      </c>
      <c r="DF398" s="33" t="n">
        <v>0.211</v>
      </c>
      <c r="DG398" s="33" t="n">
        <v>0.226</v>
      </c>
      <c r="DH398" s="33" t="n">
        <v>0.218</v>
      </c>
      <c r="DI398" s="33" t="n">
        <v>0.211</v>
      </c>
      <c r="DJ398" s="33" t="n">
        <v>0.293</v>
      </c>
      <c r="DK398" s="33" t="n">
        <v>0.135</v>
      </c>
      <c r="DL398" s="33" t="n">
        <v>0.165</v>
      </c>
      <c r="DM398" s="33" t="n">
        <v>0.188</v>
      </c>
      <c r="DN398" s="33" t="n">
        <v>0.015</v>
      </c>
      <c r="DO398" s="33" t="n">
        <v>0.015</v>
      </c>
      <c r="DP398" s="33" t="n">
        <v>0.015</v>
      </c>
      <c r="DQ398" s="33" t="n">
        <v>0.015</v>
      </c>
      <c r="DR398" s="33" t="n">
        <v>0.015</v>
      </c>
      <c r="DS398" s="33" t="n">
        <v>0.023</v>
      </c>
      <c r="DT398" s="33" t="n">
        <v>0.015</v>
      </c>
      <c r="DU398" s="33" t="n">
        <v>0.023</v>
      </c>
      <c r="DV398" s="33" t="n">
        <v>0.015</v>
      </c>
      <c r="DW398" s="33" t="n">
        <v>0.767</v>
      </c>
      <c r="DX398" s="33" t="n">
        <v>0.729</v>
      </c>
      <c r="DY398" s="33" t="n">
        <v>0.714</v>
      </c>
      <c r="DZ398" s="33" t="n">
        <v>0.722</v>
      </c>
      <c r="EA398" s="33" t="n">
        <v>0.729</v>
      </c>
      <c r="EB398" s="33" t="n">
        <v>0.602</v>
      </c>
      <c r="EC398" s="33" t="n">
        <v>0.677</v>
      </c>
      <c r="ED398" s="33" t="n">
        <v>0.594</v>
      </c>
      <c r="EE398" s="33" t="n">
        <v>0.617</v>
      </c>
      <c r="EF398" s="33" t="n">
        <v>0.316</v>
      </c>
      <c r="EG398" s="33" t="n">
        <v>0</v>
      </c>
      <c r="EH398" s="33" t="n">
        <v>0.03</v>
      </c>
      <c r="EI398" s="33" t="n">
        <v>0.105</v>
      </c>
      <c r="EJ398" s="33" t="n">
        <v>0.331</v>
      </c>
      <c r="EK398" s="33" t="n">
        <v>0.098</v>
      </c>
      <c r="EL398" s="33" t="n">
        <v>0.038</v>
      </c>
      <c r="EM398" s="33" t="n">
        <v>0.165</v>
      </c>
      <c r="EN398" s="33" t="n">
        <v>0.18</v>
      </c>
      <c r="EO398" s="33" t="n">
        <v>0.346</v>
      </c>
      <c r="EP398" s="33" t="n">
        <v>0.331</v>
      </c>
      <c r="EQ398" s="33" t="n">
        <v>0.271</v>
      </c>
      <c r="ER398" s="33" t="n">
        <v>0.06</v>
      </c>
      <c r="ES398" s="33" t="n">
        <v>0.045</v>
      </c>
      <c r="ET398" s="33" t="n">
        <v>0.068</v>
      </c>
      <c r="EU398" s="33" t="n">
        <v>0.068</v>
      </c>
      <c r="EV398" s="33" t="n">
        <v>0.113</v>
      </c>
      <c r="EW398" s="33" t="n">
        <v>0.511</v>
      </c>
      <c r="EX398" s="33" t="n">
        <v>0.534</v>
      </c>
      <c r="EY398" s="33" t="n">
        <v>0.391</v>
      </c>
      <c r="EZ398" s="33" t="n">
        <v>7.74</v>
      </c>
      <c r="FA398" s="33" t="n">
        <v>0.03</v>
      </c>
      <c r="FB398" s="33" t="n">
        <v>0.038</v>
      </c>
      <c r="FC398" s="33" t="n">
        <v>0.03</v>
      </c>
      <c r="FD398" s="33" t="n">
        <v>0</v>
      </c>
      <c r="FE398" s="33" t="n">
        <v>0.06</v>
      </c>
      <c r="FF398" s="33" t="n">
        <v>0.03</v>
      </c>
      <c r="FG398" s="33" t="n">
        <v>0.15</v>
      </c>
      <c r="FH398" s="33" t="n">
        <v>0.165</v>
      </c>
      <c r="FI398" s="33" t="n">
        <v>0.12</v>
      </c>
      <c r="FJ398" s="33" t="n">
        <v>0.308</v>
      </c>
      <c r="FK398" s="33" t="n">
        <v>0.068</v>
      </c>
      <c r="FL398" s="33" t="n">
        <v>0.466</v>
      </c>
      <c r="FM398" s="33" t="n">
        <v>0.609</v>
      </c>
      <c r="FN398" s="33" t="n">
        <v>0.346</v>
      </c>
      <c r="FO398" s="33" t="n">
        <v>0.248</v>
      </c>
      <c r="FP398" s="33" t="n">
        <v>0.083</v>
      </c>
      <c r="FQ398" s="33" t="n">
        <v>0.135</v>
      </c>
      <c r="FR398" s="33" t="n">
        <v>0.135</v>
      </c>
      <c r="FS398" s="33" t="n">
        <v>0.105</v>
      </c>
      <c r="FT398" s="33" t="n">
        <v>0.263</v>
      </c>
      <c r="FU398" s="33" t="n">
        <v>0.045</v>
      </c>
      <c r="FV398" s="33" t="n">
        <v>0.038</v>
      </c>
      <c r="FW398" s="33" t="n">
        <v>0.173</v>
      </c>
      <c r="FX398" s="33" t="n">
        <v>0.105</v>
      </c>
      <c r="FY398" s="33" t="n">
        <v>0.165</v>
      </c>
      <c r="FZ398" s="33" t="n">
        <v>0.083</v>
      </c>
      <c r="GA398" s="33" t="n">
        <v>0.03</v>
      </c>
      <c r="GB398" s="33" t="n">
        <v>0.068</v>
      </c>
      <c r="GC398" s="33" t="n">
        <v>0.105</v>
      </c>
      <c r="GD398" s="33" t="n">
        <v>0.105</v>
      </c>
      <c r="GE398" s="33" t="n">
        <v>0.195</v>
      </c>
      <c r="GF398" s="33" t="n">
        <v>0.098</v>
      </c>
      <c r="GG398" s="33" t="n">
        <v>0.451</v>
      </c>
      <c r="GH398" s="33" t="n">
        <v>0.421</v>
      </c>
      <c r="GI398" s="33" t="n">
        <v>0.436</v>
      </c>
      <c r="GJ398" s="33" t="n">
        <v>0.436</v>
      </c>
      <c r="GK398" s="33" t="n">
        <v>0.436</v>
      </c>
      <c r="GL398" s="33" t="n">
        <v>0.459</v>
      </c>
      <c r="GM398" s="33" t="n">
        <v>0.496</v>
      </c>
      <c r="GN398" s="33" t="n">
        <v>0.398</v>
      </c>
      <c r="GO398" s="33" t="n">
        <v>0.338</v>
      </c>
      <c r="GP398" s="33" t="n">
        <v>0.361</v>
      </c>
      <c r="GQ398" s="33" t="n">
        <v>0.293</v>
      </c>
      <c r="GR398" s="33" t="n">
        <v>0.391</v>
      </c>
      <c r="GS398" s="33" t="n">
        <v>0.008</v>
      </c>
      <c r="GT398" s="33" t="n">
        <v>0.068</v>
      </c>
      <c r="GU398" s="33" t="n">
        <v>0.083</v>
      </c>
      <c r="GV398" s="33" t="n">
        <v>0.053</v>
      </c>
      <c r="GW398" s="33" t="n">
        <v>0.023</v>
      </c>
      <c r="GX398" s="33" t="n">
        <v>0.023</v>
      </c>
      <c r="GY398" s="33" t="n">
        <v>0</v>
      </c>
      <c r="GZ398" s="33" t="n">
        <v>0</v>
      </c>
      <c r="HA398" s="33" t="n">
        <v>0</v>
      </c>
      <c r="HB398" s="33" t="n">
        <v>0</v>
      </c>
      <c r="HC398" s="33" t="n">
        <v>0.015</v>
      </c>
      <c r="HD398" s="33" t="n">
        <v>0</v>
      </c>
      <c r="HE398" s="33" t="n">
        <v>0.015</v>
      </c>
      <c r="HF398" s="33" t="n">
        <v>0.045</v>
      </c>
      <c r="HG398" s="33" t="n">
        <v>0.038</v>
      </c>
      <c r="HH398" s="33" t="n">
        <v>0.045</v>
      </c>
      <c r="HI398" s="33" t="n">
        <v>0.038</v>
      </c>
      <c r="HJ398" s="33" t="n">
        <v>0.03</v>
      </c>
    </row>
    <row r="399" customFormat="false" ht="15" hidden="false" customHeight="false" outlineLevel="0" collapsed="false">
      <c r="A399" s="33" t="n">
        <v>610063</v>
      </c>
      <c r="B399" s="242" t="s">
        <v>1785</v>
      </c>
      <c r="C399" s="243" t="s">
        <v>1786</v>
      </c>
      <c r="D399" s="33" t="n">
        <v>4720</v>
      </c>
      <c r="E399" s="33" t="n">
        <v>24431</v>
      </c>
      <c r="F399" s="33" t="s">
        <v>925</v>
      </c>
      <c r="G399" s="33" t="s">
        <v>926</v>
      </c>
      <c r="H399" s="243" t="s">
        <v>46</v>
      </c>
      <c r="I399" s="33" t="s">
        <v>1855</v>
      </c>
      <c r="J399" s="33" t="s">
        <v>1788</v>
      </c>
      <c r="L399" s="33" t="s">
        <v>279</v>
      </c>
      <c r="N399" s="33" t="s">
        <v>1790</v>
      </c>
      <c r="O399" s="33" t="n">
        <v>51277</v>
      </c>
      <c r="P399" s="33" t="s">
        <v>1791</v>
      </c>
      <c r="Q399" s="33" t="s">
        <v>4474</v>
      </c>
      <c r="R399" s="33" t="s">
        <v>4475</v>
      </c>
      <c r="S399" s="33" t="n">
        <v>60623</v>
      </c>
      <c r="T399" s="33" t="n">
        <v>37</v>
      </c>
      <c r="U399" s="33" t="s">
        <v>4476</v>
      </c>
      <c r="V399" s="33" t="s">
        <v>4477</v>
      </c>
      <c r="W399" s="33" t="s">
        <v>4478</v>
      </c>
      <c r="X399" s="33" t="s">
        <v>4479</v>
      </c>
      <c r="Y399" s="33" t="s">
        <v>2268</v>
      </c>
      <c r="Z399" s="33" t="s">
        <v>2531</v>
      </c>
      <c r="AA399" s="33" t="n">
        <v>2012</v>
      </c>
      <c r="AB399" s="33" t="n">
        <v>610063</v>
      </c>
      <c r="AD399" s="33" t="n">
        <v>4720</v>
      </c>
      <c r="AG399" s="33" t="s">
        <v>4480</v>
      </c>
      <c r="AH399" s="33" t="n">
        <v>4</v>
      </c>
      <c r="AI399" s="33" t="s">
        <v>1823</v>
      </c>
      <c r="AJ399" s="33" t="s">
        <v>1801</v>
      </c>
      <c r="AK399" s="33" t="s">
        <v>1802</v>
      </c>
      <c r="AL399" s="33" t="s">
        <v>279</v>
      </c>
      <c r="AM399" s="33" t="s">
        <v>108</v>
      </c>
      <c r="AN399" s="33" t="s">
        <v>279</v>
      </c>
      <c r="AO399" s="33" t="s">
        <v>279</v>
      </c>
      <c r="AP399" s="33" t="s">
        <v>108</v>
      </c>
      <c r="AQ399" s="33" t="s">
        <v>2467</v>
      </c>
      <c r="AR399" s="244" t="s">
        <v>263</v>
      </c>
      <c r="AS399" s="33" t="s">
        <v>67</v>
      </c>
      <c r="AT399" s="33" t="s">
        <v>47</v>
      </c>
      <c r="AU399" s="33" t="s">
        <v>67</v>
      </c>
      <c r="AV399" s="33" t="n">
        <v>35</v>
      </c>
      <c r="AW399" s="33" t="n">
        <v>54</v>
      </c>
      <c r="AX399" s="33" t="n">
        <v>36</v>
      </c>
      <c r="AY399" s="33" t="n">
        <v>292</v>
      </c>
      <c r="AZ399" s="33" t="n">
        <v>0</v>
      </c>
      <c r="BA399" s="33" t="n">
        <v>0</v>
      </c>
      <c r="BB399" s="33" t="n">
        <v>0</v>
      </c>
      <c r="BC399" s="33" t="n">
        <v>282</v>
      </c>
      <c r="BD399" s="245" t="n">
        <v>0</v>
      </c>
      <c r="BE399" s="33" t="n">
        <v>0</v>
      </c>
      <c r="BF399" s="33" t="n">
        <v>3</v>
      </c>
      <c r="BG399" s="33" t="n">
        <v>7</v>
      </c>
      <c r="BH399" s="33" t="n">
        <v>292</v>
      </c>
      <c r="BI399" s="33" t="n">
        <v>0</v>
      </c>
      <c r="BJ399" s="33" t="n">
        <v>0</v>
      </c>
      <c r="BK399" s="33" t="n">
        <v>0.024</v>
      </c>
      <c r="BL399" s="33" t="n">
        <v>0.014</v>
      </c>
      <c r="BM399" s="33" t="n">
        <v>0.007</v>
      </c>
      <c r="BN399" s="33" t="n">
        <v>0.062</v>
      </c>
      <c r="BO399" s="33" t="n">
        <v>0.041</v>
      </c>
      <c r="BP399" s="33" t="n">
        <v>0.099</v>
      </c>
      <c r="BQ399" s="33" t="n">
        <v>0.12</v>
      </c>
      <c r="BR399" s="33" t="n">
        <v>0.014</v>
      </c>
      <c r="BS399" s="33" t="n">
        <v>0.099</v>
      </c>
      <c r="BT399" s="33" t="n">
        <v>0.199</v>
      </c>
      <c r="BU399" s="33" t="n">
        <v>0.493</v>
      </c>
      <c r="BV399" s="33" t="n">
        <v>0.432</v>
      </c>
      <c r="BW399" s="33" t="n">
        <v>0.408</v>
      </c>
      <c r="BX399" s="33" t="n">
        <v>0.277</v>
      </c>
      <c r="BY399" s="33" t="n">
        <v>0.438</v>
      </c>
      <c r="BZ399" s="33" t="n">
        <v>0.329</v>
      </c>
      <c r="CA399" s="33" t="n">
        <v>0.014</v>
      </c>
      <c r="CB399" s="33" t="n">
        <v>0.01</v>
      </c>
      <c r="CC399" s="33" t="n">
        <v>0.024</v>
      </c>
      <c r="CD399" s="33" t="n">
        <v>0.024</v>
      </c>
      <c r="CE399" s="33" t="n">
        <v>0.027</v>
      </c>
      <c r="CF399" s="33" t="n">
        <v>0.031</v>
      </c>
      <c r="CG399" s="33" t="n">
        <v>0.452</v>
      </c>
      <c r="CH399" s="33" t="n">
        <v>0.459</v>
      </c>
      <c r="CI399" s="33" t="n">
        <v>0.425</v>
      </c>
      <c r="CJ399" s="33" t="n">
        <v>0.671</v>
      </c>
      <c r="CK399" s="33" t="n">
        <v>0.428</v>
      </c>
      <c r="CL399" s="33" t="n">
        <v>0.38</v>
      </c>
      <c r="CM399" s="33" t="n">
        <v>0</v>
      </c>
      <c r="CN399" s="33" t="n">
        <v>0</v>
      </c>
      <c r="CO399" s="33" t="n">
        <v>0</v>
      </c>
      <c r="CP399" s="33" t="n">
        <v>0.003</v>
      </c>
      <c r="CQ399" s="33" t="n">
        <v>0</v>
      </c>
      <c r="CR399" s="33" t="n">
        <v>0.007</v>
      </c>
      <c r="CS399" s="33" t="n">
        <v>0</v>
      </c>
      <c r="CT399" s="33" t="n">
        <v>0.051</v>
      </c>
      <c r="CU399" s="33" t="n">
        <v>0</v>
      </c>
      <c r="CV399" s="33" t="n">
        <v>0.007</v>
      </c>
      <c r="CW399" s="33" t="n">
        <v>0.01</v>
      </c>
      <c r="CX399" s="33" t="n">
        <v>0.021</v>
      </c>
      <c r="CY399" s="33" t="n">
        <v>0.027</v>
      </c>
      <c r="CZ399" s="33" t="n">
        <v>0.034</v>
      </c>
      <c r="DA399" s="33" t="n">
        <v>0.027</v>
      </c>
      <c r="DB399" s="33" t="n">
        <v>0.075</v>
      </c>
      <c r="DC399" s="33" t="n">
        <v>0.096</v>
      </c>
      <c r="DD399" s="33" t="n">
        <v>0.065</v>
      </c>
      <c r="DE399" s="33" t="n">
        <v>0.171</v>
      </c>
      <c r="DF399" s="33" t="n">
        <v>0.195</v>
      </c>
      <c r="DG399" s="33" t="n">
        <v>0.205</v>
      </c>
      <c r="DH399" s="33" t="n">
        <v>0.223</v>
      </c>
      <c r="DI399" s="33" t="n">
        <v>0.202</v>
      </c>
      <c r="DJ399" s="33" t="n">
        <v>0.257</v>
      </c>
      <c r="DK399" s="33" t="n">
        <v>0.243</v>
      </c>
      <c r="DL399" s="33" t="n">
        <v>0.253</v>
      </c>
      <c r="DM399" s="33" t="n">
        <v>0.257</v>
      </c>
      <c r="DN399" s="33" t="n">
        <v>0.007</v>
      </c>
      <c r="DO399" s="33" t="n">
        <v>0.014</v>
      </c>
      <c r="DP399" s="33" t="n">
        <v>0.017</v>
      </c>
      <c r="DQ399" s="33" t="n">
        <v>0.021</v>
      </c>
      <c r="DR399" s="33" t="n">
        <v>0.007</v>
      </c>
      <c r="DS399" s="33" t="n">
        <v>0.014</v>
      </c>
      <c r="DT399" s="33" t="n">
        <v>0.021</v>
      </c>
      <c r="DU399" s="33" t="n">
        <v>0.014</v>
      </c>
      <c r="DV399" s="33" t="n">
        <v>0.021</v>
      </c>
      <c r="DW399" s="33" t="n">
        <v>0.815</v>
      </c>
      <c r="DX399" s="33" t="n">
        <v>0.781</v>
      </c>
      <c r="DY399" s="33" t="n">
        <v>0.757</v>
      </c>
      <c r="DZ399" s="33" t="n">
        <v>0.726</v>
      </c>
      <c r="EA399" s="33" t="n">
        <v>0.757</v>
      </c>
      <c r="EB399" s="33" t="n">
        <v>0.695</v>
      </c>
      <c r="EC399" s="33" t="n">
        <v>0.661</v>
      </c>
      <c r="ED399" s="33" t="n">
        <v>0.586</v>
      </c>
      <c r="EE399" s="33" t="n">
        <v>0.658</v>
      </c>
      <c r="EF399" s="33" t="n">
        <v>0.425</v>
      </c>
      <c r="EG399" s="33" t="n">
        <v>0.01</v>
      </c>
      <c r="EH399" s="33" t="n">
        <v>0</v>
      </c>
      <c r="EI399" s="33" t="n">
        <v>0.045</v>
      </c>
      <c r="EJ399" s="33" t="n">
        <v>0.247</v>
      </c>
      <c r="EK399" s="33" t="n">
        <v>0.062</v>
      </c>
      <c r="EL399" s="33" t="n">
        <v>0.027</v>
      </c>
      <c r="EM399" s="33" t="n">
        <v>0.072</v>
      </c>
      <c r="EN399" s="33" t="n">
        <v>0.151</v>
      </c>
      <c r="EO399" s="33" t="n">
        <v>0.401</v>
      </c>
      <c r="EP399" s="33" t="n">
        <v>0.387</v>
      </c>
      <c r="EQ399" s="33" t="n">
        <v>0.342</v>
      </c>
      <c r="ER399" s="33" t="n">
        <v>0.072</v>
      </c>
      <c r="ES399" s="33" t="n">
        <v>0.031</v>
      </c>
      <c r="ET399" s="33" t="n">
        <v>0.072</v>
      </c>
      <c r="EU399" s="33" t="n">
        <v>0.068</v>
      </c>
      <c r="EV399" s="33" t="n">
        <v>0.106</v>
      </c>
      <c r="EW399" s="33" t="n">
        <v>0.497</v>
      </c>
      <c r="EX399" s="33" t="n">
        <v>0.514</v>
      </c>
      <c r="EY399" s="33" t="n">
        <v>0.473</v>
      </c>
      <c r="EZ399" s="33" t="n">
        <v>8.66</v>
      </c>
      <c r="FA399" s="33" t="n">
        <v>0.003</v>
      </c>
      <c r="FB399" s="33" t="n">
        <v>0</v>
      </c>
      <c r="FC399" s="33" t="n">
        <v>0.003</v>
      </c>
      <c r="FD399" s="33" t="n">
        <v>0.014</v>
      </c>
      <c r="FE399" s="33" t="n">
        <v>0.051</v>
      </c>
      <c r="FF399" s="33" t="n">
        <v>0.031</v>
      </c>
      <c r="FG399" s="33" t="n">
        <v>0.079</v>
      </c>
      <c r="FH399" s="33" t="n">
        <v>0.147</v>
      </c>
      <c r="FI399" s="33" t="n">
        <v>0.205</v>
      </c>
      <c r="FJ399" s="33" t="n">
        <v>0.401</v>
      </c>
      <c r="FK399" s="33" t="n">
        <v>0.065</v>
      </c>
      <c r="FL399" s="33" t="n">
        <v>0.315</v>
      </c>
      <c r="FM399" s="33" t="n">
        <v>0.538</v>
      </c>
      <c r="FN399" s="33" t="n">
        <v>0.267</v>
      </c>
      <c r="FO399" s="33" t="n">
        <v>0.264</v>
      </c>
      <c r="FP399" s="33" t="n">
        <v>0.12</v>
      </c>
      <c r="FQ399" s="33" t="n">
        <v>0.253</v>
      </c>
      <c r="FR399" s="33" t="n">
        <v>0.103</v>
      </c>
      <c r="FS399" s="33" t="n">
        <v>0.034</v>
      </c>
      <c r="FT399" s="33" t="n">
        <v>0.147</v>
      </c>
      <c r="FU399" s="33" t="n">
        <v>0.127</v>
      </c>
      <c r="FV399" s="33" t="n">
        <v>0.068</v>
      </c>
      <c r="FW399" s="33" t="n">
        <v>0.192</v>
      </c>
      <c r="FX399" s="33" t="n">
        <v>0.192</v>
      </c>
      <c r="FY399" s="33" t="n">
        <v>0.24</v>
      </c>
      <c r="FZ399" s="33" t="n">
        <v>0.14</v>
      </c>
      <c r="GA399" s="33" t="n">
        <v>0.024</v>
      </c>
      <c r="GB399" s="33" t="n">
        <v>0.003</v>
      </c>
      <c r="GC399" s="33" t="n">
        <v>0.017</v>
      </c>
      <c r="GD399" s="33" t="n">
        <v>0.038</v>
      </c>
      <c r="GE399" s="33" t="n">
        <v>0.11</v>
      </c>
      <c r="GF399" s="33" t="n">
        <v>0.017</v>
      </c>
      <c r="GG399" s="33" t="n">
        <v>0.408</v>
      </c>
      <c r="GH399" s="33" t="n">
        <v>0.394</v>
      </c>
      <c r="GI399" s="33" t="n">
        <v>0.36</v>
      </c>
      <c r="GJ399" s="33" t="n">
        <v>0.346</v>
      </c>
      <c r="GK399" s="33" t="n">
        <v>0.411</v>
      </c>
      <c r="GL399" s="33" t="n">
        <v>0.438</v>
      </c>
      <c r="GM399" s="33" t="n">
        <v>0.51</v>
      </c>
      <c r="GN399" s="33" t="n">
        <v>0.298</v>
      </c>
      <c r="GO399" s="33" t="n">
        <v>0.394</v>
      </c>
      <c r="GP399" s="33" t="n">
        <v>0.384</v>
      </c>
      <c r="GQ399" s="33" t="n">
        <v>0.332</v>
      </c>
      <c r="GR399" s="33" t="n">
        <v>0.421</v>
      </c>
      <c r="GS399" s="33" t="n">
        <v>0.007</v>
      </c>
      <c r="GT399" s="33" t="n">
        <v>0.223</v>
      </c>
      <c r="GU399" s="33" t="n">
        <v>0.158</v>
      </c>
      <c r="GV399" s="33" t="n">
        <v>0.161</v>
      </c>
      <c r="GW399" s="33" t="n">
        <v>0.079</v>
      </c>
      <c r="GX399" s="33" t="n">
        <v>0.055</v>
      </c>
      <c r="GY399" s="33" t="n">
        <v>0.007</v>
      </c>
      <c r="GZ399" s="33" t="n">
        <v>0.014</v>
      </c>
      <c r="HA399" s="33" t="n">
        <v>0.007</v>
      </c>
      <c r="HB399" s="33" t="n">
        <v>0.01</v>
      </c>
      <c r="HC399" s="33" t="n">
        <v>0.01</v>
      </c>
      <c r="HD399" s="33" t="n">
        <v>0.01</v>
      </c>
      <c r="HE399" s="33" t="n">
        <v>0.045</v>
      </c>
      <c r="HF399" s="33" t="n">
        <v>0.068</v>
      </c>
      <c r="HG399" s="33" t="n">
        <v>0.065</v>
      </c>
      <c r="HH399" s="33" t="n">
        <v>0.062</v>
      </c>
      <c r="HI399" s="33" t="n">
        <v>0.058</v>
      </c>
      <c r="HJ399" s="33" t="n">
        <v>0.058</v>
      </c>
    </row>
    <row r="400" customFormat="false" ht="15" hidden="false" customHeight="false" outlineLevel="0" collapsed="false">
      <c r="A400" s="33" t="n">
        <v>610065</v>
      </c>
      <c r="B400" s="242" t="s">
        <v>1785</v>
      </c>
      <c r="C400" s="243" t="s">
        <v>1786</v>
      </c>
      <c r="D400" s="33" t="n">
        <v>4740</v>
      </c>
      <c r="E400" s="33" t="n">
        <v>24441</v>
      </c>
      <c r="F400" s="33" t="s">
        <v>1354</v>
      </c>
      <c r="G400" s="33" t="s">
        <v>1355</v>
      </c>
      <c r="H400" s="243" t="s">
        <v>46</v>
      </c>
      <c r="I400" s="33" t="s">
        <v>1855</v>
      </c>
      <c r="J400" s="33" t="s">
        <v>1788</v>
      </c>
      <c r="L400" s="33" t="s">
        <v>99</v>
      </c>
      <c r="N400" s="33" t="s">
        <v>1790</v>
      </c>
      <c r="O400" s="33" t="n">
        <v>51407</v>
      </c>
      <c r="P400" s="33" t="s">
        <v>1791</v>
      </c>
      <c r="Q400" s="33" t="s">
        <v>4481</v>
      </c>
      <c r="R400" s="33" t="s">
        <v>4482</v>
      </c>
      <c r="S400" s="33" t="n">
        <v>60637</v>
      </c>
      <c r="T400" s="33" t="n">
        <v>46</v>
      </c>
      <c r="U400" s="33" t="s">
        <v>4483</v>
      </c>
      <c r="V400" s="33" t="s">
        <v>4484</v>
      </c>
      <c r="W400" s="33" t="s">
        <v>4485</v>
      </c>
      <c r="X400" s="33" t="s">
        <v>4486</v>
      </c>
      <c r="Y400" s="33" t="s">
        <v>1477</v>
      </c>
      <c r="Z400" s="33" t="s">
        <v>1940</v>
      </c>
      <c r="AA400" s="33" t="n">
        <v>2012</v>
      </c>
      <c r="AB400" s="33" t="n">
        <v>610065</v>
      </c>
      <c r="AH400" s="33" t="n">
        <v>5</v>
      </c>
      <c r="AI400" s="33" t="s">
        <v>1800</v>
      </c>
      <c r="AJ400" s="33" t="s">
        <v>1801</v>
      </c>
      <c r="AK400" s="33" t="s">
        <v>1802</v>
      </c>
      <c r="AL400" s="33" t="s">
        <v>99</v>
      </c>
      <c r="AM400" s="33" t="s">
        <v>53</v>
      </c>
      <c r="AR400" s="244" t="s">
        <v>54</v>
      </c>
    </row>
    <row r="401" customFormat="false" ht="15" hidden="false" customHeight="false" outlineLevel="0" collapsed="false">
      <c r="A401" s="33" t="n">
        <v>610066</v>
      </c>
      <c r="B401" s="242" t="s">
        <v>1785</v>
      </c>
      <c r="C401" s="243" t="s">
        <v>1786</v>
      </c>
      <c r="D401" s="33" t="n">
        <v>4750</v>
      </c>
      <c r="E401" s="33" t="n">
        <v>29181</v>
      </c>
      <c r="F401" s="33" t="s">
        <v>929</v>
      </c>
      <c r="G401" s="33" t="s">
        <v>930</v>
      </c>
      <c r="H401" s="243" t="s">
        <v>46</v>
      </c>
      <c r="I401" s="33" t="s">
        <v>1855</v>
      </c>
      <c r="J401" s="33" t="s">
        <v>2438</v>
      </c>
      <c r="L401" s="33" t="s">
        <v>115</v>
      </c>
      <c r="N401" s="33" t="s">
        <v>1790</v>
      </c>
      <c r="O401" s="33" t="n">
        <v>51472</v>
      </c>
      <c r="P401" s="33" t="s">
        <v>1791</v>
      </c>
      <c r="Q401" s="33" t="s">
        <v>4487</v>
      </c>
      <c r="R401" s="33" t="s">
        <v>4488</v>
      </c>
      <c r="S401" s="33" t="n">
        <v>60619</v>
      </c>
      <c r="T401" s="33" t="n">
        <v>45</v>
      </c>
      <c r="U401" s="33" t="s">
        <v>4489</v>
      </c>
      <c r="V401" s="33" t="s">
        <v>4490</v>
      </c>
      <c r="W401" s="33" t="s">
        <v>4491</v>
      </c>
      <c r="X401" s="33" t="s">
        <v>4492</v>
      </c>
      <c r="Y401" s="33" t="s">
        <v>2486</v>
      </c>
      <c r="Z401" s="33" t="s">
        <v>1831</v>
      </c>
      <c r="AA401" s="33" t="n">
        <v>2012</v>
      </c>
      <c r="AB401" s="33" t="n">
        <v>610066</v>
      </c>
      <c r="AD401" s="33" t="n">
        <v>4750</v>
      </c>
      <c r="AG401" s="33" t="s">
        <v>4493</v>
      </c>
      <c r="AH401" s="33" t="n">
        <v>0</v>
      </c>
      <c r="AI401" s="33" t="s">
        <v>1823</v>
      </c>
      <c r="AJ401" s="33" t="s">
        <v>1801</v>
      </c>
      <c r="AK401" s="33" t="s">
        <v>1802</v>
      </c>
      <c r="AL401" s="33" t="s">
        <v>115</v>
      </c>
      <c r="AM401" s="33" t="s">
        <v>53</v>
      </c>
      <c r="AN401" s="33" t="s">
        <v>115</v>
      </c>
      <c r="AO401" s="33" t="s">
        <v>115</v>
      </c>
      <c r="AP401" s="33" t="s">
        <v>53</v>
      </c>
      <c r="AQ401" s="33" t="s">
        <v>2426</v>
      </c>
      <c r="AR401" s="244" t="s">
        <v>54</v>
      </c>
    </row>
    <row r="402" customFormat="false" ht="15" hidden="false" customHeight="false" outlineLevel="0" collapsed="false">
      <c r="A402" s="33" t="n">
        <v>610067</v>
      </c>
      <c r="B402" s="242" t="s">
        <v>1785</v>
      </c>
      <c r="C402" s="243" t="s">
        <v>1786</v>
      </c>
      <c r="D402" s="33" t="n">
        <v>4760</v>
      </c>
      <c r="E402" s="33" t="n">
        <v>24451</v>
      </c>
      <c r="F402" s="33" t="s">
        <v>933</v>
      </c>
      <c r="G402" s="33" t="s">
        <v>934</v>
      </c>
      <c r="H402" s="243" t="s">
        <v>46</v>
      </c>
      <c r="I402" s="33" t="s">
        <v>1855</v>
      </c>
      <c r="J402" s="33" t="s">
        <v>1788</v>
      </c>
      <c r="L402" s="33" t="s">
        <v>112</v>
      </c>
      <c r="N402" s="33" t="s">
        <v>1790</v>
      </c>
      <c r="O402" s="33" t="n">
        <v>52507</v>
      </c>
      <c r="P402" s="33" t="s">
        <v>1791</v>
      </c>
      <c r="Q402" s="33" t="s">
        <v>4494</v>
      </c>
      <c r="R402" s="33" t="s">
        <v>4495</v>
      </c>
      <c r="S402" s="33" t="n">
        <v>60629</v>
      </c>
      <c r="T402" s="33" t="n">
        <v>43</v>
      </c>
      <c r="U402" s="33" t="s">
        <v>4496</v>
      </c>
      <c r="V402" s="33" t="s">
        <v>4497</v>
      </c>
      <c r="W402" s="33" t="s">
        <v>4498</v>
      </c>
      <c r="X402" s="33" t="s">
        <v>4499</v>
      </c>
      <c r="Y402" s="33" t="s">
        <v>3561</v>
      </c>
      <c r="AA402" s="33" t="n">
        <v>2012</v>
      </c>
      <c r="AB402" s="33" t="n">
        <v>610067</v>
      </c>
      <c r="AD402" s="33" t="n">
        <v>4760</v>
      </c>
      <c r="AG402" s="33" t="s">
        <v>4500</v>
      </c>
      <c r="AH402" s="33" t="n">
        <v>5</v>
      </c>
      <c r="AI402" s="33" t="s">
        <v>1823</v>
      </c>
      <c r="AJ402" s="33" t="s">
        <v>1801</v>
      </c>
      <c r="AK402" s="33" t="s">
        <v>1802</v>
      </c>
      <c r="AL402" s="33" t="s">
        <v>112</v>
      </c>
      <c r="AM402" s="33" t="s">
        <v>71</v>
      </c>
      <c r="AN402" s="33" t="s">
        <v>112</v>
      </c>
      <c r="AO402" s="33" t="s">
        <v>112</v>
      </c>
      <c r="AP402" s="33" t="s">
        <v>71</v>
      </c>
      <c r="AQ402" s="33" t="s">
        <v>2467</v>
      </c>
      <c r="AR402" s="244" t="s">
        <v>303</v>
      </c>
      <c r="AS402" s="33" t="s">
        <v>67</v>
      </c>
      <c r="AT402" s="33" t="s">
        <v>47</v>
      </c>
      <c r="AU402" s="33" t="s">
        <v>77</v>
      </c>
      <c r="AV402" s="33" t="n">
        <v>36</v>
      </c>
      <c r="AW402" s="33" t="n">
        <v>55</v>
      </c>
      <c r="AX402" s="33" t="n">
        <v>61</v>
      </c>
      <c r="AY402" s="33" t="n">
        <v>355</v>
      </c>
      <c r="AZ402" s="33" t="n">
        <v>0</v>
      </c>
      <c r="BA402" s="33" t="n">
        <v>0</v>
      </c>
      <c r="BB402" s="33" t="n">
        <v>283</v>
      </c>
      <c r="BC402" s="33" t="n">
        <v>58</v>
      </c>
      <c r="BD402" s="245" t="n">
        <v>1</v>
      </c>
      <c r="BE402" s="33" t="n">
        <v>0</v>
      </c>
      <c r="BF402" s="33" t="n">
        <v>4</v>
      </c>
      <c r="BG402" s="33" t="n">
        <v>9</v>
      </c>
      <c r="BH402" s="33" t="n">
        <v>355</v>
      </c>
      <c r="BI402" s="33" t="n">
        <v>0.02</v>
      </c>
      <c r="BJ402" s="33" t="n">
        <v>0.02</v>
      </c>
      <c r="BK402" s="33" t="n">
        <v>0.014</v>
      </c>
      <c r="BL402" s="33" t="n">
        <v>0.011</v>
      </c>
      <c r="BM402" s="33" t="n">
        <v>0.031</v>
      </c>
      <c r="BN402" s="33" t="n">
        <v>0.09</v>
      </c>
      <c r="BO402" s="33" t="n">
        <v>0.163</v>
      </c>
      <c r="BP402" s="33" t="n">
        <v>0.107</v>
      </c>
      <c r="BQ402" s="33" t="n">
        <v>0.093</v>
      </c>
      <c r="BR402" s="33" t="n">
        <v>0.079</v>
      </c>
      <c r="BS402" s="33" t="n">
        <v>0.118</v>
      </c>
      <c r="BT402" s="33" t="n">
        <v>0.132</v>
      </c>
      <c r="BU402" s="33" t="n">
        <v>0.358</v>
      </c>
      <c r="BV402" s="33" t="n">
        <v>0.296</v>
      </c>
      <c r="BW402" s="33" t="n">
        <v>0.355</v>
      </c>
      <c r="BX402" s="33" t="n">
        <v>0.231</v>
      </c>
      <c r="BY402" s="33" t="n">
        <v>0.307</v>
      </c>
      <c r="BZ402" s="33" t="n">
        <v>0.29</v>
      </c>
      <c r="CA402" s="33" t="n">
        <v>0.014</v>
      </c>
      <c r="CB402" s="33" t="n">
        <v>0.014</v>
      </c>
      <c r="CC402" s="33" t="n">
        <v>0.014</v>
      </c>
      <c r="CD402" s="33" t="n">
        <v>0.008</v>
      </c>
      <c r="CE402" s="33" t="n">
        <v>0.017</v>
      </c>
      <c r="CF402" s="33" t="n">
        <v>0.031</v>
      </c>
      <c r="CG402" s="33" t="n">
        <v>0.445</v>
      </c>
      <c r="CH402" s="33" t="n">
        <v>0.563</v>
      </c>
      <c r="CI402" s="33" t="n">
        <v>0.524</v>
      </c>
      <c r="CJ402" s="33" t="n">
        <v>0.67</v>
      </c>
      <c r="CK402" s="33" t="n">
        <v>0.527</v>
      </c>
      <c r="CL402" s="33" t="n">
        <v>0.456</v>
      </c>
      <c r="CM402" s="33" t="n">
        <v>0</v>
      </c>
      <c r="CN402" s="33" t="n">
        <v>0.003</v>
      </c>
      <c r="CO402" s="33" t="n">
        <v>0</v>
      </c>
      <c r="CP402" s="33" t="n">
        <v>0.006</v>
      </c>
      <c r="CQ402" s="33" t="n">
        <v>0</v>
      </c>
      <c r="CR402" s="33" t="n">
        <v>0.008</v>
      </c>
      <c r="CS402" s="33" t="n">
        <v>0.02</v>
      </c>
      <c r="CT402" s="33" t="n">
        <v>0.054</v>
      </c>
      <c r="CU402" s="33" t="n">
        <v>0.017</v>
      </c>
      <c r="CV402" s="33" t="n">
        <v>0.014</v>
      </c>
      <c r="CW402" s="33" t="n">
        <v>0.017</v>
      </c>
      <c r="CX402" s="33" t="n">
        <v>0.017</v>
      </c>
      <c r="CY402" s="33" t="n">
        <v>0.034</v>
      </c>
      <c r="CZ402" s="33" t="n">
        <v>0.023</v>
      </c>
      <c r="DA402" s="33" t="n">
        <v>0.048</v>
      </c>
      <c r="DB402" s="33" t="n">
        <v>0.059</v>
      </c>
      <c r="DC402" s="33" t="n">
        <v>0.065</v>
      </c>
      <c r="DD402" s="33" t="n">
        <v>0.068</v>
      </c>
      <c r="DE402" s="33" t="n">
        <v>0.144</v>
      </c>
      <c r="DF402" s="33" t="n">
        <v>0.172</v>
      </c>
      <c r="DG402" s="33" t="n">
        <v>0.186</v>
      </c>
      <c r="DH402" s="33" t="n">
        <v>0.172</v>
      </c>
      <c r="DI402" s="33" t="n">
        <v>0.2</v>
      </c>
      <c r="DJ402" s="33" t="n">
        <v>0.29</v>
      </c>
      <c r="DK402" s="33" t="n">
        <v>0.225</v>
      </c>
      <c r="DL402" s="33" t="n">
        <v>0.223</v>
      </c>
      <c r="DM402" s="33" t="n">
        <v>0.223</v>
      </c>
      <c r="DN402" s="33" t="n">
        <v>0.011</v>
      </c>
      <c r="DO402" s="33" t="n">
        <v>0.006</v>
      </c>
      <c r="DP402" s="33" t="n">
        <v>0.008</v>
      </c>
      <c r="DQ402" s="33" t="n">
        <v>0.011</v>
      </c>
      <c r="DR402" s="33" t="n">
        <v>0.008</v>
      </c>
      <c r="DS402" s="33" t="n">
        <v>0.02</v>
      </c>
      <c r="DT402" s="33" t="n">
        <v>0.008</v>
      </c>
      <c r="DU402" s="33" t="n">
        <v>0.023</v>
      </c>
      <c r="DV402" s="33" t="n">
        <v>0.025</v>
      </c>
      <c r="DW402" s="33" t="n">
        <v>0.831</v>
      </c>
      <c r="DX402" s="33" t="n">
        <v>0.803</v>
      </c>
      <c r="DY402" s="33" t="n">
        <v>0.789</v>
      </c>
      <c r="DZ402" s="33" t="n">
        <v>0.777</v>
      </c>
      <c r="EA402" s="33" t="n">
        <v>0.769</v>
      </c>
      <c r="EB402" s="33" t="n">
        <v>0.634</v>
      </c>
      <c r="EC402" s="33" t="n">
        <v>0.687</v>
      </c>
      <c r="ED402" s="33" t="n">
        <v>0.637</v>
      </c>
      <c r="EE402" s="33" t="n">
        <v>0.668</v>
      </c>
      <c r="EF402" s="33" t="n">
        <v>0.372</v>
      </c>
      <c r="EG402" s="33" t="n">
        <v>0.042</v>
      </c>
      <c r="EH402" s="33" t="n">
        <v>0.006</v>
      </c>
      <c r="EI402" s="33" t="n">
        <v>0.056</v>
      </c>
      <c r="EJ402" s="33" t="n">
        <v>0.301</v>
      </c>
      <c r="EK402" s="33" t="n">
        <v>0.172</v>
      </c>
      <c r="EL402" s="33" t="n">
        <v>0.113</v>
      </c>
      <c r="EM402" s="33" t="n">
        <v>0.107</v>
      </c>
      <c r="EN402" s="33" t="n">
        <v>0.146</v>
      </c>
      <c r="EO402" s="33" t="n">
        <v>0.313</v>
      </c>
      <c r="EP402" s="33" t="n">
        <v>0.315</v>
      </c>
      <c r="EQ402" s="33" t="n">
        <v>0.307</v>
      </c>
      <c r="ER402" s="33" t="n">
        <v>0.031</v>
      </c>
      <c r="ES402" s="33" t="n">
        <v>0.039</v>
      </c>
      <c r="ET402" s="33" t="n">
        <v>0.085</v>
      </c>
      <c r="EU402" s="33" t="n">
        <v>0.073</v>
      </c>
      <c r="EV402" s="33" t="n">
        <v>0.149</v>
      </c>
      <c r="EW402" s="33" t="n">
        <v>0.434</v>
      </c>
      <c r="EX402" s="33" t="n">
        <v>0.482</v>
      </c>
      <c r="EY402" s="33" t="n">
        <v>0.456</v>
      </c>
      <c r="EZ402" s="33" t="n">
        <v>6.92</v>
      </c>
      <c r="FA402" s="33" t="n">
        <v>0.051</v>
      </c>
      <c r="FB402" s="33" t="n">
        <v>0.011</v>
      </c>
      <c r="FC402" s="33" t="n">
        <v>0.048</v>
      </c>
      <c r="FD402" s="33" t="n">
        <v>0.045</v>
      </c>
      <c r="FE402" s="33" t="n">
        <v>0.149</v>
      </c>
      <c r="FF402" s="33" t="n">
        <v>0.107</v>
      </c>
      <c r="FG402" s="33" t="n">
        <v>0.09</v>
      </c>
      <c r="FH402" s="33" t="n">
        <v>0.141</v>
      </c>
      <c r="FI402" s="33" t="n">
        <v>0.076</v>
      </c>
      <c r="FJ402" s="33" t="n">
        <v>0.242</v>
      </c>
      <c r="FK402" s="33" t="n">
        <v>0.039</v>
      </c>
      <c r="FL402" s="33" t="n">
        <v>0.521</v>
      </c>
      <c r="FM402" s="33" t="n">
        <v>0.634</v>
      </c>
      <c r="FN402" s="33" t="n">
        <v>0.304</v>
      </c>
      <c r="FO402" s="33" t="n">
        <v>0.203</v>
      </c>
      <c r="FP402" s="33" t="n">
        <v>0.127</v>
      </c>
      <c r="FQ402" s="33" t="n">
        <v>0.194</v>
      </c>
      <c r="FR402" s="33" t="n">
        <v>0.096</v>
      </c>
      <c r="FS402" s="33" t="n">
        <v>0.042</v>
      </c>
      <c r="FT402" s="33" t="n">
        <v>0.206</v>
      </c>
      <c r="FU402" s="33" t="n">
        <v>0.059</v>
      </c>
      <c r="FV402" s="33" t="n">
        <v>0.054</v>
      </c>
      <c r="FW402" s="33" t="n">
        <v>0.211</v>
      </c>
      <c r="FX402" s="33" t="n">
        <v>0.121</v>
      </c>
      <c r="FY402" s="33" t="n">
        <v>0.144</v>
      </c>
      <c r="FZ402" s="33" t="n">
        <v>0.085</v>
      </c>
      <c r="GA402" s="33" t="n">
        <v>0</v>
      </c>
      <c r="GB402" s="33" t="n">
        <v>0.006</v>
      </c>
      <c r="GC402" s="33" t="n">
        <v>0.008</v>
      </c>
      <c r="GD402" s="33" t="n">
        <v>0.014</v>
      </c>
      <c r="GE402" s="33" t="n">
        <v>0.054</v>
      </c>
      <c r="GF402" s="33" t="n">
        <v>0.006</v>
      </c>
      <c r="GG402" s="33" t="n">
        <v>0.282</v>
      </c>
      <c r="GH402" s="33" t="n">
        <v>0.231</v>
      </c>
      <c r="GI402" s="33" t="n">
        <v>0.237</v>
      </c>
      <c r="GJ402" s="33" t="n">
        <v>0.27</v>
      </c>
      <c r="GK402" s="33" t="n">
        <v>0.361</v>
      </c>
      <c r="GL402" s="33" t="n">
        <v>0.304</v>
      </c>
      <c r="GM402" s="33" t="n">
        <v>0.608</v>
      </c>
      <c r="GN402" s="33" t="n">
        <v>0.414</v>
      </c>
      <c r="GO402" s="33" t="n">
        <v>0.513</v>
      </c>
      <c r="GP402" s="33" t="n">
        <v>0.493</v>
      </c>
      <c r="GQ402" s="33" t="n">
        <v>0.392</v>
      </c>
      <c r="GR402" s="33" t="n">
        <v>0.569</v>
      </c>
      <c r="GS402" s="33" t="n">
        <v>0.051</v>
      </c>
      <c r="GT402" s="33" t="n">
        <v>0.254</v>
      </c>
      <c r="GU402" s="33" t="n">
        <v>0.158</v>
      </c>
      <c r="GV402" s="33" t="n">
        <v>0.144</v>
      </c>
      <c r="GW402" s="33" t="n">
        <v>0.124</v>
      </c>
      <c r="GX402" s="33" t="n">
        <v>0.056</v>
      </c>
      <c r="GY402" s="33" t="n">
        <v>0.017</v>
      </c>
      <c r="GZ402" s="33" t="n">
        <v>0.039</v>
      </c>
      <c r="HA402" s="33" t="n">
        <v>0.031</v>
      </c>
      <c r="HB402" s="33" t="n">
        <v>0.023</v>
      </c>
      <c r="HC402" s="33" t="n">
        <v>0.017</v>
      </c>
      <c r="HD402" s="33" t="n">
        <v>0.017</v>
      </c>
      <c r="HE402" s="33" t="n">
        <v>0.042</v>
      </c>
      <c r="HF402" s="33" t="n">
        <v>0.056</v>
      </c>
      <c r="HG402" s="33" t="n">
        <v>0.054</v>
      </c>
      <c r="HH402" s="33" t="n">
        <v>0.056</v>
      </c>
      <c r="HI402" s="33" t="n">
        <v>0.054</v>
      </c>
      <c r="HJ402" s="33" t="n">
        <v>0.048</v>
      </c>
    </row>
    <row r="403" customFormat="false" ht="15" hidden="false" customHeight="false" outlineLevel="0" collapsed="false">
      <c r="A403" s="33" t="n">
        <v>610068</v>
      </c>
      <c r="B403" s="242" t="s">
        <v>1785</v>
      </c>
      <c r="C403" s="243" t="s">
        <v>1786</v>
      </c>
      <c r="D403" s="33" t="n">
        <v>4770</v>
      </c>
      <c r="E403" s="33" t="n">
        <v>24461</v>
      </c>
      <c r="F403" s="33" t="s">
        <v>664</v>
      </c>
      <c r="G403" s="33" t="s">
        <v>665</v>
      </c>
      <c r="H403" s="243" t="s">
        <v>46</v>
      </c>
      <c r="I403" s="33" t="s">
        <v>1855</v>
      </c>
      <c r="J403" s="33" t="s">
        <v>1788</v>
      </c>
      <c r="L403" s="33" t="s">
        <v>80</v>
      </c>
      <c r="N403" s="33" t="s">
        <v>1790</v>
      </c>
      <c r="O403" s="33" t="n">
        <v>51121</v>
      </c>
      <c r="P403" s="33" t="s">
        <v>1791</v>
      </c>
      <c r="Q403" s="33" t="s">
        <v>664</v>
      </c>
      <c r="R403" s="33" t="s">
        <v>4501</v>
      </c>
      <c r="S403" s="33" t="n">
        <v>60639</v>
      </c>
      <c r="T403" s="33" t="n">
        <v>29</v>
      </c>
      <c r="U403" s="33" t="s">
        <v>4502</v>
      </c>
      <c r="V403" s="33" t="s">
        <v>4503</v>
      </c>
      <c r="W403" s="33" t="s">
        <v>4504</v>
      </c>
      <c r="X403" s="33" t="s">
        <v>4505</v>
      </c>
      <c r="Y403" s="33" t="s">
        <v>1946</v>
      </c>
      <c r="Z403" s="33" t="s">
        <v>1947</v>
      </c>
      <c r="AA403" s="33" t="n">
        <v>2012</v>
      </c>
      <c r="AB403" s="33" t="n">
        <v>610068</v>
      </c>
      <c r="AD403" s="33" t="n">
        <v>4770</v>
      </c>
      <c r="AG403" s="33" t="s">
        <v>4506</v>
      </c>
      <c r="AH403" s="33" t="n">
        <v>2</v>
      </c>
      <c r="AI403" s="33" t="s">
        <v>1823</v>
      </c>
      <c r="AJ403" s="33" t="s">
        <v>1801</v>
      </c>
      <c r="AK403" s="33" t="s">
        <v>1802</v>
      </c>
      <c r="AL403" s="33" t="s">
        <v>80</v>
      </c>
      <c r="AM403" s="33" t="s">
        <v>65</v>
      </c>
      <c r="AN403" s="33" t="s">
        <v>80</v>
      </c>
      <c r="AO403" s="33" t="s">
        <v>80</v>
      </c>
      <c r="AP403" s="33" t="s">
        <v>65</v>
      </c>
      <c r="AQ403" s="33" t="s">
        <v>2426</v>
      </c>
      <c r="AR403" s="244" t="s">
        <v>162</v>
      </c>
      <c r="AS403" s="33" t="s">
        <v>47</v>
      </c>
      <c r="AT403" s="33" t="s">
        <v>77</v>
      </c>
      <c r="AU403" s="33" t="s">
        <v>47</v>
      </c>
      <c r="AV403" s="33" t="n">
        <v>40</v>
      </c>
      <c r="AW403" s="33" t="n">
        <v>63</v>
      </c>
      <c r="AX403" s="33" t="n">
        <v>46</v>
      </c>
      <c r="AY403" s="33" t="n">
        <v>366</v>
      </c>
      <c r="AZ403" s="33" t="n">
        <v>5</v>
      </c>
      <c r="BA403" s="33" t="n">
        <v>0</v>
      </c>
      <c r="BB403" s="33" t="n">
        <v>6</v>
      </c>
      <c r="BC403" s="33" t="n">
        <v>332</v>
      </c>
      <c r="BD403" s="245" t="n">
        <v>1</v>
      </c>
      <c r="BE403" s="33" t="n">
        <v>0</v>
      </c>
      <c r="BF403" s="33" t="n">
        <v>12</v>
      </c>
      <c r="BG403" s="33" t="n">
        <v>10</v>
      </c>
      <c r="BH403" s="33" t="n">
        <v>366</v>
      </c>
      <c r="BI403" s="33" t="n">
        <v>0.016</v>
      </c>
      <c r="BJ403" s="33" t="n">
        <v>0</v>
      </c>
      <c r="BK403" s="33" t="n">
        <v>0.022</v>
      </c>
      <c r="BL403" s="33" t="n">
        <v>0.011</v>
      </c>
      <c r="BM403" s="33" t="n">
        <v>0.03</v>
      </c>
      <c r="BN403" s="33" t="n">
        <v>0.074</v>
      </c>
      <c r="BO403" s="33" t="n">
        <v>0.071</v>
      </c>
      <c r="BP403" s="33" t="n">
        <v>0.052</v>
      </c>
      <c r="BQ403" s="33" t="n">
        <v>0.063</v>
      </c>
      <c r="BR403" s="33" t="n">
        <v>0.057</v>
      </c>
      <c r="BS403" s="33" t="n">
        <v>0.074</v>
      </c>
      <c r="BT403" s="33" t="n">
        <v>0.18</v>
      </c>
      <c r="BU403" s="33" t="n">
        <v>0.423</v>
      </c>
      <c r="BV403" s="33" t="n">
        <v>0.35</v>
      </c>
      <c r="BW403" s="33" t="n">
        <v>0.415</v>
      </c>
      <c r="BX403" s="33" t="n">
        <v>0.246</v>
      </c>
      <c r="BY403" s="33" t="n">
        <v>0.423</v>
      </c>
      <c r="BZ403" s="33" t="n">
        <v>0.317</v>
      </c>
      <c r="CA403" s="33" t="n">
        <v>0.03</v>
      </c>
      <c r="CB403" s="33" t="n">
        <v>0.014</v>
      </c>
      <c r="CC403" s="33" t="n">
        <v>0.025</v>
      </c>
      <c r="CD403" s="33" t="n">
        <v>0.019</v>
      </c>
      <c r="CE403" s="33" t="n">
        <v>0.03</v>
      </c>
      <c r="CF403" s="33" t="n">
        <v>0.044</v>
      </c>
      <c r="CG403" s="33" t="n">
        <v>0.459</v>
      </c>
      <c r="CH403" s="33" t="n">
        <v>0.585</v>
      </c>
      <c r="CI403" s="33" t="n">
        <v>0.475</v>
      </c>
      <c r="CJ403" s="33" t="n">
        <v>0.667</v>
      </c>
      <c r="CK403" s="33" t="n">
        <v>0.443</v>
      </c>
      <c r="CL403" s="33" t="n">
        <v>0.385</v>
      </c>
      <c r="CM403" s="33" t="n">
        <v>0</v>
      </c>
      <c r="CN403" s="33" t="n">
        <v>0</v>
      </c>
      <c r="CO403" s="33" t="n">
        <v>0.003</v>
      </c>
      <c r="CP403" s="33" t="n">
        <v>0.008</v>
      </c>
      <c r="CQ403" s="33" t="n">
        <v>0.003</v>
      </c>
      <c r="CR403" s="33" t="n">
        <v>0</v>
      </c>
      <c r="CS403" s="33" t="n">
        <v>0.014</v>
      </c>
      <c r="CT403" s="33" t="n">
        <v>0.044</v>
      </c>
      <c r="CU403" s="33" t="n">
        <v>0.005</v>
      </c>
      <c r="CV403" s="33" t="n">
        <v>0.005</v>
      </c>
      <c r="CW403" s="33" t="n">
        <v>0.014</v>
      </c>
      <c r="CX403" s="33" t="n">
        <v>0.005</v>
      </c>
      <c r="CY403" s="33" t="n">
        <v>0.027</v>
      </c>
      <c r="CZ403" s="33" t="n">
        <v>0.011</v>
      </c>
      <c r="DA403" s="33" t="n">
        <v>0.025</v>
      </c>
      <c r="DB403" s="33" t="n">
        <v>0.046</v>
      </c>
      <c r="DC403" s="33" t="n">
        <v>0.057</v>
      </c>
      <c r="DD403" s="33" t="n">
        <v>0.038</v>
      </c>
      <c r="DE403" s="33" t="n">
        <v>0.161</v>
      </c>
      <c r="DF403" s="33" t="n">
        <v>0.142</v>
      </c>
      <c r="DG403" s="33" t="n">
        <v>0.202</v>
      </c>
      <c r="DH403" s="33" t="n">
        <v>0.189</v>
      </c>
      <c r="DI403" s="33" t="n">
        <v>0.183</v>
      </c>
      <c r="DJ403" s="33" t="n">
        <v>0.224</v>
      </c>
      <c r="DK403" s="33" t="n">
        <v>0.238</v>
      </c>
      <c r="DL403" s="33" t="n">
        <v>0.235</v>
      </c>
      <c r="DM403" s="33" t="n">
        <v>0.202</v>
      </c>
      <c r="DN403" s="33" t="n">
        <v>0.008</v>
      </c>
      <c r="DO403" s="33" t="n">
        <v>0.027</v>
      </c>
      <c r="DP403" s="33" t="n">
        <v>0.025</v>
      </c>
      <c r="DQ403" s="33" t="n">
        <v>0.019</v>
      </c>
      <c r="DR403" s="33" t="n">
        <v>0.022</v>
      </c>
      <c r="DS403" s="33" t="n">
        <v>0.025</v>
      </c>
      <c r="DT403" s="33" t="n">
        <v>0.025</v>
      </c>
      <c r="DU403" s="33" t="n">
        <v>0.027</v>
      </c>
      <c r="DV403" s="33" t="n">
        <v>0.027</v>
      </c>
      <c r="DW403" s="33" t="n">
        <v>0.825</v>
      </c>
      <c r="DX403" s="33" t="n">
        <v>0.817</v>
      </c>
      <c r="DY403" s="33" t="n">
        <v>0.765</v>
      </c>
      <c r="DZ403" s="33" t="n">
        <v>0.757</v>
      </c>
      <c r="EA403" s="33" t="n">
        <v>0.781</v>
      </c>
      <c r="EB403" s="33" t="n">
        <v>0.727</v>
      </c>
      <c r="EC403" s="33" t="n">
        <v>0.678</v>
      </c>
      <c r="ED403" s="33" t="n">
        <v>0.637</v>
      </c>
      <c r="EE403" s="33" t="n">
        <v>0.727</v>
      </c>
      <c r="EF403" s="33" t="n">
        <v>0.415</v>
      </c>
      <c r="EG403" s="33" t="n">
        <v>0.019</v>
      </c>
      <c r="EH403" s="33" t="n">
        <v>0.011</v>
      </c>
      <c r="EI403" s="33" t="n">
        <v>0.033</v>
      </c>
      <c r="EJ403" s="33" t="n">
        <v>0.213</v>
      </c>
      <c r="EK403" s="33" t="n">
        <v>0.074</v>
      </c>
      <c r="EL403" s="33" t="n">
        <v>0.027</v>
      </c>
      <c r="EM403" s="33" t="n">
        <v>0.093</v>
      </c>
      <c r="EN403" s="33" t="n">
        <v>0.172</v>
      </c>
      <c r="EO403" s="33" t="n">
        <v>0.366</v>
      </c>
      <c r="EP403" s="33" t="n">
        <v>0.287</v>
      </c>
      <c r="EQ403" s="33" t="n">
        <v>0.306</v>
      </c>
      <c r="ER403" s="33" t="n">
        <v>0.087</v>
      </c>
      <c r="ES403" s="33" t="n">
        <v>0.041</v>
      </c>
      <c r="ET403" s="33" t="n">
        <v>0.079</v>
      </c>
      <c r="EU403" s="33" t="n">
        <v>0.079</v>
      </c>
      <c r="EV403" s="33" t="n">
        <v>0.112</v>
      </c>
      <c r="EW403" s="33" t="n">
        <v>0.5</v>
      </c>
      <c r="EX403" s="33" t="n">
        <v>0.596</v>
      </c>
      <c r="EY403" s="33" t="n">
        <v>0.489</v>
      </c>
      <c r="EZ403" s="33" t="n">
        <v>8.67</v>
      </c>
      <c r="FA403" s="33" t="n">
        <v>0.014</v>
      </c>
      <c r="FB403" s="33" t="n">
        <v>0.008</v>
      </c>
      <c r="FC403" s="33" t="n">
        <v>0.003</v>
      </c>
      <c r="FD403" s="33" t="n">
        <v>0.016</v>
      </c>
      <c r="FE403" s="33" t="n">
        <v>0.033</v>
      </c>
      <c r="FF403" s="33" t="n">
        <v>0.025</v>
      </c>
      <c r="FG403" s="33" t="n">
        <v>0.057</v>
      </c>
      <c r="FH403" s="33" t="n">
        <v>0.169</v>
      </c>
      <c r="FI403" s="33" t="n">
        <v>0.175</v>
      </c>
      <c r="FJ403" s="33" t="n">
        <v>0.443</v>
      </c>
      <c r="FK403" s="33" t="n">
        <v>0.057</v>
      </c>
      <c r="FL403" s="33" t="n">
        <v>0.32</v>
      </c>
      <c r="FM403" s="33" t="n">
        <v>0.415</v>
      </c>
      <c r="FN403" s="33" t="n">
        <v>0.227</v>
      </c>
      <c r="FO403" s="33" t="n">
        <v>0.23</v>
      </c>
      <c r="FP403" s="33" t="n">
        <v>0.15</v>
      </c>
      <c r="FQ403" s="33" t="n">
        <v>0.208</v>
      </c>
      <c r="FR403" s="33" t="n">
        <v>0.109</v>
      </c>
      <c r="FS403" s="33" t="n">
        <v>0.066</v>
      </c>
      <c r="FT403" s="33" t="n">
        <v>0.161</v>
      </c>
      <c r="FU403" s="33" t="n">
        <v>0.137</v>
      </c>
      <c r="FV403" s="33" t="n">
        <v>0.079</v>
      </c>
      <c r="FW403" s="33" t="n">
        <v>0.191</v>
      </c>
      <c r="FX403" s="33" t="n">
        <v>0.205</v>
      </c>
      <c r="FY403" s="33" t="n">
        <v>0.29</v>
      </c>
      <c r="FZ403" s="33" t="n">
        <v>0.213</v>
      </c>
      <c r="GA403" s="33" t="n">
        <v>0.014</v>
      </c>
      <c r="GB403" s="33" t="n">
        <v>0.008</v>
      </c>
      <c r="GC403" s="33" t="n">
        <v>0.014</v>
      </c>
      <c r="GD403" s="33" t="n">
        <v>0.016</v>
      </c>
      <c r="GE403" s="33" t="n">
        <v>0.117</v>
      </c>
      <c r="GF403" s="33" t="n">
        <v>0.022</v>
      </c>
      <c r="GG403" s="33" t="n">
        <v>0.344</v>
      </c>
      <c r="GH403" s="33" t="n">
        <v>0.273</v>
      </c>
      <c r="GI403" s="33" t="n">
        <v>0.336</v>
      </c>
      <c r="GJ403" s="33" t="n">
        <v>0.344</v>
      </c>
      <c r="GK403" s="33" t="n">
        <v>0.331</v>
      </c>
      <c r="GL403" s="33" t="n">
        <v>0.363</v>
      </c>
      <c r="GM403" s="33" t="n">
        <v>0.519</v>
      </c>
      <c r="GN403" s="33" t="n">
        <v>0.41</v>
      </c>
      <c r="GO403" s="33" t="n">
        <v>0.432</v>
      </c>
      <c r="GP403" s="33" t="n">
        <v>0.423</v>
      </c>
      <c r="GQ403" s="33" t="n">
        <v>0.355</v>
      </c>
      <c r="GR403" s="33" t="n">
        <v>0.467</v>
      </c>
      <c r="GS403" s="33" t="n">
        <v>0.038</v>
      </c>
      <c r="GT403" s="33" t="n">
        <v>0.189</v>
      </c>
      <c r="GU403" s="33" t="n">
        <v>0.109</v>
      </c>
      <c r="GV403" s="33" t="n">
        <v>0.117</v>
      </c>
      <c r="GW403" s="33" t="n">
        <v>0.09</v>
      </c>
      <c r="GX403" s="33" t="n">
        <v>0.046</v>
      </c>
      <c r="GY403" s="33" t="n">
        <v>0.014</v>
      </c>
      <c r="GZ403" s="33" t="n">
        <v>0.027</v>
      </c>
      <c r="HA403" s="33" t="n">
        <v>0.016</v>
      </c>
      <c r="HB403" s="33" t="n">
        <v>0.008</v>
      </c>
      <c r="HC403" s="33" t="n">
        <v>0.014</v>
      </c>
      <c r="HD403" s="33" t="n">
        <v>0.019</v>
      </c>
      <c r="HE403" s="33" t="n">
        <v>0.071</v>
      </c>
      <c r="HF403" s="33" t="n">
        <v>0.093</v>
      </c>
      <c r="HG403" s="33" t="n">
        <v>0.093</v>
      </c>
      <c r="HH403" s="33" t="n">
        <v>0.09</v>
      </c>
      <c r="HI403" s="33" t="n">
        <v>0.093</v>
      </c>
      <c r="HJ403" s="33" t="n">
        <v>0.082</v>
      </c>
    </row>
    <row r="404" customFormat="false" ht="15" hidden="false" customHeight="false" outlineLevel="0" collapsed="false">
      <c r="A404" s="33" t="n">
        <v>610070</v>
      </c>
      <c r="B404" s="242" t="s">
        <v>1785</v>
      </c>
      <c r="C404" s="243" t="s">
        <v>1786</v>
      </c>
      <c r="D404" s="33" t="n">
        <v>4800</v>
      </c>
      <c r="E404" s="33" t="n">
        <v>24471</v>
      </c>
      <c r="F404" s="33" t="s">
        <v>937</v>
      </c>
      <c r="G404" s="33" t="s">
        <v>938</v>
      </c>
      <c r="H404" s="243" t="s">
        <v>46</v>
      </c>
      <c r="I404" s="33" t="s">
        <v>1855</v>
      </c>
      <c r="J404" s="33" t="s">
        <v>1788</v>
      </c>
      <c r="L404" s="33" t="s">
        <v>64</v>
      </c>
      <c r="N404" s="33" t="s">
        <v>1790</v>
      </c>
      <c r="O404" s="33" t="n">
        <v>51067</v>
      </c>
      <c r="P404" s="33" t="s">
        <v>1791</v>
      </c>
      <c r="Q404" s="33" t="s">
        <v>4507</v>
      </c>
      <c r="R404" s="33" t="s">
        <v>4508</v>
      </c>
      <c r="S404" s="33" t="n">
        <v>60640</v>
      </c>
      <c r="T404" s="33" t="n">
        <v>31</v>
      </c>
      <c r="U404" s="33" t="s">
        <v>4509</v>
      </c>
      <c r="V404" s="33" t="s">
        <v>4510</v>
      </c>
      <c r="W404" s="33" t="s">
        <v>4511</v>
      </c>
      <c r="X404" s="33" t="s">
        <v>4512</v>
      </c>
      <c r="Y404" s="33" t="s">
        <v>2507</v>
      </c>
      <c r="Z404" s="33" t="s">
        <v>2508</v>
      </c>
      <c r="AA404" s="33" t="n">
        <v>2012</v>
      </c>
      <c r="AB404" s="33" t="n">
        <v>610070</v>
      </c>
      <c r="AD404" s="33" t="n">
        <v>4800</v>
      </c>
      <c r="AG404" s="33" t="s">
        <v>4513</v>
      </c>
      <c r="AH404" s="33" t="n">
        <v>1</v>
      </c>
      <c r="AI404" s="33" t="s">
        <v>1823</v>
      </c>
      <c r="AJ404" s="33" t="s">
        <v>1801</v>
      </c>
      <c r="AK404" s="33" t="s">
        <v>1802</v>
      </c>
      <c r="AL404" s="33" t="s">
        <v>64</v>
      </c>
      <c r="AM404" s="33" t="s">
        <v>65</v>
      </c>
      <c r="AN404" s="33" t="s">
        <v>64</v>
      </c>
      <c r="AO404" s="33" t="s">
        <v>64</v>
      </c>
      <c r="AP404" s="33" t="s">
        <v>65</v>
      </c>
      <c r="AQ404" s="33" t="s">
        <v>2426</v>
      </c>
      <c r="AR404" s="244" t="s">
        <v>109</v>
      </c>
      <c r="AS404" s="33" t="s">
        <v>47</v>
      </c>
      <c r="AT404" s="33" t="s">
        <v>47</v>
      </c>
      <c r="AU404" s="33" t="s">
        <v>77</v>
      </c>
      <c r="AV404" s="33" t="n">
        <v>43</v>
      </c>
      <c r="AW404" s="33" t="n">
        <v>58</v>
      </c>
      <c r="AX404" s="33" t="n">
        <v>70</v>
      </c>
      <c r="AY404" s="33" t="n">
        <v>316</v>
      </c>
      <c r="AZ404" s="33" t="n">
        <v>31</v>
      </c>
      <c r="BA404" s="33" t="n">
        <v>19</v>
      </c>
      <c r="BB404" s="33" t="n">
        <v>14</v>
      </c>
      <c r="BC404" s="33" t="n">
        <v>234</v>
      </c>
      <c r="BD404" s="245" t="n">
        <v>0</v>
      </c>
      <c r="BE404" s="33" t="n">
        <v>1</v>
      </c>
      <c r="BF404" s="33" t="n">
        <v>8</v>
      </c>
      <c r="BG404" s="33" t="n">
        <v>9</v>
      </c>
      <c r="BH404" s="33" t="n">
        <v>316</v>
      </c>
      <c r="BI404" s="33" t="n">
        <v>0.019</v>
      </c>
      <c r="BJ404" s="33" t="n">
        <v>0.028</v>
      </c>
      <c r="BK404" s="33" t="n">
        <v>0.019</v>
      </c>
      <c r="BL404" s="33" t="n">
        <v>0.019</v>
      </c>
      <c r="BM404" s="33" t="n">
        <v>0.025</v>
      </c>
      <c r="BN404" s="33" t="n">
        <v>0.076</v>
      </c>
      <c r="BO404" s="33" t="n">
        <v>0.073</v>
      </c>
      <c r="BP404" s="33" t="n">
        <v>0.051</v>
      </c>
      <c r="BQ404" s="33" t="n">
        <v>0.066</v>
      </c>
      <c r="BR404" s="33" t="n">
        <v>0.057</v>
      </c>
      <c r="BS404" s="33" t="n">
        <v>0.092</v>
      </c>
      <c r="BT404" s="33" t="n">
        <v>0.177</v>
      </c>
      <c r="BU404" s="33" t="n">
        <v>0.329</v>
      </c>
      <c r="BV404" s="33" t="n">
        <v>0.253</v>
      </c>
      <c r="BW404" s="33" t="n">
        <v>0.31</v>
      </c>
      <c r="BX404" s="33" t="n">
        <v>0.247</v>
      </c>
      <c r="BY404" s="33" t="n">
        <v>0.377</v>
      </c>
      <c r="BZ404" s="33" t="n">
        <v>0.285</v>
      </c>
      <c r="CA404" s="33" t="n">
        <v>0.051</v>
      </c>
      <c r="CB404" s="33" t="n">
        <v>0.047</v>
      </c>
      <c r="CC404" s="33" t="n">
        <v>0.063</v>
      </c>
      <c r="CD404" s="33" t="n">
        <v>0.035</v>
      </c>
      <c r="CE404" s="33" t="n">
        <v>0.054</v>
      </c>
      <c r="CF404" s="33" t="n">
        <v>0.06</v>
      </c>
      <c r="CG404" s="33" t="n">
        <v>0.528</v>
      </c>
      <c r="CH404" s="33" t="n">
        <v>0.62</v>
      </c>
      <c r="CI404" s="33" t="n">
        <v>0.541</v>
      </c>
      <c r="CJ404" s="33" t="n">
        <v>0.642</v>
      </c>
      <c r="CK404" s="33" t="n">
        <v>0.453</v>
      </c>
      <c r="CL404" s="33" t="n">
        <v>0.402</v>
      </c>
      <c r="CM404" s="33" t="n">
        <v>0</v>
      </c>
      <c r="CN404" s="33" t="n">
        <v>0.013</v>
      </c>
      <c r="CO404" s="33" t="n">
        <v>0.009</v>
      </c>
      <c r="CP404" s="33" t="n">
        <v>0.009</v>
      </c>
      <c r="CQ404" s="33" t="n">
        <v>0.009</v>
      </c>
      <c r="CR404" s="33" t="n">
        <v>0.009</v>
      </c>
      <c r="CS404" s="33" t="n">
        <v>0.016</v>
      </c>
      <c r="CT404" s="33" t="n">
        <v>0.06</v>
      </c>
      <c r="CU404" s="33" t="n">
        <v>0.028</v>
      </c>
      <c r="CV404" s="33" t="n">
        <v>0.016</v>
      </c>
      <c r="CW404" s="33" t="n">
        <v>0.009</v>
      </c>
      <c r="CX404" s="33" t="n">
        <v>0.009</v>
      </c>
      <c r="CY404" s="33" t="n">
        <v>0.028</v>
      </c>
      <c r="CZ404" s="33" t="n">
        <v>0.025</v>
      </c>
      <c r="DA404" s="33" t="n">
        <v>0.038</v>
      </c>
      <c r="DB404" s="33" t="n">
        <v>0.047</v>
      </c>
      <c r="DC404" s="33" t="n">
        <v>0.07</v>
      </c>
      <c r="DD404" s="33" t="n">
        <v>0.051</v>
      </c>
      <c r="DE404" s="33" t="n">
        <v>0.108</v>
      </c>
      <c r="DF404" s="33" t="n">
        <v>0.152</v>
      </c>
      <c r="DG404" s="33" t="n">
        <v>0.196</v>
      </c>
      <c r="DH404" s="33" t="n">
        <v>0.174</v>
      </c>
      <c r="DI404" s="33" t="n">
        <v>0.142</v>
      </c>
      <c r="DJ404" s="33" t="n">
        <v>0.228</v>
      </c>
      <c r="DK404" s="33" t="n">
        <v>0.263</v>
      </c>
      <c r="DL404" s="33" t="n">
        <v>0.228</v>
      </c>
      <c r="DM404" s="33" t="n">
        <v>0.237</v>
      </c>
      <c r="DN404" s="33" t="n">
        <v>0.035</v>
      </c>
      <c r="DO404" s="33" t="n">
        <v>0.022</v>
      </c>
      <c r="DP404" s="33" t="n">
        <v>0.016</v>
      </c>
      <c r="DQ404" s="33" t="n">
        <v>0.022</v>
      </c>
      <c r="DR404" s="33" t="n">
        <v>0.016</v>
      </c>
      <c r="DS404" s="33" t="n">
        <v>0.032</v>
      </c>
      <c r="DT404" s="33" t="n">
        <v>0.025</v>
      </c>
      <c r="DU404" s="33" t="n">
        <v>0.032</v>
      </c>
      <c r="DV404" s="33" t="n">
        <v>0.051</v>
      </c>
      <c r="DW404" s="33" t="n">
        <v>0.842</v>
      </c>
      <c r="DX404" s="33" t="n">
        <v>0.804</v>
      </c>
      <c r="DY404" s="33" t="n">
        <v>0.769</v>
      </c>
      <c r="DZ404" s="33" t="n">
        <v>0.766</v>
      </c>
      <c r="EA404" s="33" t="n">
        <v>0.807</v>
      </c>
      <c r="EB404" s="33" t="n">
        <v>0.693</v>
      </c>
      <c r="EC404" s="33" t="n">
        <v>0.649</v>
      </c>
      <c r="ED404" s="33" t="n">
        <v>0.611</v>
      </c>
      <c r="EE404" s="33" t="n">
        <v>0.633</v>
      </c>
      <c r="EF404" s="33" t="n">
        <v>0.437</v>
      </c>
      <c r="EG404" s="33" t="n">
        <v>0.025</v>
      </c>
      <c r="EH404" s="33" t="n">
        <v>0.019</v>
      </c>
      <c r="EI404" s="33" t="n">
        <v>0.054</v>
      </c>
      <c r="EJ404" s="33" t="n">
        <v>0.234</v>
      </c>
      <c r="EK404" s="33" t="n">
        <v>0.013</v>
      </c>
      <c r="EL404" s="33" t="n">
        <v>0.006</v>
      </c>
      <c r="EM404" s="33" t="n">
        <v>0.082</v>
      </c>
      <c r="EN404" s="33" t="n">
        <v>0.117</v>
      </c>
      <c r="EO404" s="33" t="n">
        <v>0.215</v>
      </c>
      <c r="EP404" s="33" t="n">
        <v>0.19</v>
      </c>
      <c r="EQ404" s="33" t="n">
        <v>0.304</v>
      </c>
      <c r="ER404" s="33" t="n">
        <v>0.114</v>
      </c>
      <c r="ES404" s="33" t="n">
        <v>0.054</v>
      </c>
      <c r="ET404" s="33" t="n">
        <v>0.073</v>
      </c>
      <c r="EU404" s="33" t="n">
        <v>0.101</v>
      </c>
      <c r="EV404" s="33" t="n">
        <v>0.098</v>
      </c>
      <c r="EW404" s="33" t="n">
        <v>0.693</v>
      </c>
      <c r="EX404" s="33" t="n">
        <v>0.712</v>
      </c>
      <c r="EY404" s="33" t="n">
        <v>0.459</v>
      </c>
      <c r="EZ404" s="33" t="n">
        <v>8.9</v>
      </c>
      <c r="FA404" s="33" t="n">
        <v>0</v>
      </c>
      <c r="FB404" s="33" t="n">
        <v>0.006</v>
      </c>
      <c r="FC404" s="33" t="n">
        <v>0.009</v>
      </c>
      <c r="FD404" s="33" t="n">
        <v>0.009</v>
      </c>
      <c r="FE404" s="33" t="n">
        <v>0.022</v>
      </c>
      <c r="FF404" s="33" t="n">
        <v>0.028</v>
      </c>
      <c r="FG404" s="33" t="n">
        <v>0.06</v>
      </c>
      <c r="FH404" s="33" t="n">
        <v>0.127</v>
      </c>
      <c r="FI404" s="33" t="n">
        <v>0.199</v>
      </c>
      <c r="FJ404" s="33" t="n">
        <v>0.475</v>
      </c>
      <c r="FK404" s="33" t="n">
        <v>0.063</v>
      </c>
      <c r="FL404" s="33" t="n">
        <v>0.332</v>
      </c>
      <c r="FM404" s="33" t="n">
        <v>0.415</v>
      </c>
      <c r="FN404" s="33" t="n">
        <v>0.171</v>
      </c>
      <c r="FO404" s="33" t="n">
        <v>0.215</v>
      </c>
      <c r="FP404" s="33" t="n">
        <v>0.152</v>
      </c>
      <c r="FQ404" s="33" t="n">
        <v>0.193</v>
      </c>
      <c r="FR404" s="33" t="n">
        <v>0.12</v>
      </c>
      <c r="FS404" s="33" t="n">
        <v>0.079</v>
      </c>
      <c r="FT404" s="33" t="n">
        <v>0.18</v>
      </c>
      <c r="FU404" s="33" t="n">
        <v>0.117</v>
      </c>
      <c r="FV404" s="33" t="n">
        <v>0.098</v>
      </c>
      <c r="FW404" s="33" t="n">
        <v>0.263</v>
      </c>
      <c r="FX404" s="33" t="n">
        <v>0.215</v>
      </c>
      <c r="FY404" s="33" t="n">
        <v>0.256</v>
      </c>
      <c r="FZ404" s="33" t="n">
        <v>0.193</v>
      </c>
      <c r="GA404" s="33" t="n">
        <v>0.003</v>
      </c>
      <c r="GB404" s="33" t="n">
        <v>0.006</v>
      </c>
      <c r="GC404" s="33" t="n">
        <v>0.016</v>
      </c>
      <c r="GD404" s="33" t="n">
        <v>0.006</v>
      </c>
      <c r="GE404" s="33" t="n">
        <v>0.076</v>
      </c>
      <c r="GF404" s="33" t="n">
        <v>0.003</v>
      </c>
      <c r="GG404" s="33" t="n">
        <v>0.263</v>
      </c>
      <c r="GH404" s="33" t="n">
        <v>0.241</v>
      </c>
      <c r="GI404" s="33" t="n">
        <v>0.241</v>
      </c>
      <c r="GJ404" s="33" t="n">
        <v>0.269</v>
      </c>
      <c r="GK404" s="33" t="n">
        <v>0.335</v>
      </c>
      <c r="GL404" s="33" t="n">
        <v>0.171</v>
      </c>
      <c r="GM404" s="33" t="n">
        <v>0.623</v>
      </c>
      <c r="GN404" s="33" t="n">
        <v>0.516</v>
      </c>
      <c r="GO404" s="33" t="n">
        <v>0.538</v>
      </c>
      <c r="GP404" s="33" t="n">
        <v>0.57</v>
      </c>
      <c r="GQ404" s="33" t="n">
        <v>0.449</v>
      </c>
      <c r="GR404" s="33" t="n">
        <v>0.725</v>
      </c>
      <c r="GS404" s="33" t="n">
        <v>0.035</v>
      </c>
      <c r="GT404" s="33" t="n">
        <v>0.13</v>
      </c>
      <c r="GU404" s="33" t="n">
        <v>0.101</v>
      </c>
      <c r="GV404" s="33" t="n">
        <v>0.07</v>
      </c>
      <c r="GW404" s="33" t="n">
        <v>0.06</v>
      </c>
      <c r="GX404" s="33" t="n">
        <v>0.028</v>
      </c>
      <c r="GY404" s="33" t="n">
        <v>0.019</v>
      </c>
      <c r="GZ404" s="33" t="n">
        <v>0.016</v>
      </c>
      <c r="HA404" s="33" t="n">
        <v>0.016</v>
      </c>
      <c r="HB404" s="33" t="n">
        <v>0.013</v>
      </c>
      <c r="HC404" s="33" t="n">
        <v>0.009</v>
      </c>
      <c r="HD404" s="33" t="n">
        <v>0.016</v>
      </c>
      <c r="HE404" s="33" t="n">
        <v>0.057</v>
      </c>
      <c r="HF404" s="33" t="n">
        <v>0.092</v>
      </c>
      <c r="HG404" s="33" t="n">
        <v>0.089</v>
      </c>
      <c r="HH404" s="33" t="n">
        <v>0.073</v>
      </c>
      <c r="HI404" s="33" t="n">
        <v>0.07</v>
      </c>
      <c r="HJ404" s="33" t="n">
        <v>0.057</v>
      </c>
    </row>
    <row r="405" customFormat="false" ht="15" hidden="false" customHeight="false" outlineLevel="0" collapsed="false">
      <c r="A405" s="33" t="n">
        <v>610072</v>
      </c>
      <c r="B405" s="242" t="s">
        <v>1785</v>
      </c>
      <c r="C405" s="243" t="s">
        <v>1786</v>
      </c>
      <c r="D405" s="33" t="n">
        <v>4830</v>
      </c>
      <c r="E405" s="33" t="n">
        <v>24501</v>
      </c>
      <c r="F405" s="33" t="s">
        <v>959</v>
      </c>
      <c r="G405" s="33" t="s">
        <v>960</v>
      </c>
      <c r="H405" s="243" t="s">
        <v>46</v>
      </c>
      <c r="I405" s="33" t="s">
        <v>1855</v>
      </c>
      <c r="J405" s="33" t="s">
        <v>1788</v>
      </c>
      <c r="L405" s="33" t="s">
        <v>89</v>
      </c>
      <c r="N405" s="33" t="s">
        <v>1790</v>
      </c>
      <c r="O405" s="33" t="n">
        <v>51440</v>
      </c>
      <c r="P405" s="33" t="s">
        <v>1791</v>
      </c>
      <c r="Q405" s="33" t="s">
        <v>4514</v>
      </c>
      <c r="R405" s="33" t="s">
        <v>4515</v>
      </c>
      <c r="S405" s="33" t="n">
        <v>60620</v>
      </c>
      <c r="T405" s="33" t="n">
        <v>45</v>
      </c>
      <c r="U405" s="33" t="s">
        <v>4516</v>
      </c>
      <c r="V405" s="33" t="s">
        <v>4517</v>
      </c>
      <c r="W405" s="33" t="s">
        <v>4518</v>
      </c>
      <c r="X405" s="33" t="s">
        <v>4519</v>
      </c>
      <c r="Y405" s="33" t="s">
        <v>1958</v>
      </c>
      <c r="Z405" s="33" t="s">
        <v>1964</v>
      </c>
      <c r="AA405" s="33" t="n">
        <v>2012</v>
      </c>
      <c r="AB405" s="33" t="n">
        <v>610072</v>
      </c>
      <c r="AD405" s="33" t="n">
        <v>4830</v>
      </c>
      <c r="AG405" s="33" t="s">
        <v>4520</v>
      </c>
      <c r="AH405" s="33" t="n">
        <v>6</v>
      </c>
      <c r="AI405" s="33" t="s">
        <v>1823</v>
      </c>
      <c r="AJ405" s="33" t="s">
        <v>1801</v>
      </c>
      <c r="AK405" s="33" t="s">
        <v>1802</v>
      </c>
      <c r="AL405" s="33" t="s">
        <v>89</v>
      </c>
      <c r="AM405" s="33" t="s">
        <v>71</v>
      </c>
      <c r="AN405" s="33" t="s">
        <v>89</v>
      </c>
      <c r="AO405" s="33" t="s">
        <v>89</v>
      </c>
      <c r="AP405" s="33" t="s">
        <v>71</v>
      </c>
      <c r="AQ405" s="33" t="s">
        <v>2467</v>
      </c>
      <c r="AR405" s="244" t="s">
        <v>510</v>
      </c>
      <c r="AS405" s="33" t="s">
        <v>137</v>
      </c>
      <c r="AT405" s="33" t="s">
        <v>67</v>
      </c>
      <c r="AU405" s="33" t="s">
        <v>47</v>
      </c>
      <c r="AV405" s="33" t="n">
        <v>11</v>
      </c>
      <c r="AW405" s="33" t="n">
        <v>34</v>
      </c>
      <c r="AX405" s="33" t="n">
        <v>45</v>
      </c>
      <c r="AY405" s="33" t="n">
        <v>83</v>
      </c>
      <c r="AZ405" s="33" t="n">
        <v>0</v>
      </c>
      <c r="BA405" s="33" t="n">
        <v>0</v>
      </c>
      <c r="BB405" s="33" t="n">
        <v>77</v>
      </c>
      <c r="BC405" s="33" t="n">
        <v>3</v>
      </c>
      <c r="BD405" s="245" t="n">
        <v>1</v>
      </c>
      <c r="BE405" s="33" t="n">
        <v>0</v>
      </c>
      <c r="BF405" s="33" t="n">
        <v>0</v>
      </c>
      <c r="BG405" s="33" t="n">
        <v>2</v>
      </c>
      <c r="BH405" s="33" t="n">
        <v>83</v>
      </c>
      <c r="BI405" s="33" t="n">
        <v>0.145</v>
      </c>
      <c r="BJ405" s="33" t="n">
        <v>0.12</v>
      </c>
      <c r="BK405" s="33" t="n">
        <v>0.06</v>
      </c>
      <c r="BL405" s="33" t="n">
        <v>0.024</v>
      </c>
      <c r="BM405" s="33" t="n">
        <v>0.084</v>
      </c>
      <c r="BN405" s="33" t="n">
        <v>0.133</v>
      </c>
      <c r="BO405" s="33" t="n">
        <v>0.169</v>
      </c>
      <c r="BP405" s="33" t="n">
        <v>0.133</v>
      </c>
      <c r="BQ405" s="33" t="n">
        <v>0.157</v>
      </c>
      <c r="BR405" s="33" t="n">
        <v>0.12</v>
      </c>
      <c r="BS405" s="33" t="n">
        <v>0.157</v>
      </c>
      <c r="BT405" s="33" t="n">
        <v>0.229</v>
      </c>
      <c r="BU405" s="33" t="n">
        <v>0.349</v>
      </c>
      <c r="BV405" s="33" t="n">
        <v>0.217</v>
      </c>
      <c r="BW405" s="33" t="n">
        <v>0.337</v>
      </c>
      <c r="BX405" s="33" t="n">
        <v>0.217</v>
      </c>
      <c r="BY405" s="33" t="n">
        <v>0.386</v>
      </c>
      <c r="BZ405" s="33" t="n">
        <v>0.325</v>
      </c>
      <c r="CA405" s="33" t="n">
        <v>0.024</v>
      </c>
      <c r="CB405" s="33" t="n">
        <v>0.036</v>
      </c>
      <c r="CC405" s="33" t="n">
        <v>0.036</v>
      </c>
      <c r="CD405" s="33" t="n">
        <v>0.048</v>
      </c>
      <c r="CE405" s="33" t="n">
        <v>0.024</v>
      </c>
      <c r="CF405" s="33" t="n">
        <v>0.024</v>
      </c>
      <c r="CG405" s="33" t="n">
        <v>0.313</v>
      </c>
      <c r="CH405" s="33" t="n">
        <v>0.494</v>
      </c>
      <c r="CI405" s="33" t="n">
        <v>0.41</v>
      </c>
      <c r="CJ405" s="33" t="n">
        <v>0.59</v>
      </c>
      <c r="CK405" s="33" t="n">
        <v>0.349</v>
      </c>
      <c r="CL405" s="33" t="n">
        <v>0.289</v>
      </c>
      <c r="CM405" s="33" t="n">
        <v>0.012</v>
      </c>
      <c r="CN405" s="33" t="n">
        <v>0.024</v>
      </c>
      <c r="CO405" s="33" t="n">
        <v>0.024</v>
      </c>
      <c r="CP405" s="33" t="n">
        <v>0.036</v>
      </c>
      <c r="CQ405" s="33" t="n">
        <v>0</v>
      </c>
      <c r="CR405" s="33" t="n">
        <v>0.024</v>
      </c>
      <c r="CS405" s="33" t="n">
        <v>0.048</v>
      </c>
      <c r="CT405" s="33" t="n">
        <v>0.108</v>
      </c>
      <c r="CU405" s="33" t="n">
        <v>0.084</v>
      </c>
      <c r="CV405" s="33" t="n">
        <v>0.048</v>
      </c>
      <c r="CW405" s="33" t="n">
        <v>0.012</v>
      </c>
      <c r="CX405" s="33" t="n">
        <v>0.024</v>
      </c>
      <c r="CY405" s="33" t="n">
        <v>0.036</v>
      </c>
      <c r="CZ405" s="33" t="n">
        <v>0.048</v>
      </c>
      <c r="DA405" s="33" t="n">
        <v>0.12</v>
      </c>
      <c r="DB405" s="33" t="n">
        <v>0.072</v>
      </c>
      <c r="DC405" s="33" t="n">
        <v>0.096</v>
      </c>
      <c r="DD405" s="33" t="n">
        <v>0.157</v>
      </c>
      <c r="DE405" s="33" t="n">
        <v>0.181</v>
      </c>
      <c r="DF405" s="33" t="n">
        <v>0.217</v>
      </c>
      <c r="DG405" s="33" t="n">
        <v>0.265</v>
      </c>
      <c r="DH405" s="33" t="n">
        <v>0.193</v>
      </c>
      <c r="DI405" s="33" t="n">
        <v>0.205</v>
      </c>
      <c r="DJ405" s="33" t="n">
        <v>0.301</v>
      </c>
      <c r="DK405" s="33" t="n">
        <v>0.301</v>
      </c>
      <c r="DL405" s="33" t="n">
        <v>0.193</v>
      </c>
      <c r="DM405" s="33" t="n">
        <v>0.181</v>
      </c>
      <c r="DN405" s="33" t="n">
        <v>0</v>
      </c>
      <c r="DO405" s="33" t="n">
        <v>0.024</v>
      </c>
      <c r="DP405" s="33" t="n">
        <v>0.024</v>
      </c>
      <c r="DQ405" s="33" t="n">
        <v>0.012</v>
      </c>
      <c r="DR405" s="33" t="n">
        <v>0.012</v>
      </c>
      <c r="DS405" s="33" t="n">
        <v>0.012</v>
      </c>
      <c r="DT405" s="33" t="n">
        <v>0.012</v>
      </c>
      <c r="DU405" s="33" t="n">
        <v>0.024</v>
      </c>
      <c r="DV405" s="33" t="n">
        <v>0.024</v>
      </c>
      <c r="DW405" s="33" t="n">
        <v>0.759</v>
      </c>
      <c r="DX405" s="33" t="n">
        <v>0.723</v>
      </c>
      <c r="DY405" s="33" t="n">
        <v>0.663</v>
      </c>
      <c r="DZ405" s="33" t="n">
        <v>0.723</v>
      </c>
      <c r="EA405" s="33" t="n">
        <v>0.735</v>
      </c>
      <c r="EB405" s="33" t="n">
        <v>0.542</v>
      </c>
      <c r="EC405" s="33" t="n">
        <v>0.566</v>
      </c>
      <c r="ED405" s="33" t="n">
        <v>0.578</v>
      </c>
      <c r="EE405" s="33" t="n">
        <v>0.554</v>
      </c>
      <c r="EF405" s="33" t="n">
        <v>0.373</v>
      </c>
      <c r="EG405" s="33" t="n">
        <v>0.036</v>
      </c>
      <c r="EH405" s="33" t="n">
        <v>0.024</v>
      </c>
      <c r="EI405" s="33" t="n">
        <v>0.06</v>
      </c>
      <c r="EJ405" s="33" t="n">
        <v>0.349</v>
      </c>
      <c r="EK405" s="33" t="n">
        <v>0.084</v>
      </c>
      <c r="EL405" s="33" t="n">
        <v>0.12</v>
      </c>
      <c r="EM405" s="33" t="n">
        <v>0.241</v>
      </c>
      <c r="EN405" s="33" t="n">
        <v>0.169</v>
      </c>
      <c r="EO405" s="33" t="n">
        <v>0.337</v>
      </c>
      <c r="EP405" s="33" t="n">
        <v>0.398</v>
      </c>
      <c r="EQ405" s="33" t="n">
        <v>0.289</v>
      </c>
      <c r="ER405" s="33" t="n">
        <v>0.024</v>
      </c>
      <c r="ES405" s="33" t="n">
        <v>0.036</v>
      </c>
      <c r="ET405" s="33" t="n">
        <v>0.024</v>
      </c>
      <c r="EU405" s="33" t="n">
        <v>0.06</v>
      </c>
      <c r="EV405" s="33" t="n">
        <v>0.084</v>
      </c>
      <c r="EW405" s="33" t="n">
        <v>0.506</v>
      </c>
      <c r="EX405" s="33" t="n">
        <v>0.434</v>
      </c>
      <c r="EY405" s="33" t="n">
        <v>0.349</v>
      </c>
      <c r="EZ405" s="33" t="n">
        <v>6.1</v>
      </c>
      <c r="FA405" s="33" t="n">
        <v>0.06</v>
      </c>
      <c r="FB405" s="33" t="n">
        <v>0.072</v>
      </c>
      <c r="FC405" s="33" t="n">
        <v>0.096</v>
      </c>
      <c r="FD405" s="33" t="n">
        <v>0.084</v>
      </c>
      <c r="FE405" s="33" t="n">
        <v>0.108</v>
      </c>
      <c r="FF405" s="33" t="n">
        <v>0.072</v>
      </c>
      <c r="FG405" s="33" t="n">
        <v>0.108</v>
      </c>
      <c r="FH405" s="33" t="n">
        <v>0.133</v>
      </c>
      <c r="FI405" s="33" t="n">
        <v>0.084</v>
      </c>
      <c r="FJ405" s="33" t="n">
        <v>0.157</v>
      </c>
      <c r="FK405" s="33" t="n">
        <v>0.024</v>
      </c>
      <c r="FL405" s="33" t="n">
        <v>0.566</v>
      </c>
      <c r="FM405" s="33" t="n">
        <v>0.627</v>
      </c>
      <c r="FN405" s="33" t="n">
        <v>0.313</v>
      </c>
      <c r="FO405" s="33" t="n">
        <v>0.169</v>
      </c>
      <c r="FP405" s="33" t="n">
        <v>0.193</v>
      </c>
      <c r="FQ405" s="33" t="n">
        <v>0.325</v>
      </c>
      <c r="FR405" s="33" t="n">
        <v>0.06</v>
      </c>
      <c r="FS405" s="33" t="n">
        <v>0.048</v>
      </c>
      <c r="FT405" s="33" t="n">
        <v>0.157</v>
      </c>
      <c r="FU405" s="33" t="n">
        <v>0.12</v>
      </c>
      <c r="FV405" s="33" t="n">
        <v>0.048</v>
      </c>
      <c r="FW405" s="33" t="n">
        <v>0.157</v>
      </c>
      <c r="FX405" s="33" t="n">
        <v>0.084</v>
      </c>
      <c r="FY405" s="33" t="n">
        <v>0.084</v>
      </c>
      <c r="FZ405" s="33" t="n">
        <v>0.048</v>
      </c>
      <c r="GA405" s="33" t="n">
        <v>0.024</v>
      </c>
      <c r="GB405" s="33" t="n">
        <v>0.012</v>
      </c>
      <c r="GC405" s="33" t="n">
        <v>0.036</v>
      </c>
      <c r="GD405" s="33" t="n">
        <v>0</v>
      </c>
      <c r="GE405" s="33" t="n">
        <v>0.205</v>
      </c>
      <c r="GF405" s="33" t="n">
        <v>0.036</v>
      </c>
      <c r="GG405" s="33" t="n">
        <v>0.277</v>
      </c>
      <c r="GH405" s="33" t="n">
        <v>0.361</v>
      </c>
      <c r="GI405" s="33" t="n">
        <v>0.325</v>
      </c>
      <c r="GJ405" s="33" t="n">
        <v>0.386</v>
      </c>
      <c r="GK405" s="33" t="n">
        <v>0.361</v>
      </c>
      <c r="GL405" s="33" t="n">
        <v>0.386</v>
      </c>
      <c r="GM405" s="33" t="n">
        <v>0.639</v>
      </c>
      <c r="GN405" s="33" t="n">
        <v>0.386</v>
      </c>
      <c r="GO405" s="33" t="n">
        <v>0.446</v>
      </c>
      <c r="GP405" s="33" t="n">
        <v>0.458</v>
      </c>
      <c r="GQ405" s="33" t="n">
        <v>0.301</v>
      </c>
      <c r="GR405" s="33" t="n">
        <v>0.518</v>
      </c>
      <c r="GS405" s="33" t="n">
        <v>0.024</v>
      </c>
      <c r="GT405" s="33" t="n">
        <v>0.193</v>
      </c>
      <c r="GU405" s="33" t="n">
        <v>0.145</v>
      </c>
      <c r="GV405" s="33" t="n">
        <v>0.12</v>
      </c>
      <c r="GW405" s="33" t="n">
        <v>0.108</v>
      </c>
      <c r="GX405" s="33" t="n">
        <v>0.036</v>
      </c>
      <c r="GY405" s="33" t="n">
        <v>0.024</v>
      </c>
      <c r="GZ405" s="33" t="n">
        <v>0</v>
      </c>
      <c r="HA405" s="33" t="n">
        <v>0.012</v>
      </c>
      <c r="HB405" s="33" t="n">
        <v>0</v>
      </c>
      <c r="HC405" s="33" t="n">
        <v>0</v>
      </c>
      <c r="HD405" s="33" t="n">
        <v>0</v>
      </c>
      <c r="HE405" s="33" t="n">
        <v>0.012</v>
      </c>
      <c r="HF405" s="33" t="n">
        <v>0.048</v>
      </c>
      <c r="HG405" s="33" t="n">
        <v>0.036</v>
      </c>
      <c r="HH405" s="33" t="n">
        <v>0.036</v>
      </c>
      <c r="HI405" s="33" t="n">
        <v>0.024</v>
      </c>
      <c r="HJ405" s="33" t="n">
        <v>0.024</v>
      </c>
    </row>
    <row r="406" customFormat="false" ht="15" hidden="false" customHeight="false" outlineLevel="0" collapsed="false">
      <c r="A406" s="33" t="n">
        <v>610073</v>
      </c>
      <c r="B406" s="242" t="s">
        <v>1785</v>
      </c>
      <c r="C406" s="243" t="s">
        <v>1786</v>
      </c>
      <c r="D406" s="33" t="n">
        <v>4840</v>
      </c>
      <c r="E406" s="33" t="n">
        <v>24511</v>
      </c>
      <c r="F406" s="33" t="s">
        <v>949</v>
      </c>
      <c r="G406" s="33" t="s">
        <v>950</v>
      </c>
      <c r="H406" s="243" t="s">
        <v>46</v>
      </c>
      <c r="I406" s="33" t="s">
        <v>1855</v>
      </c>
      <c r="J406" s="33" t="s">
        <v>2438</v>
      </c>
      <c r="L406" s="33" t="s">
        <v>232</v>
      </c>
      <c r="N406" s="33" t="s">
        <v>1790</v>
      </c>
      <c r="O406" s="33" t="n">
        <v>51140</v>
      </c>
      <c r="P406" s="33" t="s">
        <v>1791</v>
      </c>
      <c r="Q406" s="33" t="s">
        <v>4521</v>
      </c>
      <c r="R406" s="33" t="s">
        <v>4522</v>
      </c>
      <c r="S406" s="33" t="n">
        <v>60612</v>
      </c>
      <c r="T406" s="33" t="n">
        <v>35</v>
      </c>
      <c r="U406" s="33" t="s">
        <v>4523</v>
      </c>
      <c r="V406" s="33" t="s">
        <v>4524</v>
      </c>
      <c r="W406" s="33" t="s">
        <v>4525</v>
      </c>
      <c r="X406" s="33" t="s">
        <v>4526</v>
      </c>
      <c r="Y406" s="33" t="s">
        <v>1846</v>
      </c>
      <c r="Z406" s="33" t="s">
        <v>2005</v>
      </c>
      <c r="AA406" s="33" t="n">
        <v>2012</v>
      </c>
      <c r="AB406" s="33" t="n">
        <v>610073</v>
      </c>
      <c r="AD406" s="33" t="n">
        <v>4840</v>
      </c>
      <c r="AG406" s="33" t="s">
        <v>4527</v>
      </c>
      <c r="AH406" s="33" t="n">
        <v>0</v>
      </c>
      <c r="AI406" s="33" t="s">
        <v>1823</v>
      </c>
      <c r="AJ406" s="33" t="s">
        <v>1801</v>
      </c>
      <c r="AK406" s="33" t="s">
        <v>1802</v>
      </c>
      <c r="AL406" s="33" t="s">
        <v>232</v>
      </c>
      <c r="AM406" s="33" t="s">
        <v>108</v>
      </c>
      <c r="AN406" s="33" t="s">
        <v>232</v>
      </c>
      <c r="AO406" s="33" t="s">
        <v>232</v>
      </c>
      <c r="AP406" s="33" t="s">
        <v>108</v>
      </c>
      <c r="AQ406" s="33" t="s">
        <v>2426</v>
      </c>
      <c r="AR406" s="244" t="s">
        <v>362</v>
      </c>
      <c r="AS406" s="33" t="s">
        <v>131</v>
      </c>
      <c r="AT406" s="33" t="s">
        <v>77</v>
      </c>
      <c r="AU406" s="33" t="s">
        <v>77</v>
      </c>
      <c r="AV406" s="33" t="n">
        <v>80</v>
      </c>
      <c r="AW406" s="33" t="n">
        <v>74</v>
      </c>
      <c r="AX406" s="33" t="n">
        <v>69</v>
      </c>
      <c r="AY406" s="33" t="n">
        <v>136</v>
      </c>
      <c r="AZ406" s="33" t="n">
        <v>24</v>
      </c>
      <c r="BA406" s="33" t="n">
        <v>2</v>
      </c>
      <c r="BB406" s="33" t="n">
        <v>13</v>
      </c>
      <c r="BC406" s="33" t="n">
        <v>80</v>
      </c>
      <c r="BD406" s="245" t="n">
        <v>0</v>
      </c>
      <c r="BE406" s="33" t="n">
        <v>1</v>
      </c>
      <c r="BF406" s="33" t="n">
        <v>11</v>
      </c>
      <c r="BG406" s="33" t="n">
        <v>5</v>
      </c>
      <c r="BH406" s="33" t="n">
        <v>136</v>
      </c>
      <c r="BI406" s="33" t="n">
        <v>0.007</v>
      </c>
      <c r="BJ406" s="33" t="n">
        <v>0.007</v>
      </c>
      <c r="BK406" s="33" t="n">
        <v>0</v>
      </c>
      <c r="BL406" s="33" t="n">
        <v>0.007</v>
      </c>
      <c r="BM406" s="33" t="n">
        <v>0.007</v>
      </c>
      <c r="BN406" s="33" t="n">
        <v>0.074</v>
      </c>
      <c r="BO406" s="33" t="n">
        <v>0.051</v>
      </c>
      <c r="BP406" s="33" t="n">
        <v>0.022</v>
      </c>
      <c r="BQ406" s="33" t="n">
        <v>0.037</v>
      </c>
      <c r="BR406" s="33" t="n">
        <v>0.007</v>
      </c>
      <c r="BS406" s="33" t="n">
        <v>0.066</v>
      </c>
      <c r="BT406" s="33" t="n">
        <v>0.044</v>
      </c>
      <c r="BU406" s="33" t="n">
        <v>0.221</v>
      </c>
      <c r="BV406" s="33" t="n">
        <v>0.169</v>
      </c>
      <c r="BW406" s="33" t="n">
        <v>0.206</v>
      </c>
      <c r="BX406" s="33" t="n">
        <v>0.074</v>
      </c>
      <c r="BY406" s="33" t="n">
        <v>0.257</v>
      </c>
      <c r="BZ406" s="33" t="n">
        <v>0.199</v>
      </c>
      <c r="CA406" s="33" t="n">
        <v>0.022</v>
      </c>
      <c r="CB406" s="33" t="n">
        <v>0.022</v>
      </c>
      <c r="CC406" s="33" t="n">
        <v>0.037</v>
      </c>
      <c r="CD406" s="33" t="n">
        <v>0.022</v>
      </c>
      <c r="CE406" s="33" t="n">
        <v>0.022</v>
      </c>
      <c r="CF406" s="33" t="n">
        <v>0.022</v>
      </c>
      <c r="CG406" s="33" t="n">
        <v>0.699</v>
      </c>
      <c r="CH406" s="33" t="n">
        <v>0.779</v>
      </c>
      <c r="CI406" s="33" t="n">
        <v>0.721</v>
      </c>
      <c r="CJ406" s="33" t="n">
        <v>0.89</v>
      </c>
      <c r="CK406" s="33" t="n">
        <v>0.647</v>
      </c>
      <c r="CL406" s="33" t="n">
        <v>0.662</v>
      </c>
      <c r="CM406" s="33" t="n">
        <v>0</v>
      </c>
      <c r="CN406" s="33" t="n">
        <v>0</v>
      </c>
      <c r="CO406" s="33" t="n">
        <v>0.007</v>
      </c>
      <c r="CP406" s="33" t="n">
        <v>0</v>
      </c>
      <c r="CQ406" s="33" t="n">
        <v>0</v>
      </c>
      <c r="CR406" s="33" t="n">
        <v>0</v>
      </c>
      <c r="CS406" s="33" t="n">
        <v>0.007</v>
      </c>
      <c r="CT406" s="33" t="n">
        <v>0.029</v>
      </c>
      <c r="CU406" s="33" t="n">
        <v>0.007</v>
      </c>
      <c r="CV406" s="33" t="n">
        <v>0.015</v>
      </c>
      <c r="CW406" s="33" t="n">
        <v>0.022</v>
      </c>
      <c r="CX406" s="33" t="n">
        <v>0.015</v>
      </c>
      <c r="CY406" s="33" t="n">
        <v>0.022</v>
      </c>
      <c r="CZ406" s="33" t="n">
        <v>0.015</v>
      </c>
      <c r="DA406" s="33" t="n">
        <v>0.044</v>
      </c>
      <c r="DB406" s="33" t="n">
        <v>0.051</v>
      </c>
      <c r="DC406" s="33" t="n">
        <v>0.096</v>
      </c>
      <c r="DD406" s="33" t="n">
        <v>0.029</v>
      </c>
      <c r="DE406" s="33" t="n">
        <v>0.088</v>
      </c>
      <c r="DF406" s="33" t="n">
        <v>0.088</v>
      </c>
      <c r="DG406" s="33" t="n">
        <v>0.132</v>
      </c>
      <c r="DH406" s="33" t="n">
        <v>0.14</v>
      </c>
      <c r="DI406" s="33" t="n">
        <v>0.103</v>
      </c>
      <c r="DJ406" s="33" t="n">
        <v>0.162</v>
      </c>
      <c r="DK406" s="33" t="n">
        <v>0.154</v>
      </c>
      <c r="DL406" s="33" t="n">
        <v>0.206</v>
      </c>
      <c r="DM406" s="33" t="n">
        <v>0.162</v>
      </c>
      <c r="DN406" s="33" t="n">
        <v>0.022</v>
      </c>
      <c r="DO406" s="33" t="n">
        <v>0.015</v>
      </c>
      <c r="DP406" s="33" t="n">
        <v>0.022</v>
      </c>
      <c r="DQ406" s="33" t="n">
        <v>0.015</v>
      </c>
      <c r="DR406" s="33" t="n">
        <v>0.037</v>
      </c>
      <c r="DS406" s="33" t="n">
        <v>0.029</v>
      </c>
      <c r="DT406" s="33" t="n">
        <v>0.022</v>
      </c>
      <c r="DU406" s="33" t="n">
        <v>0.022</v>
      </c>
      <c r="DV406" s="33" t="n">
        <v>0.037</v>
      </c>
      <c r="DW406" s="33" t="n">
        <v>0.875</v>
      </c>
      <c r="DX406" s="33" t="n">
        <v>0.875</v>
      </c>
      <c r="DY406" s="33" t="n">
        <v>0.824</v>
      </c>
      <c r="DZ406" s="33" t="n">
        <v>0.824</v>
      </c>
      <c r="EA406" s="33" t="n">
        <v>0.846</v>
      </c>
      <c r="EB406" s="33" t="n">
        <v>0.765</v>
      </c>
      <c r="EC406" s="33" t="n">
        <v>0.765</v>
      </c>
      <c r="ED406" s="33" t="n">
        <v>0.647</v>
      </c>
      <c r="EE406" s="33" t="n">
        <v>0.765</v>
      </c>
      <c r="EF406" s="33" t="n">
        <v>0.544</v>
      </c>
      <c r="EG406" s="33" t="n">
        <v>0.022</v>
      </c>
      <c r="EH406" s="33" t="n">
        <v>0.007</v>
      </c>
      <c r="EI406" s="33" t="n">
        <v>0.037</v>
      </c>
      <c r="EJ406" s="33" t="n">
        <v>0.301</v>
      </c>
      <c r="EK406" s="33" t="n">
        <v>0.029</v>
      </c>
      <c r="EL406" s="33" t="n">
        <v>0.022</v>
      </c>
      <c r="EM406" s="33" t="n">
        <v>0.103</v>
      </c>
      <c r="EN406" s="33" t="n">
        <v>0.022</v>
      </c>
      <c r="EO406" s="33" t="n">
        <v>0.243</v>
      </c>
      <c r="EP406" s="33" t="n">
        <v>0.176</v>
      </c>
      <c r="EQ406" s="33" t="n">
        <v>0.287</v>
      </c>
      <c r="ER406" s="33" t="n">
        <v>0.051</v>
      </c>
      <c r="ES406" s="33" t="n">
        <v>0.044</v>
      </c>
      <c r="ET406" s="33" t="n">
        <v>0.044</v>
      </c>
      <c r="EU406" s="33" t="n">
        <v>0.051</v>
      </c>
      <c r="EV406" s="33" t="n">
        <v>0.081</v>
      </c>
      <c r="EW406" s="33" t="n">
        <v>0.662</v>
      </c>
      <c r="EX406" s="33" t="n">
        <v>0.75</v>
      </c>
      <c r="EY406" s="33" t="n">
        <v>0.522</v>
      </c>
      <c r="EZ406" s="33" t="n">
        <v>9.31</v>
      </c>
      <c r="FA406" s="33" t="n">
        <v>0</v>
      </c>
      <c r="FB406" s="33" t="n">
        <v>0</v>
      </c>
      <c r="FC406" s="33" t="n">
        <v>0</v>
      </c>
      <c r="FD406" s="33" t="n">
        <v>0</v>
      </c>
      <c r="FE406" s="33" t="n">
        <v>0.022</v>
      </c>
      <c r="FF406" s="33" t="n">
        <v>0.022</v>
      </c>
      <c r="FG406" s="33" t="n">
        <v>0.022</v>
      </c>
      <c r="FH406" s="33" t="n">
        <v>0.118</v>
      </c>
      <c r="FI406" s="33" t="n">
        <v>0.154</v>
      </c>
      <c r="FJ406" s="33" t="n">
        <v>0.61</v>
      </c>
      <c r="FK406" s="33" t="n">
        <v>0.051</v>
      </c>
      <c r="FL406" s="33" t="n">
        <v>0.456</v>
      </c>
      <c r="FM406" s="33" t="n">
        <v>0.625</v>
      </c>
      <c r="FN406" s="33" t="n">
        <v>0.154</v>
      </c>
      <c r="FO406" s="33" t="n">
        <v>0.191</v>
      </c>
      <c r="FP406" s="33" t="n">
        <v>0.11</v>
      </c>
      <c r="FQ406" s="33" t="n">
        <v>0.294</v>
      </c>
      <c r="FR406" s="33" t="n">
        <v>0.132</v>
      </c>
      <c r="FS406" s="33" t="n">
        <v>0.059</v>
      </c>
      <c r="FT406" s="33" t="n">
        <v>0.228</v>
      </c>
      <c r="FU406" s="33" t="n">
        <v>0.081</v>
      </c>
      <c r="FV406" s="33" t="n">
        <v>0.044</v>
      </c>
      <c r="FW406" s="33" t="n">
        <v>0.235</v>
      </c>
      <c r="FX406" s="33" t="n">
        <v>0.14</v>
      </c>
      <c r="FY406" s="33" t="n">
        <v>0.162</v>
      </c>
      <c r="FZ406" s="33" t="n">
        <v>0.088</v>
      </c>
      <c r="GA406" s="33" t="n">
        <v>0</v>
      </c>
      <c r="GB406" s="33" t="n">
        <v>0.022</v>
      </c>
      <c r="GC406" s="33" t="n">
        <v>0.022</v>
      </c>
      <c r="GD406" s="33" t="n">
        <v>0.007</v>
      </c>
      <c r="GE406" s="33" t="n">
        <v>0.11</v>
      </c>
      <c r="GF406" s="33" t="n">
        <v>0.007</v>
      </c>
      <c r="GG406" s="33" t="n">
        <v>0.265</v>
      </c>
      <c r="GH406" s="33" t="n">
        <v>0.184</v>
      </c>
      <c r="GI406" s="33" t="n">
        <v>0.316</v>
      </c>
      <c r="GJ406" s="33" t="n">
        <v>0.309</v>
      </c>
      <c r="GK406" s="33" t="n">
        <v>0.441</v>
      </c>
      <c r="GL406" s="33" t="n">
        <v>0.184</v>
      </c>
      <c r="GM406" s="33" t="n">
        <v>0.699</v>
      </c>
      <c r="GN406" s="33" t="n">
        <v>0.647</v>
      </c>
      <c r="GO406" s="33" t="n">
        <v>0.559</v>
      </c>
      <c r="GP406" s="33" t="n">
        <v>0.596</v>
      </c>
      <c r="GQ406" s="33" t="n">
        <v>0.353</v>
      </c>
      <c r="GR406" s="33" t="n">
        <v>0.757</v>
      </c>
      <c r="GS406" s="33" t="n">
        <v>0</v>
      </c>
      <c r="GT406" s="33" t="n">
        <v>0.096</v>
      </c>
      <c r="GU406" s="33" t="n">
        <v>0.044</v>
      </c>
      <c r="GV406" s="33" t="n">
        <v>0.029</v>
      </c>
      <c r="GW406" s="33" t="n">
        <v>0.051</v>
      </c>
      <c r="GX406" s="33" t="n">
        <v>0.007</v>
      </c>
      <c r="GY406" s="33" t="n">
        <v>0.015</v>
      </c>
      <c r="GZ406" s="33" t="n">
        <v>0.015</v>
      </c>
      <c r="HA406" s="33" t="n">
        <v>0.015</v>
      </c>
      <c r="HB406" s="33" t="n">
        <v>0.015</v>
      </c>
      <c r="HC406" s="33" t="n">
        <v>0.015</v>
      </c>
      <c r="HD406" s="33" t="n">
        <v>0.015</v>
      </c>
      <c r="HE406" s="33" t="n">
        <v>0.022</v>
      </c>
      <c r="HF406" s="33" t="n">
        <v>0.037</v>
      </c>
      <c r="HG406" s="33" t="n">
        <v>0.044</v>
      </c>
      <c r="HH406" s="33" t="n">
        <v>0.044</v>
      </c>
      <c r="HI406" s="33" t="n">
        <v>0.029</v>
      </c>
      <c r="HJ406" s="33" t="n">
        <v>0.029</v>
      </c>
    </row>
    <row r="407" customFormat="false" ht="15" hidden="false" customHeight="false" outlineLevel="0" collapsed="false">
      <c r="A407" s="33" t="n">
        <v>610074</v>
      </c>
      <c r="B407" s="242" t="s">
        <v>1785</v>
      </c>
      <c r="C407" s="243" t="s">
        <v>1786</v>
      </c>
      <c r="D407" s="33" t="n">
        <v>4850</v>
      </c>
      <c r="E407" s="33" t="n">
        <v>24531</v>
      </c>
      <c r="F407" s="33" t="s">
        <v>953</v>
      </c>
      <c r="G407" s="33" t="s">
        <v>954</v>
      </c>
      <c r="H407" s="243" t="s">
        <v>46</v>
      </c>
      <c r="I407" s="33" t="s">
        <v>1855</v>
      </c>
      <c r="J407" s="33" t="s">
        <v>1788</v>
      </c>
      <c r="L407" s="33" t="s">
        <v>80</v>
      </c>
      <c r="N407" s="33" t="s">
        <v>1790</v>
      </c>
      <c r="O407" s="33" t="n">
        <v>51020</v>
      </c>
      <c r="P407" s="33" t="s">
        <v>1791</v>
      </c>
      <c r="Q407" s="33" t="s">
        <v>4528</v>
      </c>
      <c r="R407" s="33" t="s">
        <v>4529</v>
      </c>
      <c r="S407" s="33" t="n">
        <v>60647</v>
      </c>
      <c r="T407" s="33" t="n">
        <v>29</v>
      </c>
      <c r="U407" s="33" t="s">
        <v>4530</v>
      </c>
      <c r="V407" s="33" t="s">
        <v>4531</v>
      </c>
      <c r="W407" s="33" t="s">
        <v>4532</v>
      </c>
      <c r="X407" s="33" t="s">
        <v>4533</v>
      </c>
      <c r="Y407" s="33" t="s">
        <v>1914</v>
      </c>
      <c r="Z407" s="33" t="s">
        <v>3103</v>
      </c>
      <c r="AA407" s="33" t="n">
        <v>2012</v>
      </c>
      <c r="AB407" s="33" t="n">
        <v>610074</v>
      </c>
      <c r="AD407" s="33" t="n">
        <v>4850</v>
      </c>
      <c r="AG407" s="33" t="s">
        <v>4534</v>
      </c>
      <c r="AH407" s="33" t="n">
        <v>1</v>
      </c>
      <c r="AI407" s="33" t="s">
        <v>1823</v>
      </c>
      <c r="AJ407" s="33" t="s">
        <v>1801</v>
      </c>
      <c r="AK407" s="33" t="s">
        <v>1802</v>
      </c>
      <c r="AL407" s="33" t="s">
        <v>80</v>
      </c>
      <c r="AM407" s="33" t="s">
        <v>65</v>
      </c>
      <c r="AN407" s="33" t="s">
        <v>80</v>
      </c>
      <c r="AO407" s="33" t="s">
        <v>80</v>
      </c>
      <c r="AP407" s="33" t="s">
        <v>65</v>
      </c>
      <c r="AQ407" s="33" t="s">
        <v>2467</v>
      </c>
      <c r="AR407" s="244" t="s">
        <v>306</v>
      </c>
      <c r="AS407" s="33" t="s">
        <v>137</v>
      </c>
      <c r="AT407" s="33" t="s">
        <v>67</v>
      </c>
      <c r="AU407" s="33" t="s">
        <v>137</v>
      </c>
      <c r="AV407" s="33" t="n">
        <v>19</v>
      </c>
      <c r="AW407" s="33" t="n">
        <v>36</v>
      </c>
      <c r="AX407" s="33" t="n">
        <v>17</v>
      </c>
      <c r="AY407" s="33" t="n">
        <v>325</v>
      </c>
      <c r="AZ407" s="33" t="n">
        <v>8</v>
      </c>
      <c r="BA407" s="33" t="n">
        <v>2</v>
      </c>
      <c r="BB407" s="33" t="n">
        <v>7</v>
      </c>
      <c r="BC407" s="33" t="n">
        <v>293</v>
      </c>
      <c r="BD407" s="245" t="n">
        <v>0</v>
      </c>
      <c r="BE407" s="33" t="n">
        <v>1</v>
      </c>
      <c r="BF407" s="33" t="n">
        <v>8</v>
      </c>
      <c r="BG407" s="33" t="n">
        <v>6</v>
      </c>
      <c r="BH407" s="33" t="n">
        <v>325</v>
      </c>
      <c r="BI407" s="33" t="n">
        <v>0.034</v>
      </c>
      <c r="BJ407" s="33" t="n">
        <v>0.025</v>
      </c>
      <c r="BK407" s="33" t="n">
        <v>0.037</v>
      </c>
      <c r="BL407" s="33" t="n">
        <v>0.025</v>
      </c>
      <c r="BM407" s="33" t="n">
        <v>0.046</v>
      </c>
      <c r="BN407" s="33" t="n">
        <v>0.117</v>
      </c>
      <c r="BO407" s="33" t="n">
        <v>0.114</v>
      </c>
      <c r="BP407" s="33" t="n">
        <v>0.105</v>
      </c>
      <c r="BQ407" s="33" t="n">
        <v>0.129</v>
      </c>
      <c r="BR407" s="33" t="n">
        <v>0.086</v>
      </c>
      <c r="BS407" s="33" t="n">
        <v>0.129</v>
      </c>
      <c r="BT407" s="33" t="n">
        <v>0.197</v>
      </c>
      <c r="BU407" s="33" t="n">
        <v>0.431</v>
      </c>
      <c r="BV407" s="33" t="n">
        <v>0.354</v>
      </c>
      <c r="BW407" s="33" t="n">
        <v>0.458</v>
      </c>
      <c r="BX407" s="33" t="n">
        <v>0.348</v>
      </c>
      <c r="BY407" s="33" t="n">
        <v>0.428</v>
      </c>
      <c r="BZ407" s="33" t="n">
        <v>0.369</v>
      </c>
      <c r="CA407" s="33" t="n">
        <v>0.031</v>
      </c>
      <c r="CB407" s="33" t="n">
        <v>0.037</v>
      </c>
      <c r="CC407" s="33" t="n">
        <v>0.04</v>
      </c>
      <c r="CD407" s="33" t="n">
        <v>0.025</v>
      </c>
      <c r="CE407" s="33" t="n">
        <v>0.022</v>
      </c>
      <c r="CF407" s="33" t="n">
        <v>0.04</v>
      </c>
      <c r="CG407" s="33" t="n">
        <v>0.391</v>
      </c>
      <c r="CH407" s="33" t="n">
        <v>0.48</v>
      </c>
      <c r="CI407" s="33" t="n">
        <v>0.335</v>
      </c>
      <c r="CJ407" s="33" t="n">
        <v>0.517</v>
      </c>
      <c r="CK407" s="33" t="n">
        <v>0.375</v>
      </c>
      <c r="CL407" s="33" t="n">
        <v>0.277</v>
      </c>
      <c r="CM407" s="33" t="n">
        <v>0.015</v>
      </c>
      <c r="CN407" s="33" t="n">
        <v>0.018</v>
      </c>
      <c r="CO407" s="33" t="n">
        <v>0.018</v>
      </c>
      <c r="CP407" s="33" t="n">
        <v>0.022</v>
      </c>
      <c r="CQ407" s="33" t="n">
        <v>0.018</v>
      </c>
      <c r="CR407" s="33" t="n">
        <v>0.022</v>
      </c>
      <c r="CS407" s="33" t="n">
        <v>0.025</v>
      </c>
      <c r="CT407" s="33" t="n">
        <v>0.068</v>
      </c>
      <c r="CU407" s="33" t="n">
        <v>0.031</v>
      </c>
      <c r="CV407" s="33" t="n">
        <v>0.018</v>
      </c>
      <c r="CW407" s="33" t="n">
        <v>0.034</v>
      </c>
      <c r="CX407" s="33" t="n">
        <v>0.034</v>
      </c>
      <c r="CY407" s="33" t="n">
        <v>0.046</v>
      </c>
      <c r="CZ407" s="33" t="n">
        <v>0.034</v>
      </c>
      <c r="DA407" s="33" t="n">
        <v>0.046</v>
      </c>
      <c r="DB407" s="33" t="n">
        <v>0.071</v>
      </c>
      <c r="DC407" s="33" t="n">
        <v>0.083</v>
      </c>
      <c r="DD407" s="33" t="n">
        <v>0.089</v>
      </c>
      <c r="DE407" s="33" t="n">
        <v>0.218</v>
      </c>
      <c r="DF407" s="33" t="n">
        <v>0.222</v>
      </c>
      <c r="DG407" s="33" t="n">
        <v>0.262</v>
      </c>
      <c r="DH407" s="33" t="n">
        <v>0.258</v>
      </c>
      <c r="DI407" s="33" t="n">
        <v>0.255</v>
      </c>
      <c r="DJ407" s="33" t="n">
        <v>0.295</v>
      </c>
      <c r="DK407" s="33" t="n">
        <v>0.283</v>
      </c>
      <c r="DL407" s="33" t="n">
        <v>0.298</v>
      </c>
      <c r="DM407" s="33" t="n">
        <v>0.255</v>
      </c>
      <c r="DN407" s="33" t="n">
        <v>0.015</v>
      </c>
      <c r="DO407" s="33" t="n">
        <v>0.015</v>
      </c>
      <c r="DP407" s="33" t="n">
        <v>0.031</v>
      </c>
      <c r="DQ407" s="33" t="n">
        <v>0.018</v>
      </c>
      <c r="DR407" s="33" t="n">
        <v>0.018</v>
      </c>
      <c r="DS407" s="33" t="n">
        <v>0.015</v>
      </c>
      <c r="DT407" s="33" t="n">
        <v>0.031</v>
      </c>
      <c r="DU407" s="33" t="n">
        <v>0.037</v>
      </c>
      <c r="DV407" s="33" t="n">
        <v>0.031</v>
      </c>
      <c r="DW407" s="33" t="n">
        <v>0.732</v>
      </c>
      <c r="DX407" s="33" t="n">
        <v>0.711</v>
      </c>
      <c r="DY407" s="33" t="n">
        <v>0.655</v>
      </c>
      <c r="DZ407" s="33" t="n">
        <v>0.655</v>
      </c>
      <c r="EA407" s="33" t="n">
        <v>0.674</v>
      </c>
      <c r="EB407" s="33" t="n">
        <v>0.622</v>
      </c>
      <c r="EC407" s="33" t="n">
        <v>0.591</v>
      </c>
      <c r="ED407" s="33" t="n">
        <v>0.514</v>
      </c>
      <c r="EE407" s="33" t="n">
        <v>0.594</v>
      </c>
      <c r="EF407" s="33" t="n">
        <v>0.28</v>
      </c>
      <c r="EG407" s="33" t="n">
        <v>0.025</v>
      </c>
      <c r="EH407" s="33" t="n">
        <v>0.012</v>
      </c>
      <c r="EI407" s="33" t="n">
        <v>0.049</v>
      </c>
      <c r="EJ407" s="33" t="n">
        <v>0.326</v>
      </c>
      <c r="EK407" s="33" t="n">
        <v>0.062</v>
      </c>
      <c r="EL407" s="33" t="n">
        <v>0.049</v>
      </c>
      <c r="EM407" s="33" t="n">
        <v>0.117</v>
      </c>
      <c r="EN407" s="33" t="n">
        <v>0.222</v>
      </c>
      <c r="EO407" s="33" t="n">
        <v>0.452</v>
      </c>
      <c r="EP407" s="33" t="n">
        <v>0.394</v>
      </c>
      <c r="EQ407" s="33" t="n">
        <v>0.323</v>
      </c>
      <c r="ER407" s="33" t="n">
        <v>0.068</v>
      </c>
      <c r="ES407" s="33" t="n">
        <v>0.037</v>
      </c>
      <c r="ET407" s="33" t="n">
        <v>0.074</v>
      </c>
      <c r="EU407" s="33" t="n">
        <v>0.098</v>
      </c>
      <c r="EV407" s="33" t="n">
        <v>0.105</v>
      </c>
      <c r="EW407" s="33" t="n">
        <v>0.425</v>
      </c>
      <c r="EX407" s="33" t="n">
        <v>0.471</v>
      </c>
      <c r="EY407" s="33" t="n">
        <v>0.412</v>
      </c>
      <c r="EZ407" s="33" t="n">
        <v>7.86</v>
      </c>
      <c r="FA407" s="33" t="n">
        <v>0.003</v>
      </c>
      <c r="FB407" s="33" t="n">
        <v>0.028</v>
      </c>
      <c r="FC407" s="33" t="n">
        <v>0.034</v>
      </c>
      <c r="FD407" s="33" t="n">
        <v>0.022</v>
      </c>
      <c r="FE407" s="33" t="n">
        <v>0.058</v>
      </c>
      <c r="FF407" s="33" t="n">
        <v>0.077</v>
      </c>
      <c r="FG407" s="33" t="n">
        <v>0.12</v>
      </c>
      <c r="FH407" s="33" t="n">
        <v>0.148</v>
      </c>
      <c r="FI407" s="33" t="n">
        <v>0.157</v>
      </c>
      <c r="FJ407" s="33" t="n">
        <v>0.302</v>
      </c>
      <c r="FK407" s="33" t="n">
        <v>0.052</v>
      </c>
      <c r="FL407" s="33" t="n">
        <v>0.295</v>
      </c>
      <c r="FM407" s="33" t="n">
        <v>0.434</v>
      </c>
      <c r="FN407" s="33" t="n">
        <v>0.206</v>
      </c>
      <c r="FO407" s="33" t="n">
        <v>0.234</v>
      </c>
      <c r="FP407" s="33" t="n">
        <v>0.138</v>
      </c>
      <c r="FQ407" s="33" t="n">
        <v>0.225</v>
      </c>
      <c r="FR407" s="33" t="n">
        <v>0.157</v>
      </c>
      <c r="FS407" s="33" t="n">
        <v>0.105</v>
      </c>
      <c r="FT407" s="33" t="n">
        <v>0.215</v>
      </c>
      <c r="FU407" s="33" t="n">
        <v>0.098</v>
      </c>
      <c r="FV407" s="33" t="n">
        <v>0.065</v>
      </c>
      <c r="FW407" s="33" t="n">
        <v>0.206</v>
      </c>
      <c r="FX407" s="33" t="n">
        <v>0.215</v>
      </c>
      <c r="FY407" s="33" t="n">
        <v>0.258</v>
      </c>
      <c r="FZ407" s="33" t="n">
        <v>0.148</v>
      </c>
      <c r="GA407" s="33" t="n">
        <v>0.043</v>
      </c>
      <c r="GB407" s="33" t="n">
        <v>0.043</v>
      </c>
      <c r="GC407" s="33" t="n">
        <v>0.043</v>
      </c>
      <c r="GD407" s="33" t="n">
        <v>0.092</v>
      </c>
      <c r="GE407" s="33" t="n">
        <v>0.212</v>
      </c>
      <c r="GF407" s="33" t="n">
        <v>0.117</v>
      </c>
      <c r="GG407" s="33" t="n">
        <v>0.403</v>
      </c>
      <c r="GH407" s="33" t="n">
        <v>0.348</v>
      </c>
      <c r="GI407" s="33" t="n">
        <v>0.351</v>
      </c>
      <c r="GJ407" s="33" t="n">
        <v>0.357</v>
      </c>
      <c r="GK407" s="33" t="n">
        <v>0.36</v>
      </c>
      <c r="GL407" s="33" t="n">
        <v>0.394</v>
      </c>
      <c r="GM407" s="33" t="n">
        <v>0.431</v>
      </c>
      <c r="GN407" s="33" t="n">
        <v>0.326</v>
      </c>
      <c r="GO407" s="33" t="n">
        <v>0.391</v>
      </c>
      <c r="GP407" s="33" t="n">
        <v>0.323</v>
      </c>
      <c r="GQ407" s="33" t="n">
        <v>0.274</v>
      </c>
      <c r="GR407" s="33" t="n">
        <v>0.369</v>
      </c>
      <c r="GS407" s="33" t="n">
        <v>0.04</v>
      </c>
      <c r="GT407" s="33" t="n">
        <v>0.178</v>
      </c>
      <c r="GU407" s="33" t="n">
        <v>0.129</v>
      </c>
      <c r="GV407" s="33" t="n">
        <v>0.117</v>
      </c>
      <c r="GW407" s="33" t="n">
        <v>0.068</v>
      </c>
      <c r="GX407" s="33" t="n">
        <v>0.043</v>
      </c>
      <c r="GY407" s="33" t="n">
        <v>0.037</v>
      </c>
      <c r="GZ407" s="33" t="n">
        <v>0.037</v>
      </c>
      <c r="HA407" s="33" t="n">
        <v>0.034</v>
      </c>
      <c r="HB407" s="33" t="n">
        <v>0.04</v>
      </c>
      <c r="HC407" s="33" t="n">
        <v>0.025</v>
      </c>
      <c r="HD407" s="33" t="n">
        <v>0.028</v>
      </c>
      <c r="HE407" s="33" t="n">
        <v>0.046</v>
      </c>
      <c r="HF407" s="33" t="n">
        <v>0.068</v>
      </c>
      <c r="HG407" s="33" t="n">
        <v>0.052</v>
      </c>
      <c r="HH407" s="33" t="n">
        <v>0.071</v>
      </c>
      <c r="HI407" s="33" t="n">
        <v>0.062</v>
      </c>
      <c r="HJ407" s="33" t="n">
        <v>0.049</v>
      </c>
    </row>
    <row r="408" customFormat="false" ht="15" hidden="false" customHeight="false" outlineLevel="0" collapsed="false">
      <c r="A408" s="33" t="n">
        <v>610075</v>
      </c>
      <c r="B408" s="242" t="s">
        <v>1785</v>
      </c>
      <c r="C408" s="243" t="s">
        <v>1786</v>
      </c>
      <c r="D408" s="33" t="n">
        <v>4860</v>
      </c>
      <c r="E408" s="33" t="n">
        <v>30041</v>
      </c>
      <c r="F408" s="33" t="s">
        <v>955</v>
      </c>
      <c r="G408" s="33" t="s">
        <v>956</v>
      </c>
      <c r="H408" s="243" t="s">
        <v>46</v>
      </c>
      <c r="I408" s="33" t="s">
        <v>1855</v>
      </c>
      <c r="J408" s="33" t="s">
        <v>1788</v>
      </c>
      <c r="L408" s="33" t="s">
        <v>232</v>
      </c>
      <c r="N408" s="33" t="s">
        <v>1790</v>
      </c>
      <c r="O408" s="33" t="n">
        <v>51246</v>
      </c>
      <c r="P408" s="33" t="s">
        <v>1791</v>
      </c>
      <c r="Q408" s="33" t="s">
        <v>4535</v>
      </c>
      <c r="R408" s="33" t="s">
        <v>4536</v>
      </c>
      <c r="S408" s="33" t="n">
        <v>60608</v>
      </c>
      <c r="T408" s="33" t="n">
        <v>38</v>
      </c>
      <c r="U408" s="33" t="s">
        <v>4537</v>
      </c>
      <c r="V408" s="33" t="s">
        <v>4538</v>
      </c>
      <c r="W408" s="33" t="s">
        <v>4539</v>
      </c>
      <c r="X408" s="33" t="s">
        <v>4540</v>
      </c>
      <c r="Y408" s="33" t="s">
        <v>1989</v>
      </c>
      <c r="Z408" s="33" t="s">
        <v>2067</v>
      </c>
      <c r="AA408" s="33" t="n">
        <v>2012</v>
      </c>
      <c r="AB408" s="33" t="n">
        <v>610075</v>
      </c>
      <c r="AD408" s="33" t="n">
        <v>4860</v>
      </c>
      <c r="AG408" s="33" t="s">
        <v>4541</v>
      </c>
      <c r="AH408" s="33" t="n">
        <v>0</v>
      </c>
      <c r="AI408" s="33" t="s">
        <v>1823</v>
      </c>
      <c r="AJ408" s="33" t="s">
        <v>1801</v>
      </c>
      <c r="AK408" s="33" t="s">
        <v>1802</v>
      </c>
      <c r="AL408" s="33" t="s">
        <v>232</v>
      </c>
      <c r="AM408" s="33" t="s">
        <v>108</v>
      </c>
      <c r="AN408" s="33" t="s">
        <v>232</v>
      </c>
      <c r="AO408" s="33" t="s">
        <v>232</v>
      </c>
      <c r="AP408" s="33" t="s">
        <v>108</v>
      </c>
      <c r="AQ408" s="33" t="s">
        <v>2467</v>
      </c>
      <c r="AR408" s="244" t="s">
        <v>54</v>
      </c>
    </row>
    <row r="409" customFormat="false" ht="15" hidden="false" customHeight="false" outlineLevel="0" collapsed="false">
      <c r="A409" s="33" t="n">
        <v>610076</v>
      </c>
      <c r="B409" s="242" t="s">
        <v>1785</v>
      </c>
      <c r="C409" s="243" t="s">
        <v>1786</v>
      </c>
      <c r="D409" s="33" t="n">
        <v>4870</v>
      </c>
      <c r="E409" s="33" t="n">
        <v>24551</v>
      </c>
      <c r="F409" s="33" t="s">
        <v>957</v>
      </c>
      <c r="G409" s="33" t="s">
        <v>958</v>
      </c>
      <c r="H409" s="243" t="s">
        <v>46</v>
      </c>
      <c r="I409" s="33" t="s">
        <v>1855</v>
      </c>
      <c r="J409" s="33" t="s">
        <v>1788</v>
      </c>
      <c r="L409" s="33" t="s">
        <v>232</v>
      </c>
      <c r="N409" s="33" t="s">
        <v>1790</v>
      </c>
      <c r="O409" s="33" t="n">
        <v>51122</v>
      </c>
      <c r="P409" s="33" t="s">
        <v>1791</v>
      </c>
      <c r="Q409" s="33" t="s">
        <v>1843</v>
      </c>
      <c r="R409" s="33" t="s">
        <v>1844</v>
      </c>
      <c r="S409" s="33" t="n">
        <v>60647</v>
      </c>
      <c r="T409" s="33" t="n">
        <v>34</v>
      </c>
      <c r="U409" s="33" t="s">
        <v>4542</v>
      </c>
      <c r="V409" s="33" t="s">
        <v>4543</v>
      </c>
      <c r="W409" s="33" t="s">
        <v>4544</v>
      </c>
      <c r="X409" s="33" t="s">
        <v>4545</v>
      </c>
      <c r="Y409" s="33" t="s">
        <v>1846</v>
      </c>
      <c r="Z409" s="33" t="s">
        <v>1847</v>
      </c>
      <c r="AA409" s="33" t="n">
        <v>2012</v>
      </c>
      <c r="AB409" s="33" t="n">
        <v>610076</v>
      </c>
      <c r="AD409" s="33" t="n">
        <v>4870</v>
      </c>
      <c r="AG409" s="33" t="s">
        <v>4546</v>
      </c>
      <c r="AH409" s="33" t="n">
        <v>2</v>
      </c>
      <c r="AI409" s="33" t="s">
        <v>1823</v>
      </c>
      <c r="AJ409" s="33" t="s">
        <v>1801</v>
      </c>
      <c r="AK409" s="33" t="s">
        <v>1802</v>
      </c>
      <c r="AL409" s="33" t="s">
        <v>232</v>
      </c>
      <c r="AM409" s="33" t="s">
        <v>108</v>
      </c>
      <c r="AN409" s="33" t="s">
        <v>232</v>
      </c>
      <c r="AO409" s="33" t="s">
        <v>232</v>
      </c>
      <c r="AP409" s="33" t="s">
        <v>108</v>
      </c>
      <c r="AQ409" s="33" t="s">
        <v>2467</v>
      </c>
      <c r="AR409" s="244" t="s">
        <v>72</v>
      </c>
      <c r="AS409" s="33" t="s">
        <v>47</v>
      </c>
      <c r="AT409" s="33" t="s">
        <v>47</v>
      </c>
      <c r="AU409" s="33" t="s">
        <v>47</v>
      </c>
      <c r="AV409" s="33" t="n">
        <v>50</v>
      </c>
      <c r="AW409" s="33" t="n">
        <v>48</v>
      </c>
      <c r="AX409" s="33" t="n">
        <v>53</v>
      </c>
      <c r="AY409" s="33" t="n">
        <v>97</v>
      </c>
      <c r="AZ409" s="33" t="n">
        <v>2</v>
      </c>
      <c r="BA409" s="33" t="n">
        <v>1</v>
      </c>
      <c r="BB409" s="33" t="n">
        <v>9</v>
      </c>
      <c r="BC409" s="33" t="n">
        <v>80</v>
      </c>
      <c r="BD409" s="245" t="n">
        <v>1</v>
      </c>
      <c r="BE409" s="33" t="n">
        <v>0</v>
      </c>
      <c r="BF409" s="33" t="n">
        <v>2</v>
      </c>
      <c r="BG409" s="33" t="n">
        <v>2</v>
      </c>
      <c r="BH409" s="33" t="n">
        <v>97</v>
      </c>
      <c r="BI409" s="33" t="n">
        <v>0</v>
      </c>
      <c r="BJ409" s="33" t="n">
        <v>0</v>
      </c>
      <c r="BK409" s="33" t="n">
        <v>0</v>
      </c>
      <c r="BL409" s="33" t="n">
        <v>0.021</v>
      </c>
      <c r="BM409" s="33" t="n">
        <v>0.021</v>
      </c>
      <c r="BN409" s="33" t="n">
        <v>0.052</v>
      </c>
      <c r="BO409" s="33" t="n">
        <v>0.062</v>
      </c>
      <c r="BP409" s="33" t="n">
        <v>0.072</v>
      </c>
      <c r="BQ409" s="33" t="n">
        <v>0.072</v>
      </c>
      <c r="BR409" s="33" t="n">
        <v>0.093</v>
      </c>
      <c r="BS409" s="33" t="n">
        <v>0.062</v>
      </c>
      <c r="BT409" s="33" t="n">
        <v>0.144</v>
      </c>
      <c r="BU409" s="33" t="n">
        <v>0.309</v>
      </c>
      <c r="BV409" s="33" t="n">
        <v>0.247</v>
      </c>
      <c r="BW409" s="33" t="n">
        <v>0.361</v>
      </c>
      <c r="BX409" s="33" t="n">
        <v>0.216</v>
      </c>
      <c r="BY409" s="33" t="n">
        <v>0.402</v>
      </c>
      <c r="BZ409" s="33" t="n">
        <v>0.34</v>
      </c>
      <c r="CA409" s="33" t="n">
        <v>0.031</v>
      </c>
      <c r="CB409" s="33" t="n">
        <v>0.031</v>
      </c>
      <c r="CC409" s="33" t="n">
        <v>0.031</v>
      </c>
      <c r="CD409" s="33" t="n">
        <v>0.01</v>
      </c>
      <c r="CE409" s="33" t="n">
        <v>0.021</v>
      </c>
      <c r="CF409" s="33" t="n">
        <v>0.031</v>
      </c>
      <c r="CG409" s="33" t="n">
        <v>0.598</v>
      </c>
      <c r="CH409" s="33" t="n">
        <v>0.649</v>
      </c>
      <c r="CI409" s="33" t="n">
        <v>0.536</v>
      </c>
      <c r="CJ409" s="33" t="n">
        <v>0.66</v>
      </c>
      <c r="CK409" s="33" t="n">
        <v>0.495</v>
      </c>
      <c r="CL409" s="33" t="n">
        <v>0.433</v>
      </c>
      <c r="CM409" s="33" t="n">
        <v>0</v>
      </c>
      <c r="CN409" s="33" t="n">
        <v>0.021</v>
      </c>
      <c r="CO409" s="33" t="n">
        <v>0.01</v>
      </c>
      <c r="CP409" s="33" t="n">
        <v>0.01</v>
      </c>
      <c r="CQ409" s="33" t="n">
        <v>0.01</v>
      </c>
      <c r="CR409" s="33" t="n">
        <v>0.01</v>
      </c>
      <c r="CS409" s="33" t="n">
        <v>0.021</v>
      </c>
      <c r="CT409" s="33" t="n">
        <v>0.062</v>
      </c>
      <c r="CU409" s="33" t="n">
        <v>0.021</v>
      </c>
      <c r="CV409" s="33" t="n">
        <v>0.031</v>
      </c>
      <c r="CW409" s="33" t="n">
        <v>0.041</v>
      </c>
      <c r="CX409" s="33" t="n">
        <v>0.041</v>
      </c>
      <c r="CY409" s="33" t="n">
        <v>0.031</v>
      </c>
      <c r="CZ409" s="33" t="n">
        <v>0.041</v>
      </c>
      <c r="DA409" s="33" t="n">
        <v>0.062</v>
      </c>
      <c r="DB409" s="33" t="n">
        <v>0.072</v>
      </c>
      <c r="DC409" s="33" t="n">
        <v>0.113</v>
      </c>
      <c r="DD409" s="33" t="n">
        <v>0.103</v>
      </c>
      <c r="DE409" s="33" t="n">
        <v>0.175</v>
      </c>
      <c r="DF409" s="33" t="n">
        <v>0.186</v>
      </c>
      <c r="DG409" s="33" t="n">
        <v>0.155</v>
      </c>
      <c r="DH409" s="33" t="n">
        <v>0.237</v>
      </c>
      <c r="DI409" s="33" t="n">
        <v>0.175</v>
      </c>
      <c r="DJ409" s="33" t="n">
        <v>0.258</v>
      </c>
      <c r="DK409" s="33" t="n">
        <v>0.186</v>
      </c>
      <c r="DL409" s="33" t="n">
        <v>0.196</v>
      </c>
      <c r="DM409" s="33" t="n">
        <v>0.165</v>
      </c>
      <c r="DN409" s="33" t="n">
        <v>0.021</v>
      </c>
      <c r="DO409" s="33" t="n">
        <v>0.01</v>
      </c>
      <c r="DP409" s="33" t="n">
        <v>0</v>
      </c>
      <c r="DQ409" s="33" t="n">
        <v>0.01</v>
      </c>
      <c r="DR409" s="33" t="n">
        <v>0</v>
      </c>
      <c r="DS409" s="33" t="n">
        <v>0</v>
      </c>
      <c r="DT409" s="33" t="n">
        <v>0</v>
      </c>
      <c r="DU409" s="33" t="n">
        <v>0.01</v>
      </c>
      <c r="DV409" s="33" t="n">
        <v>0.01</v>
      </c>
      <c r="DW409" s="33" t="n">
        <v>0.773</v>
      </c>
      <c r="DX409" s="33" t="n">
        <v>0.742</v>
      </c>
      <c r="DY409" s="33" t="n">
        <v>0.794</v>
      </c>
      <c r="DZ409" s="33" t="n">
        <v>0.711</v>
      </c>
      <c r="EA409" s="33" t="n">
        <v>0.773</v>
      </c>
      <c r="EB409" s="33" t="n">
        <v>0.67</v>
      </c>
      <c r="EC409" s="33" t="n">
        <v>0.722</v>
      </c>
      <c r="ED409" s="33" t="n">
        <v>0.619</v>
      </c>
      <c r="EE409" s="33" t="n">
        <v>0.701</v>
      </c>
      <c r="EF409" s="33" t="n">
        <v>0.402</v>
      </c>
      <c r="EG409" s="33" t="n">
        <v>0.041</v>
      </c>
      <c r="EH409" s="33" t="n">
        <v>0</v>
      </c>
      <c r="EI409" s="33" t="n">
        <v>0.041</v>
      </c>
      <c r="EJ409" s="33" t="n">
        <v>0.247</v>
      </c>
      <c r="EK409" s="33" t="n">
        <v>0.031</v>
      </c>
      <c r="EL409" s="33" t="n">
        <v>0.041</v>
      </c>
      <c r="EM409" s="33" t="n">
        <v>0.062</v>
      </c>
      <c r="EN409" s="33" t="n">
        <v>0.186</v>
      </c>
      <c r="EO409" s="33" t="n">
        <v>0.351</v>
      </c>
      <c r="EP409" s="33" t="n">
        <v>0.247</v>
      </c>
      <c r="EQ409" s="33" t="n">
        <v>0.34</v>
      </c>
      <c r="ER409" s="33" t="n">
        <v>0.041</v>
      </c>
      <c r="ES409" s="33" t="n">
        <v>0.062</v>
      </c>
      <c r="ET409" s="33" t="n">
        <v>0.062</v>
      </c>
      <c r="EU409" s="33" t="n">
        <v>0.021</v>
      </c>
      <c r="EV409" s="33" t="n">
        <v>0.124</v>
      </c>
      <c r="EW409" s="33" t="n">
        <v>0.515</v>
      </c>
      <c r="EX409" s="33" t="n">
        <v>0.649</v>
      </c>
      <c r="EY409" s="33" t="n">
        <v>0.536</v>
      </c>
      <c r="EZ409" s="33" t="n">
        <v>7.99</v>
      </c>
      <c r="FA409" s="33" t="n">
        <v>0.01</v>
      </c>
      <c r="FB409" s="33" t="n">
        <v>0.01</v>
      </c>
      <c r="FC409" s="33" t="n">
        <v>0.041</v>
      </c>
      <c r="FD409" s="33" t="n">
        <v>0.021</v>
      </c>
      <c r="FE409" s="33" t="n">
        <v>0.093</v>
      </c>
      <c r="FF409" s="33" t="n">
        <v>0.052</v>
      </c>
      <c r="FG409" s="33" t="n">
        <v>0.072</v>
      </c>
      <c r="FH409" s="33" t="n">
        <v>0.144</v>
      </c>
      <c r="FI409" s="33" t="n">
        <v>0.165</v>
      </c>
      <c r="FJ409" s="33" t="n">
        <v>0.351</v>
      </c>
      <c r="FK409" s="33" t="n">
        <v>0.041</v>
      </c>
      <c r="FL409" s="33" t="n">
        <v>0.474</v>
      </c>
      <c r="FM409" s="33" t="n">
        <v>0.464</v>
      </c>
      <c r="FN409" s="33" t="n">
        <v>0.289</v>
      </c>
      <c r="FO409" s="33" t="n">
        <v>0.175</v>
      </c>
      <c r="FP409" s="33" t="n">
        <v>0.103</v>
      </c>
      <c r="FQ409" s="33" t="n">
        <v>0.216</v>
      </c>
      <c r="FR409" s="33" t="n">
        <v>0.052</v>
      </c>
      <c r="FS409" s="33" t="n">
        <v>0.082</v>
      </c>
      <c r="FT409" s="33" t="n">
        <v>0.124</v>
      </c>
      <c r="FU409" s="33" t="n">
        <v>0.155</v>
      </c>
      <c r="FV409" s="33" t="n">
        <v>0.134</v>
      </c>
      <c r="FW409" s="33" t="n">
        <v>0.206</v>
      </c>
      <c r="FX409" s="33" t="n">
        <v>0.144</v>
      </c>
      <c r="FY409" s="33" t="n">
        <v>0.216</v>
      </c>
      <c r="FZ409" s="33" t="n">
        <v>0.165</v>
      </c>
      <c r="GA409" s="33" t="n">
        <v>0.021</v>
      </c>
      <c r="GB409" s="33" t="n">
        <v>0.041</v>
      </c>
      <c r="GC409" s="33" t="n">
        <v>0</v>
      </c>
      <c r="GD409" s="33" t="n">
        <v>0.01</v>
      </c>
      <c r="GE409" s="33" t="n">
        <v>0.062</v>
      </c>
      <c r="GF409" s="33" t="n">
        <v>0</v>
      </c>
      <c r="GG409" s="33" t="n">
        <v>0.299</v>
      </c>
      <c r="GH409" s="33" t="n">
        <v>0.299</v>
      </c>
      <c r="GI409" s="33" t="n">
        <v>0.34</v>
      </c>
      <c r="GJ409" s="33" t="n">
        <v>0.381</v>
      </c>
      <c r="GK409" s="33" t="n">
        <v>0.361</v>
      </c>
      <c r="GL409" s="33" t="n">
        <v>0.34</v>
      </c>
      <c r="GM409" s="33" t="n">
        <v>0.567</v>
      </c>
      <c r="GN409" s="33" t="n">
        <v>0.32</v>
      </c>
      <c r="GO409" s="33" t="n">
        <v>0.381</v>
      </c>
      <c r="GP409" s="33" t="n">
        <v>0.381</v>
      </c>
      <c r="GQ409" s="33" t="n">
        <v>0.423</v>
      </c>
      <c r="GR409" s="33" t="n">
        <v>0.557</v>
      </c>
      <c r="GS409" s="33" t="n">
        <v>0.031</v>
      </c>
      <c r="GT409" s="33" t="n">
        <v>0.196</v>
      </c>
      <c r="GU409" s="33" t="n">
        <v>0.155</v>
      </c>
      <c r="GV409" s="33" t="n">
        <v>0.103</v>
      </c>
      <c r="GW409" s="33" t="n">
        <v>0.052</v>
      </c>
      <c r="GX409" s="33" t="n">
        <v>0.021</v>
      </c>
      <c r="GY409" s="33" t="n">
        <v>0.072</v>
      </c>
      <c r="GZ409" s="33" t="n">
        <v>0.072</v>
      </c>
      <c r="HA409" s="33" t="n">
        <v>0.041</v>
      </c>
      <c r="HB409" s="33" t="n">
        <v>0.052</v>
      </c>
      <c r="HC409" s="33" t="n">
        <v>0.041</v>
      </c>
      <c r="HD409" s="33" t="n">
        <v>0.021</v>
      </c>
      <c r="HE409" s="33" t="n">
        <v>0.01</v>
      </c>
      <c r="HF409" s="33" t="n">
        <v>0.072</v>
      </c>
      <c r="HG409" s="33" t="n">
        <v>0.082</v>
      </c>
      <c r="HH409" s="33" t="n">
        <v>0.072</v>
      </c>
      <c r="HI409" s="33" t="n">
        <v>0.062</v>
      </c>
      <c r="HJ409" s="33" t="n">
        <v>0.062</v>
      </c>
    </row>
    <row r="410" customFormat="false" ht="15" hidden="false" customHeight="false" outlineLevel="0" collapsed="false">
      <c r="A410" s="33" t="n">
        <v>610077</v>
      </c>
      <c r="B410" s="242" t="s">
        <v>1785</v>
      </c>
      <c r="C410" s="243" t="s">
        <v>1786</v>
      </c>
      <c r="D410" s="33" t="n">
        <v>4880</v>
      </c>
      <c r="E410" s="33" t="n">
        <v>24571</v>
      </c>
      <c r="F410" s="33" t="s">
        <v>963</v>
      </c>
      <c r="G410" s="33" t="s">
        <v>964</v>
      </c>
      <c r="H410" s="243" t="s">
        <v>46</v>
      </c>
      <c r="I410" s="33" t="s">
        <v>1855</v>
      </c>
      <c r="J410" s="33" t="s">
        <v>1788</v>
      </c>
      <c r="L410" s="33" t="s">
        <v>112</v>
      </c>
      <c r="N410" s="33" t="s">
        <v>1790</v>
      </c>
      <c r="O410" s="33" t="n">
        <v>51303</v>
      </c>
      <c r="P410" s="33" t="s">
        <v>1791</v>
      </c>
      <c r="Q410" s="33" t="s">
        <v>4547</v>
      </c>
      <c r="R410" s="33" t="s">
        <v>4548</v>
      </c>
      <c r="S410" s="33" t="n">
        <v>60629</v>
      </c>
      <c r="T410" s="33" t="n">
        <v>43</v>
      </c>
      <c r="U410" s="33" t="s">
        <v>4549</v>
      </c>
      <c r="V410" s="33" t="s">
        <v>4550</v>
      </c>
      <c r="W410" s="33" t="s">
        <v>4551</v>
      </c>
      <c r="X410" s="33" t="s">
        <v>4552</v>
      </c>
      <c r="Y410" s="33" t="s">
        <v>3561</v>
      </c>
      <c r="Z410" s="33" t="s">
        <v>2572</v>
      </c>
      <c r="AA410" s="33" t="n">
        <v>2012</v>
      </c>
      <c r="AB410" s="33" t="n">
        <v>610077</v>
      </c>
      <c r="AD410" s="33" t="n">
        <v>4880</v>
      </c>
      <c r="AG410" s="33" t="s">
        <v>4553</v>
      </c>
      <c r="AH410" s="33" t="n">
        <v>5</v>
      </c>
      <c r="AI410" s="33" t="s">
        <v>1823</v>
      </c>
      <c r="AJ410" s="33" t="s">
        <v>1801</v>
      </c>
      <c r="AK410" s="33" t="s">
        <v>1802</v>
      </c>
      <c r="AL410" s="33" t="s">
        <v>112</v>
      </c>
      <c r="AM410" s="33" t="s">
        <v>71</v>
      </c>
      <c r="AN410" s="33" t="s">
        <v>112</v>
      </c>
      <c r="AO410" s="33" t="s">
        <v>112</v>
      </c>
      <c r="AP410" s="33" t="s">
        <v>71</v>
      </c>
      <c r="AQ410" s="33" t="s">
        <v>2467</v>
      </c>
      <c r="AR410" s="244" t="s">
        <v>198</v>
      </c>
      <c r="AS410" s="33" t="s">
        <v>67</v>
      </c>
      <c r="AT410" s="33" t="s">
        <v>67</v>
      </c>
      <c r="AU410" s="33" t="s">
        <v>67</v>
      </c>
      <c r="AV410" s="33" t="n">
        <v>37</v>
      </c>
      <c r="AW410" s="33" t="n">
        <v>28</v>
      </c>
      <c r="AX410" s="33" t="n">
        <v>22</v>
      </c>
      <c r="AY410" s="33" t="n">
        <v>256</v>
      </c>
      <c r="AZ410" s="33" t="n">
        <v>4</v>
      </c>
      <c r="BA410" s="33" t="n">
        <v>0</v>
      </c>
      <c r="BB410" s="33" t="n">
        <v>113</v>
      </c>
      <c r="BC410" s="33" t="n">
        <v>131</v>
      </c>
      <c r="BD410" s="245" t="n">
        <v>0</v>
      </c>
      <c r="BE410" s="33" t="n">
        <v>0</v>
      </c>
      <c r="BF410" s="33" t="n">
        <v>4</v>
      </c>
      <c r="BG410" s="33" t="n">
        <v>4</v>
      </c>
      <c r="BH410" s="33" t="n">
        <v>256</v>
      </c>
      <c r="BI410" s="33" t="n">
        <v>0.02</v>
      </c>
      <c r="BJ410" s="33" t="n">
        <v>0.02</v>
      </c>
      <c r="BK410" s="33" t="n">
        <v>0.051</v>
      </c>
      <c r="BL410" s="33" t="n">
        <v>0.016</v>
      </c>
      <c r="BM410" s="33" t="n">
        <v>0.055</v>
      </c>
      <c r="BN410" s="33" t="n">
        <v>0.055</v>
      </c>
      <c r="BO410" s="33" t="n">
        <v>0.094</v>
      </c>
      <c r="BP410" s="33" t="n">
        <v>0.063</v>
      </c>
      <c r="BQ410" s="33" t="n">
        <v>0.102</v>
      </c>
      <c r="BR410" s="33" t="n">
        <v>0.07</v>
      </c>
      <c r="BS410" s="33" t="n">
        <v>0.094</v>
      </c>
      <c r="BT410" s="33" t="n">
        <v>0.16</v>
      </c>
      <c r="BU410" s="33" t="n">
        <v>0.398</v>
      </c>
      <c r="BV410" s="33" t="n">
        <v>0.328</v>
      </c>
      <c r="BW410" s="33" t="n">
        <v>0.371</v>
      </c>
      <c r="BX410" s="33" t="n">
        <v>0.223</v>
      </c>
      <c r="BY410" s="33" t="n">
        <v>0.383</v>
      </c>
      <c r="BZ410" s="33" t="n">
        <v>0.344</v>
      </c>
      <c r="CA410" s="33" t="n">
        <v>0.012</v>
      </c>
      <c r="CB410" s="33" t="n">
        <v>0.012</v>
      </c>
      <c r="CC410" s="33" t="n">
        <v>0.035</v>
      </c>
      <c r="CD410" s="33" t="n">
        <v>0.02</v>
      </c>
      <c r="CE410" s="33" t="n">
        <v>0.039</v>
      </c>
      <c r="CF410" s="33" t="n">
        <v>0.035</v>
      </c>
      <c r="CG410" s="33" t="n">
        <v>0.477</v>
      </c>
      <c r="CH410" s="33" t="n">
        <v>0.578</v>
      </c>
      <c r="CI410" s="33" t="n">
        <v>0.441</v>
      </c>
      <c r="CJ410" s="33" t="n">
        <v>0.672</v>
      </c>
      <c r="CK410" s="33" t="n">
        <v>0.43</v>
      </c>
      <c r="CL410" s="33" t="n">
        <v>0.406</v>
      </c>
      <c r="CM410" s="33" t="n">
        <v>0.008</v>
      </c>
      <c r="CN410" s="33" t="n">
        <v>0.004</v>
      </c>
      <c r="CO410" s="33" t="n">
        <v>0.02</v>
      </c>
      <c r="CP410" s="33" t="n">
        <v>0.016</v>
      </c>
      <c r="CQ410" s="33" t="n">
        <v>0.016</v>
      </c>
      <c r="CR410" s="33" t="n">
        <v>0.023</v>
      </c>
      <c r="CS410" s="33" t="n">
        <v>0.031</v>
      </c>
      <c r="CT410" s="33" t="n">
        <v>0.078</v>
      </c>
      <c r="CU410" s="33" t="n">
        <v>0.055</v>
      </c>
      <c r="CV410" s="33" t="n">
        <v>0.023</v>
      </c>
      <c r="CW410" s="33" t="n">
        <v>0.047</v>
      </c>
      <c r="CX410" s="33" t="n">
        <v>0.043</v>
      </c>
      <c r="CY410" s="33" t="n">
        <v>0.066</v>
      </c>
      <c r="CZ410" s="33" t="n">
        <v>0.02</v>
      </c>
      <c r="DA410" s="33" t="n">
        <v>0.055</v>
      </c>
      <c r="DB410" s="33" t="n">
        <v>0.09</v>
      </c>
      <c r="DC410" s="33" t="n">
        <v>0.137</v>
      </c>
      <c r="DD410" s="33" t="n">
        <v>0.129</v>
      </c>
      <c r="DE410" s="33" t="n">
        <v>0.234</v>
      </c>
      <c r="DF410" s="33" t="n">
        <v>0.266</v>
      </c>
      <c r="DG410" s="33" t="n">
        <v>0.281</v>
      </c>
      <c r="DH410" s="33" t="n">
        <v>0.266</v>
      </c>
      <c r="DI410" s="33" t="n">
        <v>0.297</v>
      </c>
      <c r="DJ410" s="33" t="n">
        <v>0.34</v>
      </c>
      <c r="DK410" s="33" t="n">
        <v>0.293</v>
      </c>
      <c r="DL410" s="33" t="n">
        <v>0.234</v>
      </c>
      <c r="DM410" s="33" t="n">
        <v>0.258</v>
      </c>
      <c r="DN410" s="33" t="n">
        <v>0.004</v>
      </c>
      <c r="DO410" s="33" t="n">
        <v>0.004</v>
      </c>
      <c r="DP410" s="33" t="n">
        <v>0.008</v>
      </c>
      <c r="DQ410" s="33" t="n">
        <v>0.016</v>
      </c>
      <c r="DR410" s="33" t="n">
        <v>0.004</v>
      </c>
      <c r="DS410" s="33" t="n">
        <v>0.012</v>
      </c>
      <c r="DT410" s="33" t="n">
        <v>0.023</v>
      </c>
      <c r="DU410" s="33" t="n">
        <v>0.043</v>
      </c>
      <c r="DV410" s="33" t="n">
        <v>0.012</v>
      </c>
      <c r="DW410" s="33" t="n">
        <v>0.73</v>
      </c>
      <c r="DX410" s="33" t="n">
        <v>0.68</v>
      </c>
      <c r="DY410" s="33" t="n">
        <v>0.648</v>
      </c>
      <c r="DZ410" s="33" t="n">
        <v>0.637</v>
      </c>
      <c r="EA410" s="33" t="n">
        <v>0.664</v>
      </c>
      <c r="EB410" s="33" t="n">
        <v>0.57</v>
      </c>
      <c r="EC410" s="33" t="n">
        <v>0.563</v>
      </c>
      <c r="ED410" s="33" t="n">
        <v>0.508</v>
      </c>
      <c r="EE410" s="33" t="n">
        <v>0.547</v>
      </c>
      <c r="EF410" s="33" t="n">
        <v>0.242</v>
      </c>
      <c r="EG410" s="33" t="n">
        <v>0.043</v>
      </c>
      <c r="EH410" s="33" t="n">
        <v>0.02</v>
      </c>
      <c r="EI410" s="33" t="n">
        <v>0.063</v>
      </c>
      <c r="EJ410" s="33" t="n">
        <v>0.254</v>
      </c>
      <c r="EK410" s="33" t="n">
        <v>0.168</v>
      </c>
      <c r="EL410" s="33" t="n">
        <v>0.098</v>
      </c>
      <c r="EM410" s="33" t="n">
        <v>0.133</v>
      </c>
      <c r="EN410" s="33" t="n">
        <v>0.227</v>
      </c>
      <c r="EO410" s="33" t="n">
        <v>0.352</v>
      </c>
      <c r="EP410" s="33" t="n">
        <v>0.367</v>
      </c>
      <c r="EQ410" s="33" t="n">
        <v>0.348</v>
      </c>
      <c r="ER410" s="33" t="n">
        <v>0.078</v>
      </c>
      <c r="ES410" s="33" t="n">
        <v>0.07</v>
      </c>
      <c r="ET410" s="33" t="n">
        <v>0.133</v>
      </c>
      <c r="EU410" s="33" t="n">
        <v>0.078</v>
      </c>
      <c r="EV410" s="33" t="n">
        <v>0.199</v>
      </c>
      <c r="EW410" s="33" t="n">
        <v>0.367</v>
      </c>
      <c r="EX410" s="33" t="n">
        <v>0.383</v>
      </c>
      <c r="EY410" s="33" t="n">
        <v>0.379</v>
      </c>
      <c r="EZ410" s="33" t="n">
        <v>7.17</v>
      </c>
      <c r="FA410" s="33" t="n">
        <v>0.031</v>
      </c>
      <c r="FB410" s="33" t="n">
        <v>0.023</v>
      </c>
      <c r="FC410" s="33" t="n">
        <v>0.055</v>
      </c>
      <c r="FD410" s="33" t="n">
        <v>0.039</v>
      </c>
      <c r="FE410" s="33" t="n">
        <v>0.094</v>
      </c>
      <c r="FF410" s="33" t="n">
        <v>0.074</v>
      </c>
      <c r="FG410" s="33" t="n">
        <v>0.121</v>
      </c>
      <c r="FH410" s="33" t="n">
        <v>0.16</v>
      </c>
      <c r="FI410" s="33" t="n">
        <v>0.117</v>
      </c>
      <c r="FJ410" s="33" t="n">
        <v>0.223</v>
      </c>
      <c r="FK410" s="33" t="n">
        <v>0.063</v>
      </c>
      <c r="FL410" s="33" t="n">
        <v>0.402</v>
      </c>
      <c r="FM410" s="33" t="n">
        <v>0.52</v>
      </c>
      <c r="FN410" s="33" t="n">
        <v>0.266</v>
      </c>
      <c r="FO410" s="33" t="n">
        <v>0.156</v>
      </c>
      <c r="FP410" s="33" t="n">
        <v>0.105</v>
      </c>
      <c r="FQ410" s="33" t="n">
        <v>0.211</v>
      </c>
      <c r="FR410" s="33" t="n">
        <v>0.137</v>
      </c>
      <c r="FS410" s="33" t="n">
        <v>0.082</v>
      </c>
      <c r="FT410" s="33" t="n">
        <v>0.191</v>
      </c>
      <c r="FU410" s="33" t="n">
        <v>0.156</v>
      </c>
      <c r="FV410" s="33" t="n">
        <v>0.094</v>
      </c>
      <c r="FW410" s="33" t="n">
        <v>0.199</v>
      </c>
      <c r="FX410" s="33" t="n">
        <v>0.148</v>
      </c>
      <c r="FY410" s="33" t="n">
        <v>0.199</v>
      </c>
      <c r="FZ410" s="33" t="n">
        <v>0.133</v>
      </c>
      <c r="GA410" s="33" t="n">
        <v>0.035</v>
      </c>
      <c r="GB410" s="33" t="n">
        <v>0.027</v>
      </c>
      <c r="GC410" s="33" t="n">
        <v>0.039</v>
      </c>
      <c r="GD410" s="33" t="n">
        <v>0.035</v>
      </c>
      <c r="GE410" s="33" t="n">
        <v>0.188</v>
      </c>
      <c r="GF410" s="33" t="n">
        <v>0.082</v>
      </c>
      <c r="GG410" s="33" t="n">
        <v>0.43</v>
      </c>
      <c r="GH410" s="33" t="n">
        <v>0.363</v>
      </c>
      <c r="GI410" s="33" t="n">
        <v>0.41</v>
      </c>
      <c r="GJ410" s="33" t="n">
        <v>0.391</v>
      </c>
      <c r="GK410" s="33" t="n">
        <v>0.379</v>
      </c>
      <c r="GL410" s="33" t="n">
        <v>0.41</v>
      </c>
      <c r="GM410" s="33" t="n">
        <v>0.367</v>
      </c>
      <c r="GN410" s="33" t="n">
        <v>0.344</v>
      </c>
      <c r="GO410" s="33" t="n">
        <v>0.324</v>
      </c>
      <c r="GP410" s="33" t="n">
        <v>0.395</v>
      </c>
      <c r="GQ410" s="33" t="n">
        <v>0.242</v>
      </c>
      <c r="GR410" s="33" t="n">
        <v>0.34</v>
      </c>
      <c r="GS410" s="33" t="n">
        <v>0.066</v>
      </c>
      <c r="GT410" s="33" t="n">
        <v>0.16</v>
      </c>
      <c r="GU410" s="33" t="n">
        <v>0.113</v>
      </c>
      <c r="GV410" s="33" t="n">
        <v>0.066</v>
      </c>
      <c r="GW410" s="33" t="n">
        <v>0.082</v>
      </c>
      <c r="GX410" s="33" t="n">
        <v>0.066</v>
      </c>
      <c r="GY410" s="33" t="n">
        <v>0.023</v>
      </c>
      <c r="GZ410" s="33" t="n">
        <v>0.012</v>
      </c>
      <c r="HA410" s="33" t="n">
        <v>0.016</v>
      </c>
      <c r="HB410" s="33" t="n">
        <v>0.016</v>
      </c>
      <c r="HC410" s="33" t="n">
        <v>0.02</v>
      </c>
      <c r="HD410" s="33" t="n">
        <v>0.016</v>
      </c>
      <c r="HE410" s="33" t="n">
        <v>0.078</v>
      </c>
      <c r="HF410" s="33" t="n">
        <v>0.094</v>
      </c>
      <c r="HG410" s="33" t="n">
        <v>0.098</v>
      </c>
      <c r="HH410" s="33" t="n">
        <v>0.098</v>
      </c>
      <c r="HI410" s="33" t="n">
        <v>0.09</v>
      </c>
      <c r="HJ410" s="33" t="n">
        <v>0.086</v>
      </c>
    </row>
    <row r="411" customFormat="false" ht="15" hidden="false" customHeight="false" outlineLevel="0" collapsed="false">
      <c r="A411" s="33" t="n">
        <v>610078</v>
      </c>
      <c r="B411" s="242" t="s">
        <v>1785</v>
      </c>
      <c r="C411" s="243" t="s">
        <v>1786</v>
      </c>
      <c r="D411" s="33" t="n">
        <v>4890</v>
      </c>
      <c r="E411" s="33" t="n">
        <v>29191</v>
      </c>
      <c r="F411" s="33" t="s">
        <v>743</v>
      </c>
      <c r="G411" s="33" t="s">
        <v>744</v>
      </c>
      <c r="H411" s="243" t="s">
        <v>46</v>
      </c>
      <c r="I411" s="33" t="s">
        <v>1855</v>
      </c>
      <c r="J411" s="33" t="s">
        <v>1788</v>
      </c>
      <c r="L411" s="33" t="s">
        <v>64</v>
      </c>
      <c r="N411" s="33" t="s">
        <v>1790</v>
      </c>
      <c r="O411" s="33" t="n">
        <v>51065</v>
      </c>
      <c r="P411" s="33" t="s">
        <v>1791</v>
      </c>
      <c r="Q411" s="33" t="s">
        <v>4554</v>
      </c>
      <c r="R411" s="33" t="s">
        <v>4555</v>
      </c>
      <c r="S411" s="33" t="n">
        <v>60613</v>
      </c>
      <c r="T411" s="33" t="n">
        <v>33</v>
      </c>
      <c r="U411" s="33" t="s">
        <v>4556</v>
      </c>
      <c r="V411" s="33" t="s">
        <v>4557</v>
      </c>
      <c r="W411" s="33" t="s">
        <v>4558</v>
      </c>
      <c r="X411" s="33" t="s">
        <v>4559</v>
      </c>
      <c r="Y411" s="33" t="s">
        <v>2611</v>
      </c>
      <c r="Z411" s="33" t="s">
        <v>2897</v>
      </c>
      <c r="AA411" s="33" t="n">
        <v>2012</v>
      </c>
      <c r="AB411" s="33" t="n">
        <v>610078</v>
      </c>
      <c r="AD411" s="33" t="n">
        <v>4890</v>
      </c>
      <c r="AG411" s="33" t="s">
        <v>4560</v>
      </c>
      <c r="AH411" s="33" t="n">
        <v>1</v>
      </c>
      <c r="AI411" s="33" t="s">
        <v>1823</v>
      </c>
      <c r="AJ411" s="33" t="s">
        <v>1801</v>
      </c>
      <c r="AK411" s="33" t="s">
        <v>1802</v>
      </c>
      <c r="AL411" s="33" t="s">
        <v>64</v>
      </c>
      <c r="AM411" s="33" t="s">
        <v>65</v>
      </c>
      <c r="AN411" s="33" t="s">
        <v>64</v>
      </c>
      <c r="AO411" s="33" t="s">
        <v>64</v>
      </c>
      <c r="AP411" s="33" t="s">
        <v>65</v>
      </c>
      <c r="AQ411" s="33" t="s">
        <v>2426</v>
      </c>
      <c r="AR411" s="244" t="s">
        <v>217</v>
      </c>
      <c r="AS411" s="33" t="s">
        <v>67</v>
      </c>
      <c r="AT411" s="33" t="s">
        <v>67</v>
      </c>
      <c r="AU411" s="33" t="s">
        <v>47</v>
      </c>
      <c r="AV411" s="33" t="n">
        <v>38</v>
      </c>
      <c r="AW411" s="33" t="n">
        <v>35</v>
      </c>
      <c r="AX411" s="33" t="n">
        <v>41</v>
      </c>
      <c r="AY411" s="33" t="n">
        <v>156</v>
      </c>
      <c r="AZ411" s="33" t="n">
        <v>42</v>
      </c>
      <c r="BA411" s="33" t="n">
        <v>3</v>
      </c>
      <c r="BB411" s="33" t="n">
        <v>3</v>
      </c>
      <c r="BC411" s="33" t="n">
        <v>99</v>
      </c>
      <c r="BD411" s="245" t="n">
        <v>1</v>
      </c>
      <c r="BE411" s="33" t="n">
        <v>1</v>
      </c>
      <c r="BF411" s="33" t="n">
        <v>4</v>
      </c>
      <c r="BG411" s="33" t="n">
        <v>3</v>
      </c>
      <c r="BH411" s="33" t="n">
        <v>156</v>
      </c>
      <c r="BI411" s="33" t="n">
        <v>0.006</v>
      </c>
      <c r="BJ411" s="33" t="n">
        <v>0.038</v>
      </c>
      <c r="BK411" s="33" t="n">
        <v>0.019</v>
      </c>
      <c r="BL411" s="33" t="n">
        <v>0.013</v>
      </c>
      <c r="BM411" s="33" t="n">
        <v>0.019</v>
      </c>
      <c r="BN411" s="33" t="n">
        <v>0.045</v>
      </c>
      <c r="BO411" s="33" t="n">
        <v>0.058</v>
      </c>
      <c r="BP411" s="33" t="n">
        <v>0.083</v>
      </c>
      <c r="BQ411" s="33" t="n">
        <v>0.115</v>
      </c>
      <c r="BR411" s="33" t="n">
        <v>0.026</v>
      </c>
      <c r="BS411" s="33" t="n">
        <v>0.109</v>
      </c>
      <c r="BT411" s="33" t="n">
        <v>0.167</v>
      </c>
      <c r="BU411" s="33" t="n">
        <v>0.378</v>
      </c>
      <c r="BV411" s="33" t="n">
        <v>0.308</v>
      </c>
      <c r="BW411" s="33" t="n">
        <v>0.353</v>
      </c>
      <c r="BX411" s="33" t="n">
        <v>0.308</v>
      </c>
      <c r="BY411" s="33" t="n">
        <v>0.449</v>
      </c>
      <c r="BZ411" s="33" t="n">
        <v>0.391</v>
      </c>
      <c r="CA411" s="33" t="n">
        <v>0.006</v>
      </c>
      <c r="CB411" s="33" t="n">
        <v>0.006</v>
      </c>
      <c r="CC411" s="33" t="n">
        <v>0.026</v>
      </c>
      <c r="CD411" s="33" t="n">
        <v>0.026</v>
      </c>
      <c r="CE411" s="33" t="n">
        <v>0.013</v>
      </c>
      <c r="CF411" s="33" t="n">
        <v>0.006</v>
      </c>
      <c r="CG411" s="33" t="n">
        <v>0.551</v>
      </c>
      <c r="CH411" s="33" t="n">
        <v>0.564</v>
      </c>
      <c r="CI411" s="33" t="n">
        <v>0.487</v>
      </c>
      <c r="CJ411" s="33" t="n">
        <v>0.628</v>
      </c>
      <c r="CK411" s="33" t="n">
        <v>0.41</v>
      </c>
      <c r="CL411" s="33" t="n">
        <v>0.391</v>
      </c>
      <c r="CM411" s="33" t="n">
        <v>0</v>
      </c>
      <c r="CN411" s="33" t="n">
        <v>0.006</v>
      </c>
      <c r="CO411" s="33" t="n">
        <v>0.013</v>
      </c>
      <c r="CP411" s="33" t="n">
        <v>0.019</v>
      </c>
      <c r="CQ411" s="33" t="n">
        <v>0.006</v>
      </c>
      <c r="CR411" s="33" t="n">
        <v>0.013</v>
      </c>
      <c r="CS411" s="33" t="n">
        <v>0.032</v>
      </c>
      <c r="CT411" s="33" t="n">
        <v>0.103</v>
      </c>
      <c r="CU411" s="33" t="n">
        <v>0.051</v>
      </c>
      <c r="CV411" s="33" t="n">
        <v>0.013</v>
      </c>
      <c r="CW411" s="33" t="n">
        <v>0.032</v>
      </c>
      <c r="CX411" s="33" t="n">
        <v>0.019</v>
      </c>
      <c r="CY411" s="33" t="n">
        <v>0.019</v>
      </c>
      <c r="CZ411" s="33" t="n">
        <v>0.038</v>
      </c>
      <c r="DA411" s="33" t="n">
        <v>0.071</v>
      </c>
      <c r="DB411" s="33" t="n">
        <v>0.071</v>
      </c>
      <c r="DC411" s="33" t="n">
        <v>0.154</v>
      </c>
      <c r="DD411" s="33" t="n">
        <v>0.115</v>
      </c>
      <c r="DE411" s="33" t="n">
        <v>0.173</v>
      </c>
      <c r="DF411" s="33" t="n">
        <v>0.25</v>
      </c>
      <c r="DG411" s="33" t="n">
        <v>0.224</v>
      </c>
      <c r="DH411" s="33" t="n">
        <v>0.173</v>
      </c>
      <c r="DI411" s="33" t="n">
        <v>0.237</v>
      </c>
      <c r="DJ411" s="33" t="n">
        <v>0.276</v>
      </c>
      <c r="DK411" s="33" t="n">
        <v>0.346</v>
      </c>
      <c r="DL411" s="33" t="n">
        <v>0.301</v>
      </c>
      <c r="DM411" s="33" t="n">
        <v>0.308</v>
      </c>
      <c r="DN411" s="33" t="n">
        <v>0.006</v>
      </c>
      <c r="DO411" s="33" t="n">
        <v>0.006</v>
      </c>
      <c r="DP411" s="33" t="n">
        <v>0.013</v>
      </c>
      <c r="DQ411" s="33" t="n">
        <v>0.006</v>
      </c>
      <c r="DR411" s="33" t="n">
        <v>0.013</v>
      </c>
      <c r="DS411" s="33" t="n">
        <v>0.013</v>
      </c>
      <c r="DT411" s="33" t="n">
        <v>0.013</v>
      </c>
      <c r="DU411" s="33" t="n">
        <v>0.013</v>
      </c>
      <c r="DV411" s="33" t="n">
        <v>0.019</v>
      </c>
      <c r="DW411" s="33" t="n">
        <v>0.808</v>
      </c>
      <c r="DX411" s="33" t="n">
        <v>0.705</v>
      </c>
      <c r="DY411" s="33" t="n">
        <v>0.731</v>
      </c>
      <c r="DZ411" s="33" t="n">
        <v>0.782</v>
      </c>
      <c r="EA411" s="33" t="n">
        <v>0.705</v>
      </c>
      <c r="EB411" s="33" t="n">
        <v>0.628</v>
      </c>
      <c r="EC411" s="33" t="n">
        <v>0.538</v>
      </c>
      <c r="ED411" s="33" t="n">
        <v>0.429</v>
      </c>
      <c r="EE411" s="33" t="n">
        <v>0.506</v>
      </c>
      <c r="EF411" s="33" t="n">
        <v>0.397</v>
      </c>
      <c r="EG411" s="33" t="n">
        <v>0.006</v>
      </c>
      <c r="EH411" s="33" t="n">
        <v>0</v>
      </c>
      <c r="EI411" s="33" t="n">
        <v>0.147</v>
      </c>
      <c r="EJ411" s="33" t="n">
        <v>0.474</v>
      </c>
      <c r="EK411" s="33" t="n">
        <v>0.013</v>
      </c>
      <c r="EL411" s="33" t="n">
        <v>0.026</v>
      </c>
      <c r="EM411" s="33" t="n">
        <v>0.231</v>
      </c>
      <c r="EN411" s="33" t="n">
        <v>0.051</v>
      </c>
      <c r="EO411" s="33" t="n">
        <v>0.327</v>
      </c>
      <c r="EP411" s="33" t="n">
        <v>0.333</v>
      </c>
      <c r="EQ411" s="33" t="n">
        <v>0.372</v>
      </c>
      <c r="ER411" s="33" t="n">
        <v>0.038</v>
      </c>
      <c r="ES411" s="33" t="n">
        <v>0.019</v>
      </c>
      <c r="ET411" s="33" t="n">
        <v>0.026</v>
      </c>
      <c r="EU411" s="33" t="n">
        <v>0.051</v>
      </c>
      <c r="EV411" s="33" t="n">
        <v>0.038</v>
      </c>
      <c r="EW411" s="33" t="n">
        <v>0.635</v>
      </c>
      <c r="EX411" s="33" t="n">
        <v>0.615</v>
      </c>
      <c r="EY411" s="33" t="n">
        <v>0.199</v>
      </c>
      <c r="EZ411" s="33" t="n">
        <v>8.68</v>
      </c>
      <c r="FA411" s="33" t="n">
        <v>0.013</v>
      </c>
      <c r="FB411" s="33" t="n">
        <v>0</v>
      </c>
      <c r="FC411" s="33" t="n">
        <v>0.006</v>
      </c>
      <c r="FD411" s="33" t="n">
        <v>0.032</v>
      </c>
      <c r="FE411" s="33" t="n">
        <v>0.045</v>
      </c>
      <c r="FF411" s="33" t="n">
        <v>0.026</v>
      </c>
      <c r="FG411" s="33" t="n">
        <v>0.083</v>
      </c>
      <c r="FH411" s="33" t="n">
        <v>0.109</v>
      </c>
      <c r="FI411" s="33" t="n">
        <v>0.167</v>
      </c>
      <c r="FJ411" s="33" t="n">
        <v>0.513</v>
      </c>
      <c r="FK411" s="33" t="n">
        <v>0.006</v>
      </c>
      <c r="FL411" s="33" t="n">
        <v>0.346</v>
      </c>
      <c r="FM411" s="33" t="n">
        <v>0.564</v>
      </c>
      <c r="FN411" s="33" t="n">
        <v>0.154</v>
      </c>
      <c r="FO411" s="33" t="n">
        <v>0.365</v>
      </c>
      <c r="FP411" s="33" t="n">
        <v>0.218</v>
      </c>
      <c r="FQ411" s="33" t="n">
        <v>0.282</v>
      </c>
      <c r="FR411" s="33" t="n">
        <v>0.154</v>
      </c>
      <c r="FS411" s="33" t="n">
        <v>0.083</v>
      </c>
      <c r="FT411" s="33" t="n">
        <v>0.353</v>
      </c>
      <c r="FU411" s="33" t="n">
        <v>0.083</v>
      </c>
      <c r="FV411" s="33" t="n">
        <v>0.064</v>
      </c>
      <c r="FW411" s="33" t="n">
        <v>0.173</v>
      </c>
      <c r="FX411" s="33" t="n">
        <v>0.051</v>
      </c>
      <c r="FY411" s="33" t="n">
        <v>0.071</v>
      </c>
      <c r="FZ411" s="33" t="n">
        <v>0.038</v>
      </c>
      <c r="GA411" s="33" t="n">
        <v>0.013</v>
      </c>
      <c r="GB411" s="33" t="n">
        <v>0.019</v>
      </c>
      <c r="GC411" s="33" t="n">
        <v>0.006</v>
      </c>
      <c r="GD411" s="33" t="n">
        <v>0.064</v>
      </c>
      <c r="GE411" s="33" t="n">
        <v>0.192</v>
      </c>
      <c r="GF411" s="33" t="n">
        <v>0.019</v>
      </c>
      <c r="GG411" s="33" t="n">
        <v>0.391</v>
      </c>
      <c r="GH411" s="33" t="n">
        <v>0.429</v>
      </c>
      <c r="GI411" s="33" t="n">
        <v>0.25</v>
      </c>
      <c r="GJ411" s="33" t="n">
        <v>0.429</v>
      </c>
      <c r="GK411" s="33" t="n">
        <v>0.474</v>
      </c>
      <c r="GL411" s="33" t="n">
        <v>0.353</v>
      </c>
      <c r="GM411" s="33" t="n">
        <v>0.551</v>
      </c>
      <c r="GN411" s="33" t="n">
        <v>0.333</v>
      </c>
      <c r="GO411" s="33" t="n">
        <v>0.571</v>
      </c>
      <c r="GP411" s="33" t="n">
        <v>0.314</v>
      </c>
      <c r="GQ411" s="33" t="n">
        <v>0.167</v>
      </c>
      <c r="GR411" s="33" t="n">
        <v>0.545</v>
      </c>
      <c r="GS411" s="33" t="n">
        <v>0.019</v>
      </c>
      <c r="GT411" s="33" t="n">
        <v>0.167</v>
      </c>
      <c r="GU411" s="33" t="n">
        <v>0.135</v>
      </c>
      <c r="GV411" s="33" t="n">
        <v>0.141</v>
      </c>
      <c r="GW411" s="33" t="n">
        <v>0.096</v>
      </c>
      <c r="GX411" s="33" t="n">
        <v>0.006</v>
      </c>
      <c r="GY411" s="33" t="n">
        <v>0</v>
      </c>
      <c r="GZ411" s="33" t="n">
        <v>0.019</v>
      </c>
      <c r="HA411" s="33" t="n">
        <v>0.013</v>
      </c>
      <c r="HB411" s="33" t="n">
        <v>0.026</v>
      </c>
      <c r="HC411" s="33" t="n">
        <v>0.032</v>
      </c>
      <c r="HD411" s="33" t="n">
        <v>0.013</v>
      </c>
      <c r="HE411" s="33" t="n">
        <v>0.026</v>
      </c>
      <c r="HF411" s="33" t="n">
        <v>0.032</v>
      </c>
      <c r="HG411" s="33" t="n">
        <v>0.026</v>
      </c>
      <c r="HH411" s="33" t="n">
        <v>0.026</v>
      </c>
      <c r="HI411" s="33" t="n">
        <v>0.038</v>
      </c>
      <c r="HJ411" s="33" t="n">
        <v>0.064</v>
      </c>
    </row>
    <row r="412" customFormat="false" ht="15" hidden="false" customHeight="false" outlineLevel="0" collapsed="false">
      <c r="A412" s="33" t="n">
        <v>610081</v>
      </c>
      <c r="B412" s="242" t="s">
        <v>1785</v>
      </c>
      <c r="C412" s="243" t="s">
        <v>1786</v>
      </c>
      <c r="D412" s="33" t="n">
        <v>4920</v>
      </c>
      <c r="E412" s="33" t="n">
        <v>29201</v>
      </c>
      <c r="F412" s="33" t="s">
        <v>1254</v>
      </c>
      <c r="G412" s="33" t="s">
        <v>1255</v>
      </c>
      <c r="H412" s="243" t="s">
        <v>46</v>
      </c>
      <c r="I412" s="33" t="s">
        <v>1855</v>
      </c>
      <c r="J412" s="33" t="s">
        <v>2438</v>
      </c>
      <c r="L412" s="33" t="s">
        <v>102</v>
      </c>
      <c r="N412" s="33" t="s">
        <v>1790</v>
      </c>
      <c r="O412" s="33" t="n">
        <v>51247</v>
      </c>
      <c r="P412" s="33" t="s">
        <v>1791</v>
      </c>
      <c r="Q412" s="33" t="s">
        <v>4561</v>
      </c>
      <c r="R412" s="33" t="s">
        <v>4562</v>
      </c>
      <c r="S412" s="33" t="n">
        <v>60616</v>
      </c>
      <c r="T412" s="33" t="n">
        <v>40</v>
      </c>
      <c r="U412" s="33" t="s">
        <v>4563</v>
      </c>
      <c r="V412" s="33" t="s">
        <v>4564</v>
      </c>
      <c r="W412" s="33" t="s">
        <v>4565</v>
      </c>
      <c r="X412" s="33" t="s">
        <v>4566</v>
      </c>
      <c r="Y412" s="33" t="s">
        <v>2919</v>
      </c>
      <c r="Z412" s="33" t="s">
        <v>2083</v>
      </c>
      <c r="AA412" s="33" t="n">
        <v>2012</v>
      </c>
      <c r="AB412" s="33" t="n">
        <v>610081</v>
      </c>
      <c r="AD412" s="33" t="n">
        <v>4920</v>
      </c>
      <c r="AG412" s="33" t="s">
        <v>4567</v>
      </c>
      <c r="AH412" s="33" t="n">
        <v>0</v>
      </c>
      <c r="AI412" s="33" t="s">
        <v>1823</v>
      </c>
      <c r="AJ412" s="33" t="s">
        <v>1801</v>
      </c>
      <c r="AK412" s="33" t="s">
        <v>1802</v>
      </c>
      <c r="AL412" s="33" t="s">
        <v>102</v>
      </c>
      <c r="AM412" s="33" t="s">
        <v>71</v>
      </c>
      <c r="AN412" s="33" t="s">
        <v>102</v>
      </c>
      <c r="AO412" s="33" t="s">
        <v>102</v>
      </c>
      <c r="AP412" s="33" t="s">
        <v>71</v>
      </c>
      <c r="AQ412" s="33" t="s">
        <v>2426</v>
      </c>
      <c r="AR412" s="244" t="s">
        <v>674</v>
      </c>
      <c r="AS412" s="33" t="s">
        <v>47</v>
      </c>
      <c r="AT412" s="33" t="s">
        <v>67</v>
      </c>
      <c r="AU412" s="33" t="s">
        <v>67</v>
      </c>
      <c r="AV412" s="33" t="n">
        <v>56</v>
      </c>
      <c r="AW412" s="33" t="n">
        <v>25</v>
      </c>
      <c r="AX412" s="33" t="n">
        <v>27</v>
      </c>
      <c r="AY412" s="33" t="n">
        <v>170</v>
      </c>
      <c r="AZ412" s="33" t="n">
        <v>72</v>
      </c>
      <c r="BA412" s="33" t="n">
        <v>37</v>
      </c>
      <c r="BB412" s="33" t="n">
        <v>28</v>
      </c>
      <c r="BC412" s="33" t="n">
        <v>14</v>
      </c>
      <c r="BD412" s="245" t="n">
        <v>1</v>
      </c>
      <c r="BE412" s="33" t="n">
        <v>1</v>
      </c>
      <c r="BF412" s="33" t="n">
        <v>6</v>
      </c>
      <c r="BG412" s="33" t="n">
        <v>11</v>
      </c>
      <c r="BH412" s="33" t="n">
        <v>170</v>
      </c>
      <c r="BI412" s="33" t="n">
        <v>0.012</v>
      </c>
      <c r="BJ412" s="33" t="n">
        <v>0</v>
      </c>
      <c r="BK412" s="33" t="n">
        <v>0</v>
      </c>
      <c r="BL412" s="33" t="n">
        <v>0</v>
      </c>
      <c r="BM412" s="33" t="n">
        <v>0.018</v>
      </c>
      <c r="BN412" s="33" t="n">
        <v>0.059</v>
      </c>
      <c r="BO412" s="33" t="n">
        <v>0.053</v>
      </c>
      <c r="BP412" s="33" t="n">
        <v>0.071</v>
      </c>
      <c r="BQ412" s="33" t="n">
        <v>0.047</v>
      </c>
      <c r="BR412" s="33" t="n">
        <v>0.018</v>
      </c>
      <c r="BS412" s="33" t="n">
        <v>0.1</v>
      </c>
      <c r="BT412" s="33" t="n">
        <v>0.159</v>
      </c>
      <c r="BU412" s="33" t="n">
        <v>0.3</v>
      </c>
      <c r="BV412" s="33" t="n">
        <v>0.224</v>
      </c>
      <c r="BW412" s="33" t="n">
        <v>0.312</v>
      </c>
      <c r="BX412" s="33" t="n">
        <v>0.171</v>
      </c>
      <c r="BY412" s="33" t="n">
        <v>0.347</v>
      </c>
      <c r="BZ412" s="33" t="n">
        <v>0.282</v>
      </c>
      <c r="CA412" s="33" t="n">
        <v>0.018</v>
      </c>
      <c r="CB412" s="33" t="n">
        <v>0.029</v>
      </c>
      <c r="CC412" s="33" t="n">
        <v>0.024</v>
      </c>
      <c r="CD412" s="33" t="n">
        <v>0.018</v>
      </c>
      <c r="CE412" s="33" t="n">
        <v>0.029</v>
      </c>
      <c r="CF412" s="33" t="n">
        <v>0.024</v>
      </c>
      <c r="CG412" s="33" t="n">
        <v>0.618</v>
      </c>
      <c r="CH412" s="33" t="n">
        <v>0.676</v>
      </c>
      <c r="CI412" s="33" t="n">
        <v>0.618</v>
      </c>
      <c r="CJ412" s="33" t="n">
        <v>0.794</v>
      </c>
      <c r="CK412" s="33" t="n">
        <v>0.506</v>
      </c>
      <c r="CL412" s="33" t="n">
        <v>0.476</v>
      </c>
      <c r="CM412" s="33" t="n">
        <v>0</v>
      </c>
      <c r="CN412" s="33" t="n">
        <v>0.012</v>
      </c>
      <c r="CO412" s="33" t="n">
        <v>0.029</v>
      </c>
      <c r="CP412" s="33" t="n">
        <v>0.018</v>
      </c>
      <c r="CQ412" s="33" t="n">
        <v>0</v>
      </c>
      <c r="CR412" s="33" t="n">
        <v>0.024</v>
      </c>
      <c r="CS412" s="33" t="n">
        <v>0.018</v>
      </c>
      <c r="CT412" s="33" t="n">
        <v>0.1</v>
      </c>
      <c r="CU412" s="33" t="n">
        <v>0.076</v>
      </c>
      <c r="CV412" s="33" t="n">
        <v>0.018</v>
      </c>
      <c r="CW412" s="33" t="n">
        <v>0.029</v>
      </c>
      <c r="CX412" s="33" t="n">
        <v>0.041</v>
      </c>
      <c r="CY412" s="33" t="n">
        <v>0.059</v>
      </c>
      <c r="CZ412" s="33" t="n">
        <v>0.029</v>
      </c>
      <c r="DA412" s="33" t="n">
        <v>0.082</v>
      </c>
      <c r="DB412" s="33" t="n">
        <v>0.1</v>
      </c>
      <c r="DC412" s="33" t="n">
        <v>0.135</v>
      </c>
      <c r="DD412" s="33" t="n">
        <v>0.124</v>
      </c>
      <c r="DE412" s="33" t="n">
        <v>0.247</v>
      </c>
      <c r="DF412" s="33" t="n">
        <v>0.282</v>
      </c>
      <c r="DG412" s="33" t="n">
        <v>0.265</v>
      </c>
      <c r="DH412" s="33" t="n">
        <v>0.247</v>
      </c>
      <c r="DI412" s="33" t="n">
        <v>0.288</v>
      </c>
      <c r="DJ412" s="33" t="n">
        <v>0.341</v>
      </c>
      <c r="DK412" s="33" t="n">
        <v>0.294</v>
      </c>
      <c r="DL412" s="33" t="n">
        <v>0.318</v>
      </c>
      <c r="DM412" s="33" t="n">
        <v>0.312</v>
      </c>
      <c r="DN412" s="33" t="n">
        <v>0.024</v>
      </c>
      <c r="DO412" s="33" t="n">
        <v>0.024</v>
      </c>
      <c r="DP412" s="33" t="n">
        <v>0.029</v>
      </c>
      <c r="DQ412" s="33" t="n">
        <v>0.024</v>
      </c>
      <c r="DR412" s="33" t="n">
        <v>0.029</v>
      </c>
      <c r="DS412" s="33" t="n">
        <v>0.029</v>
      </c>
      <c r="DT412" s="33" t="n">
        <v>0.029</v>
      </c>
      <c r="DU412" s="33" t="n">
        <v>0.024</v>
      </c>
      <c r="DV412" s="33" t="n">
        <v>0.024</v>
      </c>
      <c r="DW412" s="33" t="n">
        <v>0.712</v>
      </c>
      <c r="DX412" s="33" t="n">
        <v>0.653</v>
      </c>
      <c r="DY412" s="33" t="n">
        <v>0.635</v>
      </c>
      <c r="DZ412" s="33" t="n">
        <v>0.653</v>
      </c>
      <c r="EA412" s="33" t="n">
        <v>0.653</v>
      </c>
      <c r="EB412" s="33" t="n">
        <v>0.524</v>
      </c>
      <c r="EC412" s="33" t="n">
        <v>0.559</v>
      </c>
      <c r="ED412" s="33" t="n">
        <v>0.424</v>
      </c>
      <c r="EE412" s="33" t="n">
        <v>0.465</v>
      </c>
      <c r="EF412" s="33" t="n">
        <v>0.488</v>
      </c>
      <c r="EG412" s="33" t="n">
        <v>0</v>
      </c>
      <c r="EH412" s="33" t="n">
        <v>0</v>
      </c>
      <c r="EI412" s="33" t="n">
        <v>0.194</v>
      </c>
      <c r="EJ412" s="33" t="n">
        <v>0.4</v>
      </c>
      <c r="EK412" s="33" t="n">
        <v>0.006</v>
      </c>
      <c r="EL412" s="33" t="n">
        <v>0</v>
      </c>
      <c r="EM412" s="33" t="n">
        <v>0.229</v>
      </c>
      <c r="EN412" s="33" t="n">
        <v>0.041</v>
      </c>
      <c r="EO412" s="33" t="n">
        <v>0.235</v>
      </c>
      <c r="EP412" s="33" t="n">
        <v>0.265</v>
      </c>
      <c r="EQ412" s="33" t="n">
        <v>0.288</v>
      </c>
      <c r="ER412" s="33" t="n">
        <v>0.029</v>
      </c>
      <c r="ES412" s="33" t="n">
        <v>0.029</v>
      </c>
      <c r="ET412" s="33" t="n">
        <v>0.041</v>
      </c>
      <c r="EU412" s="33" t="n">
        <v>0.059</v>
      </c>
      <c r="EV412" s="33" t="n">
        <v>0.041</v>
      </c>
      <c r="EW412" s="33" t="n">
        <v>0.729</v>
      </c>
      <c r="EX412" s="33" t="n">
        <v>0.694</v>
      </c>
      <c r="EY412" s="33" t="n">
        <v>0.229</v>
      </c>
      <c r="EZ412" s="33" t="n">
        <v>9.13</v>
      </c>
      <c r="FA412" s="33" t="n">
        <v>0</v>
      </c>
      <c r="FB412" s="33" t="n">
        <v>0</v>
      </c>
      <c r="FC412" s="33" t="n">
        <v>0.018</v>
      </c>
      <c r="FD412" s="33" t="n">
        <v>0</v>
      </c>
      <c r="FE412" s="33" t="n">
        <v>0.012</v>
      </c>
      <c r="FF412" s="33" t="n">
        <v>0.012</v>
      </c>
      <c r="FG412" s="33" t="n">
        <v>0.071</v>
      </c>
      <c r="FH412" s="33" t="n">
        <v>0.129</v>
      </c>
      <c r="FI412" s="33" t="n">
        <v>0.147</v>
      </c>
      <c r="FJ412" s="33" t="n">
        <v>0.588</v>
      </c>
      <c r="FK412" s="33" t="n">
        <v>0.024</v>
      </c>
      <c r="FL412" s="33" t="n">
        <v>0.476</v>
      </c>
      <c r="FM412" s="33" t="n">
        <v>0.724</v>
      </c>
      <c r="FN412" s="33" t="n">
        <v>0.135</v>
      </c>
      <c r="FO412" s="33" t="n">
        <v>0.265</v>
      </c>
      <c r="FP412" s="33" t="n">
        <v>0.071</v>
      </c>
      <c r="FQ412" s="33" t="n">
        <v>0.3</v>
      </c>
      <c r="FR412" s="33" t="n">
        <v>0.112</v>
      </c>
      <c r="FS412" s="33" t="n">
        <v>0.035</v>
      </c>
      <c r="FT412" s="33" t="n">
        <v>0.271</v>
      </c>
      <c r="FU412" s="33" t="n">
        <v>0.071</v>
      </c>
      <c r="FV412" s="33" t="n">
        <v>0.065</v>
      </c>
      <c r="FW412" s="33" t="n">
        <v>0.253</v>
      </c>
      <c r="FX412" s="33" t="n">
        <v>0.076</v>
      </c>
      <c r="FY412" s="33" t="n">
        <v>0.106</v>
      </c>
      <c r="FZ412" s="33" t="n">
        <v>0.041</v>
      </c>
      <c r="GA412" s="33" t="n">
        <v>0</v>
      </c>
      <c r="GB412" s="33" t="n">
        <v>0.018</v>
      </c>
      <c r="GC412" s="33" t="n">
        <v>0.035</v>
      </c>
      <c r="GD412" s="33" t="n">
        <v>0.129</v>
      </c>
      <c r="GE412" s="33" t="n">
        <v>0.171</v>
      </c>
      <c r="GF412" s="33" t="n">
        <v>0</v>
      </c>
      <c r="GG412" s="33" t="n">
        <v>0.476</v>
      </c>
      <c r="GH412" s="33" t="n">
        <v>0.353</v>
      </c>
      <c r="GI412" s="33" t="n">
        <v>0.547</v>
      </c>
      <c r="GJ412" s="33" t="n">
        <v>0.553</v>
      </c>
      <c r="GK412" s="33" t="n">
        <v>0.518</v>
      </c>
      <c r="GL412" s="33" t="n">
        <v>0.435</v>
      </c>
      <c r="GM412" s="33" t="n">
        <v>0.476</v>
      </c>
      <c r="GN412" s="33" t="n">
        <v>0.424</v>
      </c>
      <c r="GO412" s="33" t="n">
        <v>0.324</v>
      </c>
      <c r="GP412" s="33" t="n">
        <v>0.224</v>
      </c>
      <c r="GQ412" s="33" t="n">
        <v>0.188</v>
      </c>
      <c r="GR412" s="33" t="n">
        <v>0.529</v>
      </c>
      <c r="GS412" s="33" t="n">
        <v>0.018</v>
      </c>
      <c r="GT412" s="33" t="n">
        <v>0.165</v>
      </c>
      <c r="GU412" s="33" t="n">
        <v>0.059</v>
      </c>
      <c r="GV412" s="33" t="n">
        <v>0.041</v>
      </c>
      <c r="GW412" s="33" t="n">
        <v>0.065</v>
      </c>
      <c r="GX412" s="33" t="n">
        <v>0</v>
      </c>
      <c r="GY412" s="33" t="n">
        <v>0</v>
      </c>
      <c r="GZ412" s="33" t="n">
        <v>0</v>
      </c>
      <c r="HA412" s="33" t="n">
        <v>0</v>
      </c>
      <c r="HB412" s="33" t="n">
        <v>0</v>
      </c>
      <c r="HC412" s="33" t="n">
        <v>0.024</v>
      </c>
      <c r="HD412" s="33" t="n">
        <v>0.006</v>
      </c>
      <c r="HE412" s="33" t="n">
        <v>0.029</v>
      </c>
      <c r="HF412" s="33" t="n">
        <v>0.041</v>
      </c>
      <c r="HG412" s="33" t="n">
        <v>0.035</v>
      </c>
      <c r="HH412" s="33" t="n">
        <v>0.053</v>
      </c>
      <c r="HI412" s="33" t="n">
        <v>0.035</v>
      </c>
      <c r="HJ412" s="33" t="n">
        <v>0.029</v>
      </c>
    </row>
    <row r="413" customFormat="false" ht="15" hidden="false" customHeight="false" outlineLevel="0" collapsed="false">
      <c r="A413" s="33" t="n">
        <v>610082</v>
      </c>
      <c r="B413" s="242" t="s">
        <v>1785</v>
      </c>
      <c r="C413" s="243" t="s">
        <v>1786</v>
      </c>
      <c r="D413" s="33" t="n">
        <v>4940</v>
      </c>
      <c r="E413" s="33" t="n">
        <v>24591</v>
      </c>
      <c r="F413" s="33" t="s">
        <v>967</v>
      </c>
      <c r="G413" s="33" t="s">
        <v>968</v>
      </c>
      <c r="H413" s="243" t="s">
        <v>46</v>
      </c>
      <c r="I413" s="33" t="s">
        <v>1855</v>
      </c>
      <c r="J413" s="33" t="s">
        <v>2438</v>
      </c>
      <c r="L413" s="33" t="s">
        <v>155</v>
      </c>
      <c r="N413" s="33" t="s">
        <v>1790</v>
      </c>
      <c r="O413" s="33" t="n">
        <v>51441</v>
      </c>
      <c r="P413" s="33" t="s">
        <v>1791</v>
      </c>
      <c r="Q413" s="33" t="s">
        <v>967</v>
      </c>
      <c r="R413" s="33" t="s">
        <v>4568</v>
      </c>
      <c r="S413" s="33" t="n">
        <v>60655</v>
      </c>
      <c r="T413" s="33" t="n">
        <v>49</v>
      </c>
      <c r="U413" s="33" t="s">
        <v>4569</v>
      </c>
      <c r="V413" s="33" t="s">
        <v>4570</v>
      </c>
      <c r="W413" s="33" t="s">
        <v>4571</v>
      </c>
      <c r="X413" s="33" t="s">
        <v>4572</v>
      </c>
      <c r="Y413" s="33" t="s">
        <v>968</v>
      </c>
      <c r="Z413" s="33" t="s">
        <v>2643</v>
      </c>
      <c r="AA413" s="33" t="n">
        <v>2012</v>
      </c>
      <c r="AB413" s="33" t="n">
        <v>610082</v>
      </c>
      <c r="AD413" s="33" t="n">
        <v>4940</v>
      </c>
      <c r="AG413" s="33" t="s">
        <v>4573</v>
      </c>
      <c r="AH413" s="33" t="n">
        <v>0</v>
      </c>
      <c r="AI413" s="33" t="s">
        <v>1823</v>
      </c>
      <c r="AJ413" s="33" t="s">
        <v>1801</v>
      </c>
      <c r="AK413" s="33" t="s">
        <v>1802</v>
      </c>
      <c r="AL413" s="33" t="s">
        <v>155</v>
      </c>
      <c r="AM413" s="33" t="s">
        <v>60</v>
      </c>
      <c r="AN413" s="33" t="s">
        <v>155</v>
      </c>
      <c r="AO413" s="33" t="s">
        <v>155</v>
      </c>
      <c r="AP413" s="33" t="s">
        <v>60</v>
      </c>
      <c r="AQ413" s="33" t="s">
        <v>2426</v>
      </c>
      <c r="AR413" s="244" t="s">
        <v>109</v>
      </c>
      <c r="AS413" s="33" t="s">
        <v>47</v>
      </c>
      <c r="AT413" s="33" t="s">
        <v>47</v>
      </c>
      <c r="AU413" s="33" t="s">
        <v>47</v>
      </c>
      <c r="AV413" s="33" t="n">
        <v>55</v>
      </c>
      <c r="AW413" s="33" t="n">
        <v>55</v>
      </c>
      <c r="AX413" s="33" t="n">
        <v>41</v>
      </c>
      <c r="AY413" s="33" t="n">
        <v>411</v>
      </c>
      <c r="AZ413" s="33" t="n">
        <v>328</v>
      </c>
      <c r="BA413" s="33" t="n">
        <v>4</v>
      </c>
      <c r="BB413" s="33" t="n">
        <v>2</v>
      </c>
      <c r="BC413" s="33" t="n">
        <v>33</v>
      </c>
      <c r="BD413" s="245" t="n">
        <v>2</v>
      </c>
      <c r="BE413" s="33" t="n">
        <v>0</v>
      </c>
      <c r="BF413" s="33" t="n">
        <v>13</v>
      </c>
      <c r="BG413" s="33" t="n">
        <v>29</v>
      </c>
      <c r="BH413" s="33" t="n">
        <v>411</v>
      </c>
      <c r="BI413" s="33" t="n">
        <v>0.027</v>
      </c>
      <c r="BJ413" s="33" t="n">
        <v>0.022</v>
      </c>
      <c r="BK413" s="33" t="n">
        <v>0.005</v>
      </c>
      <c r="BL413" s="33" t="n">
        <v>0.01</v>
      </c>
      <c r="BM413" s="33" t="n">
        <v>0.005</v>
      </c>
      <c r="BN413" s="33" t="n">
        <v>0.073</v>
      </c>
      <c r="BO413" s="33" t="n">
        <v>0.09</v>
      </c>
      <c r="BP413" s="33" t="n">
        <v>0.071</v>
      </c>
      <c r="BQ413" s="33" t="n">
        <v>0.056</v>
      </c>
      <c r="BR413" s="33" t="n">
        <v>0.032</v>
      </c>
      <c r="BS413" s="33" t="n">
        <v>0.051</v>
      </c>
      <c r="BT413" s="33" t="n">
        <v>0.136</v>
      </c>
      <c r="BU413" s="33" t="n">
        <v>0.299</v>
      </c>
      <c r="BV413" s="33" t="n">
        <v>0.246</v>
      </c>
      <c r="BW413" s="33" t="n">
        <v>0.285</v>
      </c>
      <c r="BX413" s="33" t="n">
        <v>0.187</v>
      </c>
      <c r="BY413" s="33" t="n">
        <v>0.297</v>
      </c>
      <c r="BZ413" s="33" t="n">
        <v>0.268</v>
      </c>
      <c r="CA413" s="33" t="n">
        <v>0.007</v>
      </c>
      <c r="CB413" s="33" t="n">
        <v>0.012</v>
      </c>
      <c r="CC413" s="33" t="n">
        <v>0.022</v>
      </c>
      <c r="CD413" s="33" t="n">
        <v>0.01</v>
      </c>
      <c r="CE413" s="33" t="n">
        <v>0.012</v>
      </c>
      <c r="CF413" s="33" t="n">
        <v>0.024</v>
      </c>
      <c r="CG413" s="33" t="n">
        <v>0.577</v>
      </c>
      <c r="CH413" s="33" t="n">
        <v>0.65</v>
      </c>
      <c r="CI413" s="33" t="n">
        <v>0.633</v>
      </c>
      <c r="CJ413" s="33" t="n">
        <v>0.762</v>
      </c>
      <c r="CK413" s="33" t="n">
        <v>0.635</v>
      </c>
      <c r="CL413" s="33" t="n">
        <v>0.499</v>
      </c>
      <c r="CM413" s="33" t="n">
        <v>0.01</v>
      </c>
      <c r="CN413" s="33" t="n">
        <v>0.005</v>
      </c>
      <c r="CO413" s="33" t="n">
        <v>0.005</v>
      </c>
      <c r="CP413" s="33" t="n">
        <v>0.012</v>
      </c>
      <c r="CQ413" s="33" t="n">
        <v>0.01</v>
      </c>
      <c r="CR413" s="33" t="n">
        <v>0.022</v>
      </c>
      <c r="CS413" s="33" t="n">
        <v>0.032</v>
      </c>
      <c r="CT413" s="33" t="n">
        <v>0.105</v>
      </c>
      <c r="CU413" s="33" t="n">
        <v>0.049</v>
      </c>
      <c r="CV413" s="33" t="n">
        <v>0.017</v>
      </c>
      <c r="CW413" s="33" t="n">
        <v>0.019</v>
      </c>
      <c r="CX413" s="33" t="n">
        <v>0.027</v>
      </c>
      <c r="CY413" s="33" t="n">
        <v>0.029</v>
      </c>
      <c r="CZ413" s="33" t="n">
        <v>0.015</v>
      </c>
      <c r="DA413" s="33" t="n">
        <v>0.058</v>
      </c>
      <c r="DB413" s="33" t="n">
        <v>0.073</v>
      </c>
      <c r="DC413" s="33" t="n">
        <v>0.105</v>
      </c>
      <c r="DD413" s="33" t="n">
        <v>0.1</v>
      </c>
      <c r="DE413" s="33" t="n">
        <v>0.109</v>
      </c>
      <c r="DF413" s="33" t="n">
        <v>0.136</v>
      </c>
      <c r="DG413" s="33" t="n">
        <v>0.156</v>
      </c>
      <c r="DH413" s="33" t="n">
        <v>0.107</v>
      </c>
      <c r="DI413" s="33" t="n">
        <v>0.146</v>
      </c>
      <c r="DJ413" s="33" t="n">
        <v>0.217</v>
      </c>
      <c r="DK413" s="33" t="n">
        <v>0.161</v>
      </c>
      <c r="DL413" s="33" t="n">
        <v>0.175</v>
      </c>
      <c r="DM413" s="33" t="n">
        <v>0.165</v>
      </c>
      <c r="DN413" s="33" t="n">
        <v>0.01</v>
      </c>
      <c r="DO413" s="33" t="n">
        <v>0.012</v>
      </c>
      <c r="DP413" s="33" t="n">
        <v>0.01</v>
      </c>
      <c r="DQ413" s="33" t="n">
        <v>0.01</v>
      </c>
      <c r="DR413" s="33" t="n">
        <v>0.01</v>
      </c>
      <c r="DS413" s="33" t="n">
        <v>0.012</v>
      </c>
      <c r="DT413" s="33" t="n">
        <v>0.01</v>
      </c>
      <c r="DU413" s="33" t="n">
        <v>0.017</v>
      </c>
      <c r="DV413" s="33" t="n">
        <v>0.015</v>
      </c>
      <c r="DW413" s="33" t="n">
        <v>0.854</v>
      </c>
      <c r="DX413" s="33" t="n">
        <v>0.827</v>
      </c>
      <c r="DY413" s="33" t="n">
        <v>0.803</v>
      </c>
      <c r="DZ413" s="33" t="n">
        <v>0.842</v>
      </c>
      <c r="EA413" s="33" t="n">
        <v>0.82</v>
      </c>
      <c r="EB413" s="33" t="n">
        <v>0.691</v>
      </c>
      <c r="EC413" s="33" t="n">
        <v>0.725</v>
      </c>
      <c r="ED413" s="33" t="n">
        <v>0.599</v>
      </c>
      <c r="EE413" s="33" t="n">
        <v>0.672</v>
      </c>
      <c r="EF413" s="33" t="n">
        <v>0.533</v>
      </c>
      <c r="EG413" s="33" t="n">
        <v>0.005</v>
      </c>
      <c r="EH413" s="33" t="n">
        <v>0.005</v>
      </c>
      <c r="EI413" s="33" t="n">
        <v>0.146</v>
      </c>
      <c r="EJ413" s="33" t="n">
        <v>0.394</v>
      </c>
      <c r="EK413" s="33" t="n">
        <v>0.015</v>
      </c>
      <c r="EL413" s="33" t="n">
        <v>0.007</v>
      </c>
      <c r="EM413" s="33" t="n">
        <v>0.144</v>
      </c>
      <c r="EN413" s="33" t="n">
        <v>0.032</v>
      </c>
      <c r="EO413" s="33" t="n">
        <v>0.241</v>
      </c>
      <c r="EP413" s="33" t="n">
        <v>0.19</v>
      </c>
      <c r="EQ413" s="33" t="n">
        <v>0.263</v>
      </c>
      <c r="ER413" s="33" t="n">
        <v>0.017</v>
      </c>
      <c r="ES413" s="33" t="n">
        <v>0.032</v>
      </c>
      <c r="ET413" s="33" t="n">
        <v>0.019</v>
      </c>
      <c r="EU413" s="33" t="n">
        <v>0.073</v>
      </c>
      <c r="EV413" s="33" t="n">
        <v>0.024</v>
      </c>
      <c r="EW413" s="33" t="n">
        <v>0.708</v>
      </c>
      <c r="EX413" s="33" t="n">
        <v>0.779</v>
      </c>
      <c r="EY413" s="33" t="n">
        <v>0.375</v>
      </c>
      <c r="EZ413" s="33" t="n">
        <v>9.22</v>
      </c>
      <c r="FA413" s="33" t="n">
        <v>0.005</v>
      </c>
      <c r="FB413" s="33" t="n">
        <v>0.002</v>
      </c>
      <c r="FC413" s="33" t="n">
        <v>0.005</v>
      </c>
      <c r="FD413" s="33" t="n">
        <v>0.01</v>
      </c>
      <c r="FE413" s="33" t="n">
        <v>0.01</v>
      </c>
      <c r="FF413" s="33" t="n">
        <v>0.022</v>
      </c>
      <c r="FG413" s="33" t="n">
        <v>0.036</v>
      </c>
      <c r="FH413" s="33" t="n">
        <v>0.095</v>
      </c>
      <c r="FI413" s="33" t="n">
        <v>0.18</v>
      </c>
      <c r="FJ413" s="33" t="n">
        <v>0.62</v>
      </c>
      <c r="FK413" s="33" t="n">
        <v>0.015</v>
      </c>
      <c r="FL413" s="33" t="n">
        <v>0.482</v>
      </c>
      <c r="FM413" s="33" t="n">
        <v>0.854</v>
      </c>
      <c r="FN413" s="33" t="n">
        <v>0.173</v>
      </c>
      <c r="FO413" s="33" t="n">
        <v>0.224</v>
      </c>
      <c r="FP413" s="33" t="n">
        <v>0.071</v>
      </c>
      <c r="FQ413" s="33" t="n">
        <v>0.292</v>
      </c>
      <c r="FR413" s="33" t="n">
        <v>0.161</v>
      </c>
      <c r="FS413" s="33" t="n">
        <v>0.012</v>
      </c>
      <c r="FT413" s="33" t="n">
        <v>0.321</v>
      </c>
      <c r="FU413" s="33" t="n">
        <v>0.09</v>
      </c>
      <c r="FV413" s="33" t="n">
        <v>0.012</v>
      </c>
      <c r="FW413" s="33" t="n">
        <v>0.19</v>
      </c>
      <c r="FX413" s="33" t="n">
        <v>0.044</v>
      </c>
      <c r="FY413" s="33" t="n">
        <v>0.051</v>
      </c>
      <c r="FZ413" s="33" t="n">
        <v>0.024</v>
      </c>
      <c r="GA413" s="33" t="n">
        <v>0.019</v>
      </c>
      <c r="GB413" s="33" t="n">
        <v>0.066</v>
      </c>
      <c r="GC413" s="33" t="n">
        <v>0.078</v>
      </c>
      <c r="GD413" s="33" t="n">
        <v>0.148</v>
      </c>
      <c r="GE413" s="33" t="n">
        <v>0.119</v>
      </c>
      <c r="GF413" s="33" t="n">
        <v>0.01</v>
      </c>
      <c r="GG413" s="33" t="n">
        <v>0.304</v>
      </c>
      <c r="GH413" s="33" t="n">
        <v>0.355</v>
      </c>
      <c r="GI413" s="33" t="n">
        <v>0.406</v>
      </c>
      <c r="GJ413" s="33" t="n">
        <v>0.457</v>
      </c>
      <c r="GK413" s="33" t="n">
        <v>0.44</v>
      </c>
      <c r="GL413" s="33" t="n">
        <v>0.226</v>
      </c>
      <c r="GM413" s="33" t="n">
        <v>0.65</v>
      </c>
      <c r="GN413" s="33" t="n">
        <v>0.36</v>
      </c>
      <c r="GO413" s="33" t="n">
        <v>0.406</v>
      </c>
      <c r="GP413" s="33" t="n">
        <v>0.321</v>
      </c>
      <c r="GQ413" s="33" t="n">
        <v>0.292</v>
      </c>
      <c r="GR413" s="33" t="n">
        <v>0.737</v>
      </c>
      <c r="GS413" s="33" t="n">
        <v>0.012</v>
      </c>
      <c r="GT413" s="33" t="n">
        <v>0.2</v>
      </c>
      <c r="GU413" s="33" t="n">
        <v>0.092</v>
      </c>
      <c r="GV413" s="33" t="n">
        <v>0.054</v>
      </c>
      <c r="GW413" s="33" t="n">
        <v>0.078</v>
      </c>
      <c r="GX413" s="33" t="n">
        <v>0.012</v>
      </c>
      <c r="GY413" s="33" t="n">
        <v>0</v>
      </c>
      <c r="GZ413" s="33" t="n">
        <v>0.002</v>
      </c>
      <c r="HA413" s="33" t="n">
        <v>0.002</v>
      </c>
      <c r="HB413" s="33" t="n">
        <v>0</v>
      </c>
      <c r="HC413" s="33" t="n">
        <v>0.056</v>
      </c>
      <c r="HD413" s="33" t="n">
        <v>0.002</v>
      </c>
      <c r="HE413" s="33" t="n">
        <v>0.015</v>
      </c>
      <c r="HF413" s="33" t="n">
        <v>0.017</v>
      </c>
      <c r="HG413" s="33" t="n">
        <v>0.015</v>
      </c>
      <c r="HH413" s="33" t="n">
        <v>0.019</v>
      </c>
      <c r="HI413" s="33" t="n">
        <v>0.015</v>
      </c>
      <c r="HJ413" s="33" t="n">
        <v>0.012</v>
      </c>
    </row>
    <row r="414" customFormat="false" ht="15" hidden="false" customHeight="false" outlineLevel="0" collapsed="false">
      <c r="A414" s="33" t="n">
        <v>610083</v>
      </c>
      <c r="B414" s="242" t="s">
        <v>1785</v>
      </c>
      <c r="C414" s="243" t="s">
        <v>1786</v>
      </c>
      <c r="D414" s="33" t="n">
        <v>4950</v>
      </c>
      <c r="E414" s="33" t="n">
        <v>30051</v>
      </c>
      <c r="F414" s="33" t="s">
        <v>168</v>
      </c>
      <c r="G414" s="33" t="s">
        <v>169</v>
      </c>
      <c r="H414" s="243" t="s">
        <v>46</v>
      </c>
      <c r="I414" s="33" t="s">
        <v>1855</v>
      </c>
      <c r="J414" s="33" t="s">
        <v>1788</v>
      </c>
      <c r="L414" s="33" t="s">
        <v>75</v>
      </c>
      <c r="N414" s="33" t="s">
        <v>1790</v>
      </c>
      <c r="O414" s="33" t="n">
        <v>51021</v>
      </c>
      <c r="P414" s="33" t="s">
        <v>1791</v>
      </c>
      <c r="Q414" s="33" t="s">
        <v>4574</v>
      </c>
      <c r="R414" s="33" t="s">
        <v>4575</v>
      </c>
      <c r="S414" s="33" t="n">
        <v>60656</v>
      </c>
      <c r="T414" s="33" t="n">
        <v>30</v>
      </c>
      <c r="U414" s="33" t="s">
        <v>4576</v>
      </c>
      <c r="V414" s="33" t="s">
        <v>4577</v>
      </c>
      <c r="W414" s="33" t="s">
        <v>4578</v>
      </c>
      <c r="X414" s="33" t="s">
        <v>4579</v>
      </c>
      <c r="Y414" s="33" t="s">
        <v>1040</v>
      </c>
      <c r="Z414" s="33" t="s">
        <v>2700</v>
      </c>
      <c r="AA414" s="33" t="n">
        <v>2012</v>
      </c>
      <c r="AB414" s="33" t="n">
        <v>610083</v>
      </c>
      <c r="AD414" s="33" t="n">
        <v>4950</v>
      </c>
      <c r="AG414" s="33" t="s">
        <v>4580</v>
      </c>
      <c r="AH414" s="33" t="n">
        <v>0</v>
      </c>
      <c r="AI414" s="33" t="s">
        <v>1823</v>
      </c>
      <c r="AJ414" s="33" t="s">
        <v>1801</v>
      </c>
      <c r="AK414" s="33" t="s">
        <v>1802</v>
      </c>
      <c r="AL414" s="33" t="s">
        <v>75</v>
      </c>
      <c r="AM414" s="33" t="s">
        <v>65</v>
      </c>
      <c r="AN414" s="33" t="s">
        <v>75</v>
      </c>
      <c r="AO414" s="33" t="s">
        <v>75</v>
      </c>
      <c r="AP414" s="33" t="s">
        <v>65</v>
      </c>
      <c r="AQ414" s="33" t="s">
        <v>2467</v>
      </c>
      <c r="AR414" s="244" t="s">
        <v>54</v>
      </c>
    </row>
    <row r="415" customFormat="false" ht="15" hidden="false" customHeight="false" outlineLevel="0" collapsed="false">
      <c r="A415" s="33" t="n">
        <v>610084</v>
      </c>
      <c r="B415" s="242" t="s">
        <v>1785</v>
      </c>
      <c r="C415" s="243" t="s">
        <v>1786</v>
      </c>
      <c r="D415" s="33" t="n">
        <v>4960</v>
      </c>
      <c r="E415" s="33" t="n">
        <v>29211</v>
      </c>
      <c r="F415" s="33" t="s">
        <v>777</v>
      </c>
      <c r="G415" s="33" t="s">
        <v>778</v>
      </c>
      <c r="H415" s="243" t="s">
        <v>46</v>
      </c>
      <c r="I415" s="33" t="s">
        <v>1855</v>
      </c>
      <c r="J415" s="33" t="s">
        <v>2438</v>
      </c>
      <c r="L415" s="33" t="s">
        <v>155</v>
      </c>
      <c r="N415" s="33" t="s">
        <v>1790</v>
      </c>
      <c r="O415" s="33" t="n">
        <v>51442</v>
      </c>
      <c r="P415" s="33" t="s">
        <v>1791</v>
      </c>
      <c r="Q415" s="33" t="s">
        <v>4581</v>
      </c>
      <c r="R415" s="33" t="s">
        <v>4582</v>
      </c>
      <c r="S415" s="33" t="n">
        <v>60655</v>
      </c>
      <c r="T415" s="33" t="n">
        <v>49</v>
      </c>
      <c r="U415" s="33" t="s">
        <v>4583</v>
      </c>
      <c r="V415" s="33" t="s">
        <v>4584</v>
      </c>
      <c r="W415" s="33" t="s">
        <v>4585</v>
      </c>
      <c r="X415" s="33" t="s">
        <v>4586</v>
      </c>
      <c r="Y415" s="33" t="s">
        <v>968</v>
      </c>
      <c r="Z415" s="33" t="s">
        <v>2643</v>
      </c>
      <c r="AA415" s="33" t="n">
        <v>2012</v>
      </c>
      <c r="AB415" s="33" t="n">
        <v>610084</v>
      </c>
      <c r="AD415" s="33" t="n">
        <v>4960</v>
      </c>
      <c r="AH415" s="33" t="n">
        <v>6</v>
      </c>
      <c r="AI415" s="33" t="s">
        <v>1823</v>
      </c>
      <c r="AJ415" s="33" t="s">
        <v>1801</v>
      </c>
      <c r="AK415" s="33" t="s">
        <v>1802</v>
      </c>
      <c r="AL415" s="33" t="s">
        <v>155</v>
      </c>
      <c r="AM415" s="33" t="s">
        <v>60</v>
      </c>
      <c r="AN415" s="33" t="s">
        <v>155</v>
      </c>
      <c r="AO415" s="33" t="s">
        <v>155</v>
      </c>
      <c r="AP415" s="33" t="s">
        <v>60</v>
      </c>
      <c r="AQ415" s="33" t="s">
        <v>2426</v>
      </c>
      <c r="AR415" s="244" t="s">
        <v>136</v>
      </c>
      <c r="AS415" s="33" t="s">
        <v>131</v>
      </c>
      <c r="AT415" s="33" t="s">
        <v>47</v>
      </c>
      <c r="AU415" s="33" t="s">
        <v>77</v>
      </c>
      <c r="AV415" s="33" t="n">
        <v>99</v>
      </c>
      <c r="AW415" s="33" t="n">
        <v>55</v>
      </c>
      <c r="AX415" s="33" t="n">
        <v>68</v>
      </c>
      <c r="AY415" s="33" t="n">
        <v>98</v>
      </c>
      <c r="AZ415" s="33" t="n">
        <v>39</v>
      </c>
      <c r="BA415" s="33" t="n">
        <v>3</v>
      </c>
      <c r="BB415" s="33" t="n">
        <v>38</v>
      </c>
      <c r="BC415" s="33" t="n">
        <v>8</v>
      </c>
      <c r="BD415" s="245" t="n">
        <v>1</v>
      </c>
      <c r="BE415" s="33" t="n">
        <v>0</v>
      </c>
      <c r="BF415" s="33" t="n">
        <v>4</v>
      </c>
      <c r="BG415" s="33" t="n">
        <v>5</v>
      </c>
      <c r="BH415" s="33" t="n">
        <v>98</v>
      </c>
      <c r="BI415" s="33" t="n">
        <v>0</v>
      </c>
      <c r="BJ415" s="33" t="n">
        <v>0</v>
      </c>
      <c r="BK415" s="33" t="n">
        <v>0</v>
      </c>
      <c r="BL415" s="33" t="n">
        <v>0</v>
      </c>
      <c r="BM415" s="33" t="n">
        <v>0</v>
      </c>
      <c r="BN415" s="33" t="n">
        <v>0.01</v>
      </c>
      <c r="BO415" s="33" t="n">
        <v>0.01</v>
      </c>
      <c r="BP415" s="33" t="n">
        <v>0.01</v>
      </c>
      <c r="BQ415" s="33" t="n">
        <v>0</v>
      </c>
      <c r="BR415" s="33" t="n">
        <v>0.01</v>
      </c>
      <c r="BS415" s="33" t="n">
        <v>0.02</v>
      </c>
      <c r="BT415" s="33" t="n">
        <v>0.031</v>
      </c>
      <c r="BU415" s="33" t="n">
        <v>0.184</v>
      </c>
      <c r="BV415" s="33" t="n">
        <v>0.061</v>
      </c>
      <c r="BW415" s="33" t="n">
        <v>0.082</v>
      </c>
      <c r="BX415" s="33" t="n">
        <v>0.051</v>
      </c>
      <c r="BY415" s="33" t="n">
        <v>0.143</v>
      </c>
      <c r="BZ415" s="33" t="n">
        <v>0.235</v>
      </c>
      <c r="CA415" s="33" t="n">
        <v>0</v>
      </c>
      <c r="CB415" s="33" t="n">
        <v>0</v>
      </c>
      <c r="CC415" s="33" t="n">
        <v>0</v>
      </c>
      <c r="CD415" s="33" t="n">
        <v>0</v>
      </c>
      <c r="CE415" s="33" t="n">
        <v>0</v>
      </c>
      <c r="CF415" s="33" t="n">
        <v>0.02</v>
      </c>
      <c r="CG415" s="33" t="n">
        <v>0.806</v>
      </c>
      <c r="CH415" s="33" t="n">
        <v>0.929</v>
      </c>
      <c r="CI415" s="33" t="n">
        <v>0.918</v>
      </c>
      <c r="CJ415" s="33" t="n">
        <v>0.939</v>
      </c>
      <c r="CK415" s="33" t="n">
        <v>0.837</v>
      </c>
      <c r="CL415" s="33" t="n">
        <v>0.704</v>
      </c>
      <c r="CM415" s="33" t="n">
        <v>0.01</v>
      </c>
      <c r="CN415" s="33" t="n">
        <v>0</v>
      </c>
      <c r="CO415" s="33" t="n">
        <v>0.01</v>
      </c>
      <c r="CP415" s="33" t="n">
        <v>0.01</v>
      </c>
      <c r="CQ415" s="33" t="n">
        <v>0</v>
      </c>
      <c r="CR415" s="33" t="n">
        <v>0.01</v>
      </c>
      <c r="CS415" s="33" t="n">
        <v>0.01</v>
      </c>
      <c r="CT415" s="33" t="n">
        <v>0.122</v>
      </c>
      <c r="CU415" s="33" t="n">
        <v>0.041</v>
      </c>
      <c r="CV415" s="33" t="n">
        <v>0.01</v>
      </c>
      <c r="CW415" s="33" t="n">
        <v>0.01</v>
      </c>
      <c r="CX415" s="33" t="n">
        <v>0</v>
      </c>
      <c r="CY415" s="33" t="n">
        <v>0</v>
      </c>
      <c r="CZ415" s="33" t="n">
        <v>0.02</v>
      </c>
      <c r="DA415" s="33" t="n">
        <v>0.041</v>
      </c>
      <c r="DB415" s="33" t="n">
        <v>0.082</v>
      </c>
      <c r="DC415" s="33" t="n">
        <v>0.112</v>
      </c>
      <c r="DD415" s="33" t="n">
        <v>0.133</v>
      </c>
      <c r="DE415" s="33" t="n">
        <v>0.102</v>
      </c>
      <c r="DF415" s="33" t="n">
        <v>0.133</v>
      </c>
      <c r="DG415" s="33" t="n">
        <v>0.143</v>
      </c>
      <c r="DH415" s="33" t="n">
        <v>0.173</v>
      </c>
      <c r="DI415" s="33" t="n">
        <v>0.133</v>
      </c>
      <c r="DJ415" s="33" t="n">
        <v>0.245</v>
      </c>
      <c r="DK415" s="33" t="n">
        <v>0.286</v>
      </c>
      <c r="DL415" s="33" t="n">
        <v>0.204</v>
      </c>
      <c r="DM415" s="33" t="n">
        <v>0.173</v>
      </c>
      <c r="DN415" s="33" t="n">
        <v>0</v>
      </c>
      <c r="DO415" s="33" t="n">
        <v>0</v>
      </c>
      <c r="DP415" s="33" t="n">
        <v>0</v>
      </c>
      <c r="DQ415" s="33" t="n">
        <v>0</v>
      </c>
      <c r="DR415" s="33" t="n">
        <v>0.01</v>
      </c>
      <c r="DS415" s="33" t="n">
        <v>0.01</v>
      </c>
      <c r="DT415" s="33" t="n">
        <v>0.01</v>
      </c>
      <c r="DU415" s="33" t="n">
        <v>0</v>
      </c>
      <c r="DV415" s="33" t="n">
        <v>0</v>
      </c>
      <c r="DW415" s="33" t="n">
        <v>0.878</v>
      </c>
      <c r="DX415" s="33" t="n">
        <v>0.857</v>
      </c>
      <c r="DY415" s="33" t="n">
        <v>0.847</v>
      </c>
      <c r="DZ415" s="33" t="n">
        <v>0.816</v>
      </c>
      <c r="EA415" s="33" t="n">
        <v>0.837</v>
      </c>
      <c r="EB415" s="33" t="n">
        <v>0.694</v>
      </c>
      <c r="EC415" s="33" t="n">
        <v>0.612</v>
      </c>
      <c r="ED415" s="33" t="n">
        <v>0.561</v>
      </c>
      <c r="EE415" s="33" t="n">
        <v>0.653</v>
      </c>
      <c r="EF415" s="33" t="n">
        <v>0.704</v>
      </c>
      <c r="EG415" s="33" t="n">
        <v>0.031</v>
      </c>
      <c r="EH415" s="33" t="n">
        <v>0.031</v>
      </c>
      <c r="EI415" s="33" t="n">
        <v>0.082</v>
      </c>
      <c r="EJ415" s="33" t="n">
        <v>0.235</v>
      </c>
      <c r="EK415" s="33" t="n">
        <v>0.01</v>
      </c>
      <c r="EL415" s="33" t="n">
        <v>0</v>
      </c>
      <c r="EM415" s="33" t="n">
        <v>0.163</v>
      </c>
      <c r="EN415" s="33" t="n">
        <v>0</v>
      </c>
      <c r="EO415" s="33" t="n">
        <v>0.153</v>
      </c>
      <c r="EP415" s="33" t="n">
        <v>0.061</v>
      </c>
      <c r="EQ415" s="33" t="n">
        <v>0.327</v>
      </c>
      <c r="ER415" s="33" t="n">
        <v>0.031</v>
      </c>
      <c r="ES415" s="33" t="n">
        <v>0.01</v>
      </c>
      <c r="ET415" s="33" t="n">
        <v>0</v>
      </c>
      <c r="EU415" s="33" t="n">
        <v>0.051</v>
      </c>
      <c r="EV415" s="33" t="n">
        <v>0.031</v>
      </c>
      <c r="EW415" s="33" t="n">
        <v>0.796</v>
      </c>
      <c r="EX415" s="33" t="n">
        <v>0.908</v>
      </c>
      <c r="EY415" s="33" t="n">
        <v>0.378</v>
      </c>
      <c r="EZ415" s="33" t="n">
        <v>9.84</v>
      </c>
      <c r="FA415" s="33" t="n">
        <v>0</v>
      </c>
      <c r="FB415" s="33" t="n">
        <v>0</v>
      </c>
      <c r="FC415" s="33" t="n">
        <v>0</v>
      </c>
      <c r="FD415" s="33" t="n">
        <v>0</v>
      </c>
      <c r="FE415" s="33" t="n">
        <v>0</v>
      </c>
      <c r="FF415" s="33" t="n">
        <v>0</v>
      </c>
      <c r="FG415" s="33" t="n">
        <v>0.01</v>
      </c>
      <c r="FH415" s="33" t="n">
        <v>0.031</v>
      </c>
      <c r="FI415" s="33" t="n">
        <v>0.071</v>
      </c>
      <c r="FJ415" s="33" t="n">
        <v>0.878</v>
      </c>
      <c r="FK415" s="33" t="n">
        <v>0.01</v>
      </c>
      <c r="FL415" s="33" t="n">
        <v>0.449</v>
      </c>
      <c r="FM415" s="33" t="n">
        <v>0.735</v>
      </c>
      <c r="FN415" s="33" t="n">
        <v>0.184</v>
      </c>
      <c r="FO415" s="33" t="n">
        <v>0.327</v>
      </c>
      <c r="FP415" s="33" t="n">
        <v>0.163</v>
      </c>
      <c r="FQ415" s="33" t="n">
        <v>0.286</v>
      </c>
      <c r="FR415" s="33" t="n">
        <v>0.143</v>
      </c>
      <c r="FS415" s="33" t="n">
        <v>0.031</v>
      </c>
      <c r="FT415" s="33" t="n">
        <v>0.439</v>
      </c>
      <c r="FU415" s="33" t="n">
        <v>0.031</v>
      </c>
      <c r="FV415" s="33" t="n">
        <v>0.01</v>
      </c>
      <c r="FW415" s="33" t="n">
        <v>0.061</v>
      </c>
      <c r="FX415" s="33" t="n">
        <v>0.051</v>
      </c>
      <c r="FY415" s="33" t="n">
        <v>0.061</v>
      </c>
      <c r="FZ415" s="33" t="n">
        <v>0.031</v>
      </c>
      <c r="GA415" s="33" t="n">
        <v>0</v>
      </c>
      <c r="GB415" s="33" t="n">
        <v>0.02</v>
      </c>
      <c r="GC415" s="33" t="n">
        <v>0.02</v>
      </c>
      <c r="GD415" s="33" t="n">
        <v>0.01</v>
      </c>
      <c r="GE415" s="33" t="n">
        <v>0.122</v>
      </c>
      <c r="GF415" s="33" t="n">
        <v>0</v>
      </c>
      <c r="GG415" s="33" t="n">
        <v>0.194</v>
      </c>
      <c r="GH415" s="33" t="n">
        <v>0.367</v>
      </c>
      <c r="GI415" s="33" t="n">
        <v>0.316</v>
      </c>
      <c r="GJ415" s="33" t="n">
        <v>0.337</v>
      </c>
      <c r="GK415" s="33" t="n">
        <v>0.449</v>
      </c>
      <c r="GL415" s="33" t="n">
        <v>0.112</v>
      </c>
      <c r="GM415" s="33" t="n">
        <v>0.776</v>
      </c>
      <c r="GN415" s="33" t="n">
        <v>0.52</v>
      </c>
      <c r="GO415" s="33" t="n">
        <v>0.622</v>
      </c>
      <c r="GP415" s="33" t="n">
        <v>0.633</v>
      </c>
      <c r="GQ415" s="33" t="n">
        <v>0.357</v>
      </c>
      <c r="GR415" s="33" t="n">
        <v>0.867</v>
      </c>
      <c r="GS415" s="33" t="n">
        <v>0.01</v>
      </c>
      <c r="GT415" s="33" t="n">
        <v>0.071</v>
      </c>
      <c r="GU415" s="33" t="n">
        <v>0.031</v>
      </c>
      <c r="GV415" s="33" t="n">
        <v>0.01</v>
      </c>
      <c r="GW415" s="33" t="n">
        <v>0.051</v>
      </c>
      <c r="GX415" s="33" t="n">
        <v>0.01</v>
      </c>
      <c r="GY415" s="33" t="n">
        <v>0.01</v>
      </c>
      <c r="GZ415" s="33" t="n">
        <v>0.02</v>
      </c>
      <c r="HA415" s="33" t="n">
        <v>0.01</v>
      </c>
      <c r="HB415" s="33" t="n">
        <v>0.01</v>
      </c>
      <c r="HC415" s="33" t="n">
        <v>0.02</v>
      </c>
      <c r="HD415" s="33" t="n">
        <v>0.01</v>
      </c>
      <c r="HE415" s="33" t="n">
        <v>0.01</v>
      </c>
      <c r="HF415" s="33" t="n">
        <v>0</v>
      </c>
      <c r="HG415" s="33" t="n">
        <v>0</v>
      </c>
      <c r="HH415" s="33" t="n">
        <v>0</v>
      </c>
      <c r="HI415" s="33" t="n">
        <v>0</v>
      </c>
      <c r="HJ415" s="33" t="n">
        <v>0</v>
      </c>
    </row>
    <row r="416" customFormat="false" ht="15" hidden="false" customHeight="false" outlineLevel="0" collapsed="false">
      <c r="A416" s="33" t="n">
        <v>610085</v>
      </c>
      <c r="B416" s="242" t="s">
        <v>1785</v>
      </c>
      <c r="C416" s="243" t="s">
        <v>1786</v>
      </c>
      <c r="D416" s="33" t="n">
        <v>4970</v>
      </c>
      <c r="E416" s="33" t="n">
        <v>30061</v>
      </c>
      <c r="F416" s="33" t="s">
        <v>985</v>
      </c>
      <c r="G416" s="33" t="s">
        <v>986</v>
      </c>
      <c r="H416" s="243" t="s">
        <v>46</v>
      </c>
      <c r="I416" s="33" t="s">
        <v>1855</v>
      </c>
      <c r="J416" s="33" t="s">
        <v>1788</v>
      </c>
      <c r="L416" s="33" t="s">
        <v>232</v>
      </c>
      <c r="N416" s="33" t="s">
        <v>1790</v>
      </c>
      <c r="O416" s="33" t="n">
        <v>51142</v>
      </c>
      <c r="P416" s="33" t="s">
        <v>1791</v>
      </c>
      <c r="Q416" s="33" t="s">
        <v>985</v>
      </c>
      <c r="R416" s="33" t="s">
        <v>4587</v>
      </c>
      <c r="S416" s="33" t="n">
        <v>60642</v>
      </c>
      <c r="T416" s="33" t="n">
        <v>35</v>
      </c>
      <c r="U416" s="33" t="s">
        <v>985</v>
      </c>
      <c r="V416" s="33" t="s">
        <v>4588</v>
      </c>
      <c r="W416" s="33" t="s">
        <v>4589</v>
      </c>
      <c r="X416" s="33" t="s">
        <v>4590</v>
      </c>
      <c r="Y416" s="33" t="s">
        <v>1846</v>
      </c>
      <c r="AA416" s="33" t="n">
        <v>2012</v>
      </c>
      <c r="AB416" s="33" t="n">
        <v>610085</v>
      </c>
      <c r="AD416" s="33" t="n">
        <v>4970</v>
      </c>
      <c r="AG416" s="33" t="s">
        <v>4591</v>
      </c>
      <c r="AH416" s="33" t="n">
        <v>3</v>
      </c>
      <c r="AI416" s="33" t="s">
        <v>1823</v>
      </c>
      <c r="AJ416" s="33" t="s">
        <v>1801</v>
      </c>
      <c r="AK416" s="33" t="s">
        <v>1802</v>
      </c>
      <c r="AL416" s="33" t="s">
        <v>232</v>
      </c>
      <c r="AM416" s="33" t="s">
        <v>108</v>
      </c>
      <c r="AN416" s="33" t="s">
        <v>232</v>
      </c>
      <c r="AO416" s="33" t="s">
        <v>232</v>
      </c>
      <c r="AP416" s="33" t="s">
        <v>108</v>
      </c>
      <c r="AQ416" s="33" t="s">
        <v>2426</v>
      </c>
      <c r="AR416" s="244" t="s">
        <v>109</v>
      </c>
      <c r="AS416" s="33" t="s">
        <v>77</v>
      </c>
      <c r="AT416" s="33" t="s">
        <v>47</v>
      </c>
      <c r="AU416" s="33" t="s">
        <v>47</v>
      </c>
      <c r="AV416" s="33" t="n">
        <v>65</v>
      </c>
      <c r="AW416" s="33" t="n">
        <v>45</v>
      </c>
      <c r="AX416" s="33" t="n">
        <v>54</v>
      </c>
      <c r="AY416" s="33" t="n">
        <v>52</v>
      </c>
      <c r="AZ416" s="33" t="n">
        <v>7</v>
      </c>
      <c r="BA416" s="33" t="n">
        <v>0</v>
      </c>
      <c r="BB416" s="33" t="n">
        <v>27</v>
      </c>
      <c r="BC416" s="33" t="n">
        <v>14</v>
      </c>
      <c r="BD416" s="245" t="n">
        <v>0</v>
      </c>
      <c r="BE416" s="33" t="n">
        <v>0</v>
      </c>
      <c r="BF416" s="33" t="n">
        <v>4</v>
      </c>
      <c r="BG416" s="33" t="n">
        <v>0</v>
      </c>
      <c r="BH416" s="33" t="n">
        <v>52</v>
      </c>
      <c r="BI416" s="33" t="n">
        <v>0.019</v>
      </c>
      <c r="BJ416" s="33" t="n">
        <v>0.019</v>
      </c>
      <c r="BK416" s="33" t="n">
        <v>0.019</v>
      </c>
      <c r="BL416" s="33" t="n">
        <v>0</v>
      </c>
      <c r="BM416" s="33" t="n">
        <v>0.019</v>
      </c>
      <c r="BN416" s="33" t="n">
        <v>0.077</v>
      </c>
      <c r="BO416" s="33" t="n">
        <v>0.058</v>
      </c>
      <c r="BP416" s="33" t="n">
        <v>0.058</v>
      </c>
      <c r="BQ416" s="33" t="n">
        <v>0.058</v>
      </c>
      <c r="BR416" s="33" t="n">
        <v>0.096</v>
      </c>
      <c r="BS416" s="33" t="n">
        <v>0.058</v>
      </c>
      <c r="BT416" s="33" t="n">
        <v>0.096</v>
      </c>
      <c r="BU416" s="33" t="n">
        <v>0.135</v>
      </c>
      <c r="BV416" s="33" t="n">
        <v>0.154</v>
      </c>
      <c r="BW416" s="33" t="n">
        <v>0.173</v>
      </c>
      <c r="BX416" s="33" t="n">
        <v>0.115</v>
      </c>
      <c r="BY416" s="33" t="n">
        <v>0.25</v>
      </c>
      <c r="BZ416" s="33" t="n">
        <v>0.212</v>
      </c>
      <c r="CA416" s="33" t="n">
        <v>0.019</v>
      </c>
      <c r="CB416" s="33" t="n">
        <v>0</v>
      </c>
      <c r="CC416" s="33" t="n">
        <v>0</v>
      </c>
      <c r="CD416" s="33" t="n">
        <v>0</v>
      </c>
      <c r="CE416" s="33" t="n">
        <v>0</v>
      </c>
      <c r="CF416" s="33" t="n">
        <v>0.019</v>
      </c>
      <c r="CG416" s="33" t="n">
        <v>0.769</v>
      </c>
      <c r="CH416" s="33" t="n">
        <v>0.769</v>
      </c>
      <c r="CI416" s="33" t="n">
        <v>0.75</v>
      </c>
      <c r="CJ416" s="33" t="n">
        <v>0.788</v>
      </c>
      <c r="CK416" s="33" t="n">
        <v>0.673</v>
      </c>
      <c r="CL416" s="33" t="n">
        <v>0.596</v>
      </c>
      <c r="CM416" s="33" t="n">
        <v>0.019</v>
      </c>
      <c r="CN416" s="33" t="n">
        <v>0.019</v>
      </c>
      <c r="CO416" s="33" t="n">
        <v>0.019</v>
      </c>
      <c r="CP416" s="33" t="n">
        <v>0.038</v>
      </c>
      <c r="CQ416" s="33" t="n">
        <v>0.038</v>
      </c>
      <c r="CR416" s="33" t="n">
        <v>0.058</v>
      </c>
      <c r="CS416" s="33" t="n">
        <v>0.058</v>
      </c>
      <c r="CT416" s="33" t="n">
        <v>0.038</v>
      </c>
      <c r="CU416" s="33" t="n">
        <v>0.058</v>
      </c>
      <c r="CV416" s="33" t="n">
        <v>0.019</v>
      </c>
      <c r="CW416" s="33" t="n">
        <v>0.019</v>
      </c>
      <c r="CX416" s="33" t="n">
        <v>0.077</v>
      </c>
      <c r="CY416" s="33" t="n">
        <v>0.058</v>
      </c>
      <c r="CZ416" s="33" t="n">
        <v>0.019</v>
      </c>
      <c r="DA416" s="33" t="n">
        <v>0.038</v>
      </c>
      <c r="DB416" s="33" t="n">
        <v>0.038</v>
      </c>
      <c r="DC416" s="33" t="n">
        <v>0.077</v>
      </c>
      <c r="DD416" s="33" t="n">
        <v>0.058</v>
      </c>
      <c r="DE416" s="33" t="n">
        <v>0.154</v>
      </c>
      <c r="DF416" s="33" t="n">
        <v>0.192</v>
      </c>
      <c r="DG416" s="33" t="n">
        <v>0.154</v>
      </c>
      <c r="DH416" s="33" t="n">
        <v>0.154</v>
      </c>
      <c r="DI416" s="33" t="n">
        <v>0.173</v>
      </c>
      <c r="DJ416" s="33" t="n">
        <v>0.288</v>
      </c>
      <c r="DK416" s="33" t="n">
        <v>0.269</v>
      </c>
      <c r="DL416" s="33" t="n">
        <v>0.173</v>
      </c>
      <c r="DM416" s="33" t="n">
        <v>0.192</v>
      </c>
      <c r="DN416" s="33" t="n">
        <v>0</v>
      </c>
      <c r="DO416" s="33" t="n">
        <v>0</v>
      </c>
      <c r="DP416" s="33" t="n">
        <v>0</v>
      </c>
      <c r="DQ416" s="33" t="n">
        <v>0</v>
      </c>
      <c r="DR416" s="33" t="n">
        <v>0.038</v>
      </c>
      <c r="DS416" s="33" t="n">
        <v>0</v>
      </c>
      <c r="DT416" s="33" t="n">
        <v>0</v>
      </c>
      <c r="DU416" s="33" t="n">
        <v>0</v>
      </c>
      <c r="DV416" s="33" t="n">
        <v>0.019</v>
      </c>
      <c r="DW416" s="33" t="n">
        <v>0.808</v>
      </c>
      <c r="DX416" s="33" t="n">
        <v>0.769</v>
      </c>
      <c r="DY416" s="33" t="n">
        <v>0.75</v>
      </c>
      <c r="DZ416" s="33" t="n">
        <v>0.75</v>
      </c>
      <c r="EA416" s="33" t="n">
        <v>0.731</v>
      </c>
      <c r="EB416" s="33" t="n">
        <v>0.615</v>
      </c>
      <c r="EC416" s="33" t="n">
        <v>0.635</v>
      </c>
      <c r="ED416" s="33" t="n">
        <v>0.712</v>
      </c>
      <c r="EE416" s="33" t="n">
        <v>0.673</v>
      </c>
      <c r="EF416" s="33" t="n">
        <v>0.192</v>
      </c>
      <c r="EG416" s="33" t="n">
        <v>0.038</v>
      </c>
      <c r="EH416" s="33" t="n">
        <v>0</v>
      </c>
      <c r="EI416" s="33" t="n">
        <v>0.038</v>
      </c>
      <c r="EJ416" s="33" t="n">
        <v>0.442</v>
      </c>
      <c r="EK416" s="33" t="n">
        <v>0.096</v>
      </c>
      <c r="EL416" s="33" t="n">
        <v>0.058</v>
      </c>
      <c r="EM416" s="33" t="n">
        <v>0.077</v>
      </c>
      <c r="EN416" s="33" t="n">
        <v>0.192</v>
      </c>
      <c r="EO416" s="33" t="n">
        <v>0.269</v>
      </c>
      <c r="EP416" s="33" t="n">
        <v>0.25</v>
      </c>
      <c r="EQ416" s="33" t="n">
        <v>0.25</v>
      </c>
      <c r="ER416" s="33" t="n">
        <v>0.038</v>
      </c>
      <c r="ES416" s="33" t="n">
        <v>0.077</v>
      </c>
      <c r="ET416" s="33" t="n">
        <v>0.135</v>
      </c>
      <c r="EU416" s="33" t="n">
        <v>0.038</v>
      </c>
      <c r="EV416" s="33" t="n">
        <v>0.135</v>
      </c>
      <c r="EW416" s="33" t="n">
        <v>0.519</v>
      </c>
      <c r="EX416" s="33" t="n">
        <v>0.558</v>
      </c>
      <c r="EY416" s="33" t="n">
        <v>0.596</v>
      </c>
      <c r="EZ416" s="33" t="n">
        <v>8</v>
      </c>
      <c r="FA416" s="33" t="n">
        <v>0.077</v>
      </c>
      <c r="FB416" s="33" t="n">
        <v>0</v>
      </c>
      <c r="FC416" s="33" t="n">
        <v>0.019</v>
      </c>
      <c r="FD416" s="33" t="n">
        <v>0</v>
      </c>
      <c r="FE416" s="33" t="n">
        <v>0.096</v>
      </c>
      <c r="FF416" s="33" t="n">
        <v>0.038</v>
      </c>
      <c r="FG416" s="33" t="n">
        <v>0.038</v>
      </c>
      <c r="FH416" s="33" t="n">
        <v>0.135</v>
      </c>
      <c r="FI416" s="33" t="n">
        <v>0.077</v>
      </c>
      <c r="FJ416" s="33" t="n">
        <v>0.481</v>
      </c>
      <c r="FK416" s="33" t="n">
        <v>0.038</v>
      </c>
      <c r="FL416" s="33" t="n">
        <v>0.481</v>
      </c>
      <c r="FM416" s="33" t="n">
        <v>0.538</v>
      </c>
      <c r="FN416" s="33" t="n">
        <v>0.423</v>
      </c>
      <c r="FO416" s="33" t="n">
        <v>0.192</v>
      </c>
      <c r="FP416" s="33" t="n">
        <v>0.115</v>
      </c>
      <c r="FQ416" s="33" t="n">
        <v>0.154</v>
      </c>
      <c r="FR416" s="33" t="n">
        <v>0.096</v>
      </c>
      <c r="FS416" s="33" t="n">
        <v>0.115</v>
      </c>
      <c r="FT416" s="33" t="n">
        <v>0.173</v>
      </c>
      <c r="FU416" s="33" t="n">
        <v>0.154</v>
      </c>
      <c r="FV416" s="33" t="n">
        <v>0.135</v>
      </c>
      <c r="FW416" s="33" t="n">
        <v>0.212</v>
      </c>
      <c r="FX416" s="33" t="n">
        <v>0.077</v>
      </c>
      <c r="FY416" s="33" t="n">
        <v>0.096</v>
      </c>
      <c r="FZ416" s="33" t="n">
        <v>0.038</v>
      </c>
      <c r="GA416" s="33" t="n">
        <v>0.019</v>
      </c>
      <c r="GB416" s="33" t="n">
        <v>0</v>
      </c>
      <c r="GC416" s="33" t="n">
        <v>0</v>
      </c>
      <c r="GD416" s="33" t="n">
        <v>0.019</v>
      </c>
      <c r="GE416" s="33" t="n">
        <v>0.038</v>
      </c>
      <c r="GF416" s="33" t="n">
        <v>0</v>
      </c>
      <c r="GG416" s="33" t="n">
        <v>0.308</v>
      </c>
      <c r="GH416" s="33" t="n">
        <v>0.327</v>
      </c>
      <c r="GI416" s="33" t="n">
        <v>0.365</v>
      </c>
      <c r="GJ416" s="33" t="n">
        <v>0.346</v>
      </c>
      <c r="GK416" s="33" t="n">
        <v>0.346</v>
      </c>
      <c r="GL416" s="33" t="n">
        <v>0.288</v>
      </c>
      <c r="GM416" s="33" t="n">
        <v>0.558</v>
      </c>
      <c r="GN416" s="33" t="n">
        <v>0.327</v>
      </c>
      <c r="GO416" s="33" t="n">
        <v>0.442</v>
      </c>
      <c r="GP416" s="33" t="n">
        <v>0.404</v>
      </c>
      <c r="GQ416" s="33" t="n">
        <v>0.385</v>
      </c>
      <c r="GR416" s="33" t="n">
        <v>0.596</v>
      </c>
      <c r="GS416" s="33" t="n">
        <v>0.058</v>
      </c>
      <c r="GT416" s="33" t="n">
        <v>0.135</v>
      </c>
      <c r="GU416" s="33" t="n">
        <v>0.115</v>
      </c>
      <c r="GV416" s="33" t="n">
        <v>0.154</v>
      </c>
      <c r="GW416" s="33" t="n">
        <v>0.154</v>
      </c>
      <c r="GX416" s="33" t="n">
        <v>0.038</v>
      </c>
      <c r="GY416" s="33" t="n">
        <v>0.019</v>
      </c>
      <c r="GZ416" s="33" t="n">
        <v>0.115</v>
      </c>
      <c r="HA416" s="33" t="n">
        <v>0.019</v>
      </c>
      <c r="HB416" s="33" t="n">
        <v>0.019</v>
      </c>
      <c r="HC416" s="33" t="n">
        <v>0.019</v>
      </c>
      <c r="HD416" s="33" t="n">
        <v>0.019</v>
      </c>
      <c r="HE416" s="33" t="n">
        <v>0.038</v>
      </c>
      <c r="HF416" s="33" t="n">
        <v>0.096</v>
      </c>
      <c r="HG416" s="33" t="n">
        <v>0.058</v>
      </c>
      <c r="HH416" s="33" t="n">
        <v>0.058</v>
      </c>
      <c r="HI416" s="33" t="n">
        <v>0.058</v>
      </c>
      <c r="HJ416" s="33" t="n">
        <v>0.058</v>
      </c>
    </row>
    <row r="417" customFormat="false" ht="15" hidden="false" customHeight="false" outlineLevel="0" collapsed="false">
      <c r="A417" s="33" t="n">
        <v>610086</v>
      </c>
      <c r="B417" s="242" t="s">
        <v>1785</v>
      </c>
      <c r="C417" s="243" t="s">
        <v>1786</v>
      </c>
      <c r="D417" s="33" t="n">
        <v>4980</v>
      </c>
      <c r="E417" s="33" t="n">
        <v>24601</v>
      </c>
      <c r="F417" s="33" t="s">
        <v>969</v>
      </c>
      <c r="G417" s="33" t="s">
        <v>970</v>
      </c>
      <c r="H417" s="243" t="s">
        <v>46</v>
      </c>
      <c r="I417" s="33" t="s">
        <v>1855</v>
      </c>
      <c r="J417" s="33" t="s">
        <v>1788</v>
      </c>
      <c r="L417" s="33" t="s">
        <v>155</v>
      </c>
      <c r="N417" s="33" t="s">
        <v>1790</v>
      </c>
      <c r="O417" s="33" t="n">
        <v>51443</v>
      </c>
      <c r="P417" s="33" t="s">
        <v>1791</v>
      </c>
      <c r="Q417" s="33" t="s">
        <v>969</v>
      </c>
      <c r="R417" s="33" t="s">
        <v>4592</v>
      </c>
      <c r="S417" s="33" t="n">
        <v>60643</v>
      </c>
      <c r="T417" s="33" t="n">
        <v>49</v>
      </c>
      <c r="U417" s="33" t="s">
        <v>4593</v>
      </c>
      <c r="V417" s="33" t="s">
        <v>4594</v>
      </c>
      <c r="W417" s="33" t="s">
        <v>4595</v>
      </c>
      <c r="X417" s="33" t="s">
        <v>4596</v>
      </c>
      <c r="Y417" s="33" t="s">
        <v>1921</v>
      </c>
      <c r="Z417" s="33" t="s">
        <v>2538</v>
      </c>
      <c r="AA417" s="33" t="n">
        <v>2012</v>
      </c>
      <c r="AB417" s="33" t="n">
        <v>610086</v>
      </c>
      <c r="AD417" s="33" t="n">
        <v>4980</v>
      </c>
      <c r="AG417" s="33" t="s">
        <v>4597</v>
      </c>
      <c r="AH417" s="33" t="n">
        <v>6</v>
      </c>
      <c r="AI417" s="33" t="s">
        <v>1823</v>
      </c>
      <c r="AJ417" s="33" t="s">
        <v>1801</v>
      </c>
      <c r="AK417" s="33" t="s">
        <v>1802</v>
      </c>
      <c r="AL417" s="33" t="s">
        <v>155</v>
      </c>
      <c r="AM417" s="33" t="s">
        <v>60</v>
      </c>
      <c r="AN417" s="33" t="s">
        <v>155</v>
      </c>
      <c r="AO417" s="33" t="s">
        <v>155</v>
      </c>
      <c r="AP417" s="33" t="s">
        <v>60</v>
      </c>
      <c r="AQ417" s="33" t="s">
        <v>2467</v>
      </c>
      <c r="AR417" s="244" t="s">
        <v>439</v>
      </c>
      <c r="AS417" s="33" t="s">
        <v>47</v>
      </c>
      <c r="AT417" s="33" t="s">
        <v>47</v>
      </c>
      <c r="AU417" s="33" t="s">
        <v>47</v>
      </c>
      <c r="AV417" s="33" t="n">
        <v>53</v>
      </c>
      <c r="AW417" s="33" t="n">
        <v>44</v>
      </c>
      <c r="AX417" s="33" t="n">
        <v>46</v>
      </c>
      <c r="AY417" s="33" t="n">
        <v>80</v>
      </c>
      <c r="AZ417" s="33" t="n">
        <v>0</v>
      </c>
      <c r="BA417" s="33" t="n">
        <v>0</v>
      </c>
      <c r="BB417" s="33" t="n">
        <v>78</v>
      </c>
      <c r="BC417" s="33" t="n">
        <v>0</v>
      </c>
      <c r="BD417" s="245" t="n">
        <v>0</v>
      </c>
      <c r="BE417" s="33" t="n">
        <v>0</v>
      </c>
      <c r="BF417" s="33" t="n">
        <v>1</v>
      </c>
      <c r="BG417" s="33" t="n">
        <v>1</v>
      </c>
      <c r="BH417" s="33" t="n">
        <v>80</v>
      </c>
      <c r="BI417" s="33" t="n">
        <v>0</v>
      </c>
      <c r="BJ417" s="33" t="n">
        <v>0</v>
      </c>
      <c r="BK417" s="33" t="n">
        <v>0.025</v>
      </c>
      <c r="BL417" s="33" t="n">
        <v>0.013</v>
      </c>
      <c r="BM417" s="33" t="n">
        <v>0.025</v>
      </c>
      <c r="BN417" s="33" t="n">
        <v>0.037</v>
      </c>
      <c r="BO417" s="33" t="n">
        <v>0.075</v>
      </c>
      <c r="BP417" s="33" t="n">
        <v>0.063</v>
      </c>
      <c r="BQ417" s="33" t="n">
        <v>0.063</v>
      </c>
      <c r="BR417" s="33" t="n">
        <v>0.075</v>
      </c>
      <c r="BS417" s="33" t="n">
        <v>0.1</v>
      </c>
      <c r="BT417" s="33" t="n">
        <v>0.125</v>
      </c>
      <c r="BU417" s="33" t="n">
        <v>0.3</v>
      </c>
      <c r="BV417" s="33" t="n">
        <v>0.225</v>
      </c>
      <c r="BW417" s="33" t="n">
        <v>0.275</v>
      </c>
      <c r="BX417" s="33" t="n">
        <v>0.175</v>
      </c>
      <c r="BY417" s="33" t="n">
        <v>0.3</v>
      </c>
      <c r="BZ417" s="33" t="n">
        <v>0.35</v>
      </c>
      <c r="CA417" s="33" t="n">
        <v>0.025</v>
      </c>
      <c r="CB417" s="33" t="n">
        <v>0.025</v>
      </c>
      <c r="CC417" s="33" t="n">
        <v>0.013</v>
      </c>
      <c r="CD417" s="33" t="n">
        <v>0.025</v>
      </c>
      <c r="CE417" s="33" t="n">
        <v>0.013</v>
      </c>
      <c r="CF417" s="33" t="n">
        <v>0.013</v>
      </c>
      <c r="CG417" s="33" t="n">
        <v>0.6</v>
      </c>
      <c r="CH417" s="33" t="n">
        <v>0.688</v>
      </c>
      <c r="CI417" s="33" t="n">
        <v>0.625</v>
      </c>
      <c r="CJ417" s="33" t="n">
        <v>0.713</v>
      </c>
      <c r="CK417" s="33" t="n">
        <v>0.563</v>
      </c>
      <c r="CL417" s="33" t="n">
        <v>0.475</v>
      </c>
      <c r="CM417" s="33" t="n">
        <v>0.013</v>
      </c>
      <c r="CN417" s="33" t="n">
        <v>0</v>
      </c>
      <c r="CO417" s="33" t="n">
        <v>0</v>
      </c>
      <c r="CP417" s="33" t="n">
        <v>0</v>
      </c>
      <c r="CQ417" s="33" t="n">
        <v>0.013</v>
      </c>
      <c r="CR417" s="33" t="n">
        <v>0</v>
      </c>
      <c r="CS417" s="33" t="n">
        <v>0.013</v>
      </c>
      <c r="CT417" s="33" t="n">
        <v>0.063</v>
      </c>
      <c r="CU417" s="33" t="n">
        <v>0.025</v>
      </c>
      <c r="CV417" s="33" t="n">
        <v>0.05</v>
      </c>
      <c r="CW417" s="33" t="n">
        <v>0.05</v>
      </c>
      <c r="CX417" s="33" t="n">
        <v>0.05</v>
      </c>
      <c r="CY417" s="33" t="n">
        <v>0.037</v>
      </c>
      <c r="CZ417" s="33" t="n">
        <v>0.037</v>
      </c>
      <c r="DA417" s="33" t="n">
        <v>0.1</v>
      </c>
      <c r="DB417" s="33" t="n">
        <v>0.05</v>
      </c>
      <c r="DC417" s="33" t="n">
        <v>0.063</v>
      </c>
      <c r="DD417" s="33" t="n">
        <v>0.1</v>
      </c>
      <c r="DE417" s="33" t="n">
        <v>0.15</v>
      </c>
      <c r="DF417" s="33" t="n">
        <v>0.188</v>
      </c>
      <c r="DG417" s="33" t="n">
        <v>0.2</v>
      </c>
      <c r="DH417" s="33" t="n">
        <v>0.225</v>
      </c>
      <c r="DI417" s="33" t="n">
        <v>0.237</v>
      </c>
      <c r="DJ417" s="33" t="n">
        <v>0.313</v>
      </c>
      <c r="DK417" s="33" t="n">
        <v>0.225</v>
      </c>
      <c r="DL417" s="33" t="n">
        <v>0.25</v>
      </c>
      <c r="DM417" s="33" t="n">
        <v>0.2</v>
      </c>
      <c r="DN417" s="33" t="n">
        <v>0</v>
      </c>
      <c r="DO417" s="33" t="n">
        <v>0</v>
      </c>
      <c r="DP417" s="33" t="n">
        <v>0.013</v>
      </c>
      <c r="DQ417" s="33" t="n">
        <v>0</v>
      </c>
      <c r="DR417" s="33" t="n">
        <v>0.013</v>
      </c>
      <c r="DS417" s="33" t="n">
        <v>0.013</v>
      </c>
      <c r="DT417" s="33" t="n">
        <v>0.013</v>
      </c>
      <c r="DU417" s="33" t="n">
        <v>0.013</v>
      </c>
      <c r="DV417" s="33" t="n">
        <v>0.025</v>
      </c>
      <c r="DW417" s="33" t="n">
        <v>0.787</v>
      </c>
      <c r="DX417" s="33" t="n">
        <v>0.762</v>
      </c>
      <c r="DY417" s="33" t="n">
        <v>0.738</v>
      </c>
      <c r="DZ417" s="33" t="n">
        <v>0.738</v>
      </c>
      <c r="EA417" s="33" t="n">
        <v>0.7</v>
      </c>
      <c r="EB417" s="33" t="n">
        <v>0.575</v>
      </c>
      <c r="EC417" s="33" t="n">
        <v>0.7</v>
      </c>
      <c r="ED417" s="33" t="n">
        <v>0.613</v>
      </c>
      <c r="EE417" s="33" t="n">
        <v>0.65</v>
      </c>
      <c r="EF417" s="33" t="n">
        <v>0.275</v>
      </c>
      <c r="EG417" s="33" t="n">
        <v>0.05</v>
      </c>
      <c r="EH417" s="33" t="n">
        <v>0</v>
      </c>
      <c r="EI417" s="33" t="n">
        <v>0.037</v>
      </c>
      <c r="EJ417" s="33" t="n">
        <v>0.375</v>
      </c>
      <c r="EK417" s="33" t="n">
        <v>0.1</v>
      </c>
      <c r="EL417" s="33" t="n">
        <v>0.087</v>
      </c>
      <c r="EM417" s="33" t="n">
        <v>0.15</v>
      </c>
      <c r="EN417" s="33" t="n">
        <v>0.175</v>
      </c>
      <c r="EO417" s="33" t="n">
        <v>0.287</v>
      </c>
      <c r="EP417" s="33" t="n">
        <v>0.338</v>
      </c>
      <c r="EQ417" s="33" t="n">
        <v>0.263</v>
      </c>
      <c r="ER417" s="33" t="n">
        <v>0.013</v>
      </c>
      <c r="ES417" s="33" t="n">
        <v>0.025</v>
      </c>
      <c r="ET417" s="33" t="n">
        <v>0.05</v>
      </c>
      <c r="EU417" s="33" t="n">
        <v>0.138</v>
      </c>
      <c r="EV417" s="33" t="n">
        <v>0.163</v>
      </c>
      <c r="EW417" s="33" t="n">
        <v>0.537</v>
      </c>
      <c r="EX417" s="33" t="n">
        <v>0.525</v>
      </c>
      <c r="EY417" s="33" t="n">
        <v>0.412</v>
      </c>
      <c r="EZ417" s="33" t="n">
        <v>7.65</v>
      </c>
      <c r="FA417" s="33" t="n">
        <v>0.013</v>
      </c>
      <c r="FB417" s="33" t="n">
        <v>0.013</v>
      </c>
      <c r="FC417" s="33" t="n">
        <v>0.037</v>
      </c>
      <c r="FD417" s="33" t="n">
        <v>0.025</v>
      </c>
      <c r="FE417" s="33" t="n">
        <v>0.1</v>
      </c>
      <c r="FF417" s="33" t="n">
        <v>0.087</v>
      </c>
      <c r="FG417" s="33" t="n">
        <v>0.125</v>
      </c>
      <c r="FH417" s="33" t="n">
        <v>0.138</v>
      </c>
      <c r="FI417" s="33" t="n">
        <v>0.163</v>
      </c>
      <c r="FJ417" s="33" t="n">
        <v>0.275</v>
      </c>
      <c r="FK417" s="33" t="n">
        <v>0.025</v>
      </c>
      <c r="FL417" s="33" t="n">
        <v>0.475</v>
      </c>
      <c r="FM417" s="33" t="n">
        <v>0.5</v>
      </c>
      <c r="FN417" s="33" t="n">
        <v>0.225</v>
      </c>
      <c r="FO417" s="33" t="n">
        <v>0.2</v>
      </c>
      <c r="FP417" s="33" t="n">
        <v>0.125</v>
      </c>
      <c r="FQ417" s="33" t="n">
        <v>0.125</v>
      </c>
      <c r="FR417" s="33" t="n">
        <v>0.113</v>
      </c>
      <c r="FS417" s="33" t="n">
        <v>0.1</v>
      </c>
      <c r="FT417" s="33" t="n">
        <v>0.313</v>
      </c>
      <c r="FU417" s="33" t="n">
        <v>0.087</v>
      </c>
      <c r="FV417" s="33" t="n">
        <v>0.1</v>
      </c>
      <c r="FW417" s="33" t="n">
        <v>0.225</v>
      </c>
      <c r="FX417" s="33" t="n">
        <v>0.125</v>
      </c>
      <c r="FY417" s="33" t="n">
        <v>0.175</v>
      </c>
      <c r="FZ417" s="33" t="n">
        <v>0.113</v>
      </c>
      <c r="GA417" s="33" t="n">
        <v>0</v>
      </c>
      <c r="GB417" s="33" t="n">
        <v>0</v>
      </c>
      <c r="GC417" s="33" t="n">
        <v>0.037</v>
      </c>
      <c r="GD417" s="33" t="n">
        <v>0.013</v>
      </c>
      <c r="GE417" s="33" t="n">
        <v>0.125</v>
      </c>
      <c r="GF417" s="33" t="n">
        <v>0.037</v>
      </c>
      <c r="GG417" s="33" t="n">
        <v>0.313</v>
      </c>
      <c r="GH417" s="33" t="n">
        <v>0.313</v>
      </c>
      <c r="GI417" s="33" t="n">
        <v>0.388</v>
      </c>
      <c r="GJ417" s="33" t="n">
        <v>0.425</v>
      </c>
      <c r="GK417" s="33" t="n">
        <v>0.425</v>
      </c>
      <c r="GL417" s="33" t="n">
        <v>0.362</v>
      </c>
      <c r="GM417" s="33" t="n">
        <v>0.613</v>
      </c>
      <c r="GN417" s="33" t="n">
        <v>0.425</v>
      </c>
      <c r="GO417" s="33" t="n">
        <v>0.4</v>
      </c>
      <c r="GP417" s="33" t="n">
        <v>0.412</v>
      </c>
      <c r="GQ417" s="33" t="n">
        <v>0.313</v>
      </c>
      <c r="GR417" s="33" t="n">
        <v>0.537</v>
      </c>
      <c r="GS417" s="33" t="n">
        <v>0.063</v>
      </c>
      <c r="GT417" s="33" t="n">
        <v>0.225</v>
      </c>
      <c r="GU417" s="33" t="n">
        <v>0.15</v>
      </c>
      <c r="GV417" s="33" t="n">
        <v>0.125</v>
      </c>
      <c r="GW417" s="33" t="n">
        <v>0.075</v>
      </c>
      <c r="GX417" s="33" t="n">
        <v>0.037</v>
      </c>
      <c r="GY417" s="33" t="n">
        <v>0</v>
      </c>
      <c r="GZ417" s="33" t="n">
        <v>0.013</v>
      </c>
      <c r="HA417" s="33" t="n">
        <v>0</v>
      </c>
      <c r="HB417" s="33" t="n">
        <v>0</v>
      </c>
      <c r="HC417" s="33" t="n">
        <v>0</v>
      </c>
      <c r="HD417" s="33" t="n">
        <v>0</v>
      </c>
      <c r="HE417" s="33" t="n">
        <v>0.013</v>
      </c>
      <c r="HF417" s="33" t="n">
        <v>0.025</v>
      </c>
      <c r="HG417" s="33" t="n">
        <v>0.025</v>
      </c>
      <c r="HH417" s="33" t="n">
        <v>0.025</v>
      </c>
      <c r="HI417" s="33" t="n">
        <v>0.063</v>
      </c>
      <c r="HJ417" s="33" t="n">
        <v>0.025</v>
      </c>
    </row>
    <row r="418" customFormat="false" ht="15" hidden="false" customHeight="false" outlineLevel="0" collapsed="false">
      <c r="A418" s="33" t="n">
        <v>610087</v>
      </c>
      <c r="B418" s="242" t="s">
        <v>1785</v>
      </c>
      <c r="C418" s="243" t="s">
        <v>1786</v>
      </c>
      <c r="D418" s="33" t="n">
        <v>4990</v>
      </c>
      <c r="E418" s="33" t="n">
        <v>30071</v>
      </c>
      <c r="F418" s="33" t="s">
        <v>196</v>
      </c>
      <c r="G418" s="33" t="s">
        <v>197</v>
      </c>
      <c r="H418" s="243" t="s">
        <v>46</v>
      </c>
      <c r="I418" s="33" t="s">
        <v>1855</v>
      </c>
      <c r="J418" s="33" t="s">
        <v>2438</v>
      </c>
      <c r="L418" s="33" t="s">
        <v>112</v>
      </c>
      <c r="N418" s="33" t="s">
        <v>1790</v>
      </c>
      <c r="O418" s="33" t="n">
        <v>51304</v>
      </c>
      <c r="P418" s="33" t="s">
        <v>1791</v>
      </c>
      <c r="Q418" s="33" t="s">
        <v>196</v>
      </c>
      <c r="R418" s="33" t="s">
        <v>4598</v>
      </c>
      <c r="S418" s="33" t="n">
        <v>60638</v>
      </c>
      <c r="T418" s="33" t="n">
        <v>44</v>
      </c>
      <c r="U418" s="33" t="s">
        <v>196</v>
      </c>
      <c r="V418" s="33" t="s">
        <v>4599</v>
      </c>
      <c r="W418" s="33" t="s">
        <v>4600</v>
      </c>
      <c r="X418" s="33" t="s">
        <v>4601</v>
      </c>
      <c r="Y418" s="33" t="s">
        <v>3526</v>
      </c>
      <c r="Z418" s="33" t="s">
        <v>2605</v>
      </c>
      <c r="AA418" s="33" t="n">
        <v>2012</v>
      </c>
      <c r="AB418" s="33" t="n">
        <v>610087</v>
      </c>
      <c r="AD418" s="33" t="n">
        <v>4990</v>
      </c>
      <c r="AG418" s="33" t="s">
        <v>4602</v>
      </c>
      <c r="AH418" s="33" t="n">
        <v>0</v>
      </c>
      <c r="AI418" s="33" t="s">
        <v>1823</v>
      </c>
      <c r="AJ418" s="33" t="s">
        <v>1801</v>
      </c>
      <c r="AK418" s="33" t="s">
        <v>1802</v>
      </c>
      <c r="AL418" s="33" t="s">
        <v>112</v>
      </c>
      <c r="AM418" s="33" t="s">
        <v>71</v>
      </c>
      <c r="AN418" s="33" t="s">
        <v>112</v>
      </c>
      <c r="AO418" s="33" t="s">
        <v>112</v>
      </c>
      <c r="AP418" s="33" t="s">
        <v>71</v>
      </c>
      <c r="AQ418" s="33" t="s">
        <v>2467</v>
      </c>
      <c r="AR418" s="244" t="s">
        <v>198</v>
      </c>
      <c r="AS418" s="33" t="s">
        <v>131</v>
      </c>
      <c r="AT418" s="33" t="s">
        <v>131</v>
      </c>
      <c r="AU418" s="33" t="s">
        <v>131</v>
      </c>
      <c r="AV418" s="33" t="n">
        <v>99</v>
      </c>
      <c r="AW418" s="33" t="n">
        <v>96</v>
      </c>
      <c r="AX418" s="33" t="n">
        <v>99</v>
      </c>
      <c r="AY418" s="33" t="n">
        <v>78</v>
      </c>
      <c r="AZ418" s="33" t="n">
        <v>23</v>
      </c>
      <c r="BA418" s="33" t="n">
        <v>1</v>
      </c>
      <c r="BB418" s="33" t="n">
        <v>13</v>
      </c>
      <c r="BC418" s="33" t="n">
        <v>39</v>
      </c>
      <c r="BD418" s="245" t="n">
        <v>0</v>
      </c>
      <c r="BE418" s="33" t="n">
        <v>0</v>
      </c>
      <c r="BF418" s="33" t="n">
        <v>2</v>
      </c>
      <c r="BG418" s="33" t="n">
        <v>0</v>
      </c>
      <c r="BH418" s="33" t="n">
        <v>78</v>
      </c>
      <c r="BI418" s="33" t="n">
        <v>0.013</v>
      </c>
      <c r="BJ418" s="33" t="n">
        <v>0</v>
      </c>
      <c r="BK418" s="33" t="n">
        <v>0</v>
      </c>
      <c r="BL418" s="33" t="n">
        <v>0</v>
      </c>
      <c r="BM418" s="33" t="n">
        <v>0</v>
      </c>
      <c r="BN418" s="33" t="n">
        <v>0.038</v>
      </c>
      <c r="BO418" s="33" t="n">
        <v>0</v>
      </c>
      <c r="BP418" s="33" t="n">
        <v>0.026</v>
      </c>
      <c r="BQ418" s="33" t="n">
        <v>0</v>
      </c>
      <c r="BR418" s="33" t="n">
        <v>0.013</v>
      </c>
      <c r="BS418" s="33" t="n">
        <v>0.026</v>
      </c>
      <c r="BT418" s="33" t="n">
        <v>0.115</v>
      </c>
      <c r="BU418" s="33" t="n">
        <v>0.077</v>
      </c>
      <c r="BV418" s="33" t="n">
        <v>0.026</v>
      </c>
      <c r="BW418" s="33" t="n">
        <v>0.09</v>
      </c>
      <c r="BX418" s="33" t="n">
        <v>0.077</v>
      </c>
      <c r="BY418" s="33" t="n">
        <v>0.179</v>
      </c>
      <c r="BZ418" s="33" t="n">
        <v>0.141</v>
      </c>
      <c r="CA418" s="33" t="n">
        <v>0</v>
      </c>
      <c r="CB418" s="33" t="n">
        <v>0</v>
      </c>
      <c r="CC418" s="33" t="n">
        <v>0</v>
      </c>
      <c r="CD418" s="33" t="n">
        <v>0</v>
      </c>
      <c r="CE418" s="33" t="n">
        <v>0.013</v>
      </c>
      <c r="CF418" s="33" t="n">
        <v>0.013</v>
      </c>
      <c r="CG418" s="33" t="n">
        <v>0.91</v>
      </c>
      <c r="CH418" s="33" t="n">
        <v>0.949</v>
      </c>
      <c r="CI418" s="33" t="n">
        <v>0.91</v>
      </c>
      <c r="CJ418" s="33" t="n">
        <v>0.91</v>
      </c>
      <c r="CK418" s="33" t="n">
        <v>0.782</v>
      </c>
      <c r="CL418" s="33" t="n">
        <v>0.692</v>
      </c>
      <c r="CM418" s="33" t="n">
        <v>0</v>
      </c>
      <c r="CN418" s="33" t="n">
        <v>0</v>
      </c>
      <c r="CO418" s="33" t="n">
        <v>0</v>
      </c>
      <c r="CP418" s="33" t="n">
        <v>0</v>
      </c>
      <c r="CQ418" s="33" t="n">
        <v>0</v>
      </c>
      <c r="CR418" s="33" t="n">
        <v>0</v>
      </c>
      <c r="CS418" s="33" t="n">
        <v>0.013</v>
      </c>
      <c r="CT418" s="33" t="n">
        <v>0.026</v>
      </c>
      <c r="CU418" s="33" t="n">
        <v>0</v>
      </c>
      <c r="CV418" s="33" t="n">
        <v>0</v>
      </c>
      <c r="CW418" s="33" t="n">
        <v>0</v>
      </c>
      <c r="CX418" s="33" t="n">
        <v>0</v>
      </c>
      <c r="CY418" s="33" t="n">
        <v>0</v>
      </c>
      <c r="CZ418" s="33" t="n">
        <v>0</v>
      </c>
      <c r="DA418" s="33" t="n">
        <v>0.026</v>
      </c>
      <c r="DB418" s="33" t="n">
        <v>0.026</v>
      </c>
      <c r="DC418" s="33" t="n">
        <v>0.038</v>
      </c>
      <c r="DD418" s="33" t="n">
        <v>0.026</v>
      </c>
      <c r="DE418" s="33" t="n">
        <v>0.064</v>
      </c>
      <c r="DF418" s="33" t="n">
        <v>0.038</v>
      </c>
      <c r="DG418" s="33" t="n">
        <v>0.064</v>
      </c>
      <c r="DH418" s="33" t="n">
        <v>0.064</v>
      </c>
      <c r="DI418" s="33" t="n">
        <v>0.064</v>
      </c>
      <c r="DJ418" s="33" t="n">
        <v>0.128</v>
      </c>
      <c r="DK418" s="33" t="n">
        <v>0.09</v>
      </c>
      <c r="DL418" s="33" t="n">
        <v>0.205</v>
      </c>
      <c r="DM418" s="33" t="n">
        <v>0.141</v>
      </c>
      <c r="DN418" s="33" t="n">
        <v>0</v>
      </c>
      <c r="DO418" s="33" t="n">
        <v>0</v>
      </c>
      <c r="DP418" s="33" t="n">
        <v>0</v>
      </c>
      <c r="DQ418" s="33" t="n">
        <v>0</v>
      </c>
      <c r="DR418" s="33" t="n">
        <v>0.013</v>
      </c>
      <c r="DS418" s="33" t="n">
        <v>0.013</v>
      </c>
      <c r="DT418" s="33" t="n">
        <v>0</v>
      </c>
      <c r="DU418" s="33" t="n">
        <v>0</v>
      </c>
      <c r="DV418" s="33" t="n">
        <v>0</v>
      </c>
      <c r="DW418" s="33" t="n">
        <v>0.936</v>
      </c>
      <c r="DX418" s="33" t="n">
        <v>0.962</v>
      </c>
      <c r="DY418" s="33" t="n">
        <v>0.936</v>
      </c>
      <c r="DZ418" s="33" t="n">
        <v>0.936</v>
      </c>
      <c r="EA418" s="33" t="n">
        <v>0.923</v>
      </c>
      <c r="EB418" s="33" t="n">
        <v>0.833</v>
      </c>
      <c r="EC418" s="33" t="n">
        <v>0.872</v>
      </c>
      <c r="ED418" s="33" t="n">
        <v>0.731</v>
      </c>
      <c r="EE418" s="33" t="n">
        <v>0.833</v>
      </c>
      <c r="EF418" s="33" t="n">
        <v>0.795</v>
      </c>
      <c r="EG418" s="33" t="n">
        <v>0</v>
      </c>
      <c r="EH418" s="33" t="n">
        <v>0</v>
      </c>
      <c r="EI418" s="33" t="n">
        <v>0.013</v>
      </c>
      <c r="EJ418" s="33" t="n">
        <v>0.026</v>
      </c>
      <c r="EK418" s="33" t="n">
        <v>0.013</v>
      </c>
      <c r="EL418" s="33" t="n">
        <v>0</v>
      </c>
      <c r="EM418" s="33" t="n">
        <v>0.077</v>
      </c>
      <c r="EN418" s="33" t="n">
        <v>0.026</v>
      </c>
      <c r="EO418" s="33" t="n">
        <v>0.077</v>
      </c>
      <c r="EP418" s="33" t="n">
        <v>0.064</v>
      </c>
      <c r="EQ418" s="33" t="n">
        <v>0.103</v>
      </c>
      <c r="ER418" s="33" t="n">
        <v>0.051</v>
      </c>
      <c r="ES418" s="33" t="n">
        <v>0.038</v>
      </c>
      <c r="ET418" s="33" t="n">
        <v>0.038</v>
      </c>
      <c r="EU418" s="33" t="n">
        <v>0.051</v>
      </c>
      <c r="EV418" s="33" t="n">
        <v>0.103</v>
      </c>
      <c r="EW418" s="33" t="n">
        <v>0.872</v>
      </c>
      <c r="EX418" s="33" t="n">
        <v>0.897</v>
      </c>
      <c r="EY418" s="33" t="n">
        <v>0.756</v>
      </c>
      <c r="EZ418" s="33" t="n">
        <v>9.75</v>
      </c>
      <c r="FA418" s="33" t="n">
        <v>0</v>
      </c>
      <c r="FB418" s="33" t="n">
        <v>0</v>
      </c>
      <c r="FC418" s="33" t="n">
        <v>0</v>
      </c>
      <c r="FD418" s="33" t="n">
        <v>0</v>
      </c>
      <c r="FE418" s="33" t="n">
        <v>0.013</v>
      </c>
      <c r="FF418" s="33" t="n">
        <v>0</v>
      </c>
      <c r="FG418" s="33" t="n">
        <v>0.013</v>
      </c>
      <c r="FH418" s="33" t="n">
        <v>0.038</v>
      </c>
      <c r="FI418" s="33" t="n">
        <v>0.064</v>
      </c>
      <c r="FJ418" s="33" t="n">
        <v>0.846</v>
      </c>
      <c r="FK418" s="33" t="n">
        <v>0.026</v>
      </c>
      <c r="FL418" s="33" t="n">
        <v>0.436</v>
      </c>
      <c r="FM418" s="33" t="n">
        <v>0.551</v>
      </c>
      <c r="FN418" s="33" t="n">
        <v>0.346</v>
      </c>
      <c r="FO418" s="33" t="n">
        <v>0.244</v>
      </c>
      <c r="FP418" s="33" t="n">
        <v>0.154</v>
      </c>
      <c r="FQ418" s="33" t="n">
        <v>0.231</v>
      </c>
      <c r="FR418" s="33" t="n">
        <v>0.064</v>
      </c>
      <c r="FS418" s="33" t="n">
        <v>0.064</v>
      </c>
      <c r="FT418" s="33" t="n">
        <v>0.179</v>
      </c>
      <c r="FU418" s="33" t="n">
        <v>0.128</v>
      </c>
      <c r="FV418" s="33" t="n">
        <v>0.103</v>
      </c>
      <c r="FW418" s="33" t="n">
        <v>0.179</v>
      </c>
      <c r="FX418" s="33" t="n">
        <v>0.128</v>
      </c>
      <c r="FY418" s="33" t="n">
        <v>0.128</v>
      </c>
      <c r="FZ418" s="33" t="n">
        <v>0.064</v>
      </c>
      <c r="GA418" s="33" t="n">
        <v>0</v>
      </c>
      <c r="GB418" s="33" t="n">
        <v>0</v>
      </c>
      <c r="GC418" s="33" t="n">
        <v>0</v>
      </c>
      <c r="GD418" s="33" t="n">
        <v>0</v>
      </c>
      <c r="GE418" s="33" t="n">
        <v>0.013</v>
      </c>
      <c r="GF418" s="33" t="n">
        <v>0</v>
      </c>
      <c r="GG418" s="33" t="n">
        <v>0.115</v>
      </c>
      <c r="GH418" s="33" t="n">
        <v>0.103</v>
      </c>
      <c r="GI418" s="33" t="n">
        <v>0.077</v>
      </c>
      <c r="GJ418" s="33" t="n">
        <v>0.103</v>
      </c>
      <c r="GK418" s="33" t="n">
        <v>0.141</v>
      </c>
      <c r="GL418" s="33" t="n">
        <v>0.09</v>
      </c>
      <c r="GM418" s="33" t="n">
        <v>0.859</v>
      </c>
      <c r="GN418" s="33" t="n">
        <v>0.718</v>
      </c>
      <c r="GO418" s="33" t="n">
        <v>0.731</v>
      </c>
      <c r="GP418" s="33" t="n">
        <v>0.795</v>
      </c>
      <c r="GQ418" s="33" t="n">
        <v>0.679</v>
      </c>
      <c r="GR418" s="33" t="n">
        <v>0.872</v>
      </c>
      <c r="GS418" s="33" t="n">
        <v>0</v>
      </c>
      <c r="GT418" s="33" t="n">
        <v>0.09</v>
      </c>
      <c r="GU418" s="33" t="n">
        <v>0.128</v>
      </c>
      <c r="GV418" s="33" t="n">
        <v>0.077</v>
      </c>
      <c r="GW418" s="33" t="n">
        <v>0.064</v>
      </c>
      <c r="GX418" s="33" t="n">
        <v>0.026</v>
      </c>
      <c r="GY418" s="33" t="n">
        <v>0.013</v>
      </c>
      <c r="GZ418" s="33" t="n">
        <v>0.051</v>
      </c>
      <c r="HA418" s="33" t="n">
        <v>0.026</v>
      </c>
      <c r="HB418" s="33" t="n">
        <v>0</v>
      </c>
      <c r="HC418" s="33" t="n">
        <v>0.077</v>
      </c>
      <c r="HD418" s="33" t="n">
        <v>0</v>
      </c>
      <c r="HE418" s="33" t="n">
        <v>0.013</v>
      </c>
      <c r="HF418" s="33" t="n">
        <v>0.038</v>
      </c>
      <c r="HG418" s="33" t="n">
        <v>0.038</v>
      </c>
      <c r="HH418" s="33" t="n">
        <v>0.026</v>
      </c>
      <c r="HI418" s="33" t="n">
        <v>0.026</v>
      </c>
      <c r="HJ418" s="33" t="n">
        <v>0.013</v>
      </c>
    </row>
    <row r="419" customFormat="false" ht="15" hidden="false" customHeight="false" outlineLevel="0" collapsed="false">
      <c r="A419" s="33" t="n">
        <v>610088</v>
      </c>
      <c r="B419" s="242" t="s">
        <v>1785</v>
      </c>
      <c r="C419" s="243" t="s">
        <v>1786</v>
      </c>
      <c r="D419" s="33" t="n">
        <v>5000</v>
      </c>
      <c r="E419" s="33" t="n">
        <v>24611</v>
      </c>
      <c r="F419" s="33" t="s">
        <v>971</v>
      </c>
      <c r="G419" s="33" t="s">
        <v>972</v>
      </c>
      <c r="H419" s="243" t="s">
        <v>46</v>
      </c>
      <c r="I419" s="33" t="s">
        <v>1855</v>
      </c>
      <c r="J419" s="33" t="s">
        <v>1788</v>
      </c>
      <c r="L419" s="33" t="s">
        <v>80</v>
      </c>
      <c r="N419" s="33" t="s">
        <v>1790</v>
      </c>
      <c r="O419" s="33" t="n">
        <v>51123</v>
      </c>
      <c r="P419" s="33" t="s">
        <v>1791</v>
      </c>
      <c r="Q419" s="33" t="s">
        <v>4603</v>
      </c>
      <c r="R419" s="33" t="s">
        <v>4604</v>
      </c>
      <c r="S419" s="33" t="n">
        <v>60647</v>
      </c>
      <c r="T419" s="33" t="n">
        <v>34</v>
      </c>
      <c r="U419" s="33" t="s">
        <v>4605</v>
      </c>
      <c r="V419" s="33" t="s">
        <v>4606</v>
      </c>
      <c r="W419" s="33" t="s">
        <v>4607</v>
      </c>
      <c r="X419" s="33" t="s">
        <v>4608</v>
      </c>
      <c r="Y419" s="33" t="s">
        <v>1914</v>
      </c>
      <c r="Z419" s="33" t="s">
        <v>3697</v>
      </c>
      <c r="AA419" s="33" t="n">
        <v>2012</v>
      </c>
      <c r="AB419" s="33" t="n">
        <v>610088</v>
      </c>
      <c r="AD419" s="33" t="n">
        <v>5000</v>
      </c>
      <c r="AG419" s="33" t="s">
        <v>4609</v>
      </c>
      <c r="AH419" s="33" t="n">
        <v>2</v>
      </c>
      <c r="AI419" s="33" t="s">
        <v>1823</v>
      </c>
      <c r="AJ419" s="33" t="s">
        <v>1801</v>
      </c>
      <c r="AK419" s="33" t="s">
        <v>1802</v>
      </c>
      <c r="AL419" s="33" t="s">
        <v>80</v>
      </c>
      <c r="AM419" s="33" t="s">
        <v>65</v>
      </c>
      <c r="AN419" s="33" t="s">
        <v>80</v>
      </c>
      <c r="AO419" s="33" t="s">
        <v>80</v>
      </c>
      <c r="AP419" s="33" t="s">
        <v>65</v>
      </c>
      <c r="AQ419" s="33" t="s">
        <v>2426</v>
      </c>
      <c r="AR419" s="244" t="s">
        <v>808</v>
      </c>
      <c r="AS419" s="33" t="s">
        <v>67</v>
      </c>
      <c r="AT419" s="33" t="s">
        <v>67</v>
      </c>
      <c r="AU419" s="33" t="s">
        <v>47</v>
      </c>
      <c r="AV419" s="33" t="n">
        <v>28</v>
      </c>
      <c r="AW419" s="33" t="n">
        <v>34</v>
      </c>
      <c r="AX419" s="33" t="n">
        <v>44</v>
      </c>
      <c r="AY419" s="33" t="n">
        <v>290</v>
      </c>
      <c r="AZ419" s="33" t="n">
        <v>8</v>
      </c>
      <c r="BA419" s="33" t="n">
        <v>1</v>
      </c>
      <c r="BB419" s="33" t="n">
        <v>4</v>
      </c>
      <c r="BC419" s="33" t="n">
        <v>258</v>
      </c>
      <c r="BD419" s="245" t="n">
        <v>1</v>
      </c>
      <c r="BE419" s="33" t="n">
        <v>0</v>
      </c>
      <c r="BF419" s="33" t="n">
        <v>11</v>
      </c>
      <c r="BG419" s="33" t="n">
        <v>7</v>
      </c>
      <c r="BH419" s="33" t="n">
        <v>290</v>
      </c>
      <c r="BI419" s="33" t="n">
        <v>0.024</v>
      </c>
      <c r="BJ419" s="33" t="n">
        <v>0.021</v>
      </c>
      <c r="BK419" s="33" t="n">
        <v>0.024</v>
      </c>
      <c r="BL419" s="33" t="n">
        <v>0.007</v>
      </c>
      <c r="BM419" s="33" t="n">
        <v>0.028</v>
      </c>
      <c r="BN419" s="33" t="n">
        <v>0.114</v>
      </c>
      <c r="BO419" s="33" t="n">
        <v>0.121</v>
      </c>
      <c r="BP419" s="33" t="n">
        <v>0.093</v>
      </c>
      <c r="BQ419" s="33" t="n">
        <v>0.086</v>
      </c>
      <c r="BR419" s="33" t="n">
        <v>0.045</v>
      </c>
      <c r="BS419" s="33" t="n">
        <v>0.183</v>
      </c>
      <c r="BT419" s="33" t="n">
        <v>0.176</v>
      </c>
      <c r="BU419" s="33" t="n">
        <v>0.431</v>
      </c>
      <c r="BV419" s="33" t="n">
        <v>0.376</v>
      </c>
      <c r="BW419" s="33" t="n">
        <v>0.448</v>
      </c>
      <c r="BX419" s="33" t="n">
        <v>0.303</v>
      </c>
      <c r="BY419" s="33" t="n">
        <v>0.359</v>
      </c>
      <c r="BZ419" s="33" t="n">
        <v>0.369</v>
      </c>
      <c r="CA419" s="33" t="n">
        <v>0.01</v>
      </c>
      <c r="CB419" s="33" t="n">
        <v>0.003</v>
      </c>
      <c r="CC419" s="33" t="n">
        <v>0.021</v>
      </c>
      <c r="CD419" s="33" t="n">
        <v>0.007</v>
      </c>
      <c r="CE419" s="33" t="n">
        <v>0.01</v>
      </c>
      <c r="CF419" s="33" t="n">
        <v>0.01</v>
      </c>
      <c r="CG419" s="33" t="n">
        <v>0.414</v>
      </c>
      <c r="CH419" s="33" t="n">
        <v>0.507</v>
      </c>
      <c r="CI419" s="33" t="n">
        <v>0.421</v>
      </c>
      <c r="CJ419" s="33" t="n">
        <v>0.638</v>
      </c>
      <c r="CK419" s="33" t="n">
        <v>0.421</v>
      </c>
      <c r="CL419" s="33" t="n">
        <v>0.331</v>
      </c>
      <c r="CM419" s="33" t="n">
        <v>0.003</v>
      </c>
      <c r="CN419" s="33" t="n">
        <v>0.007</v>
      </c>
      <c r="CO419" s="33" t="n">
        <v>0.003</v>
      </c>
      <c r="CP419" s="33" t="n">
        <v>0.01</v>
      </c>
      <c r="CQ419" s="33" t="n">
        <v>0.01</v>
      </c>
      <c r="CR419" s="33" t="n">
        <v>0.021</v>
      </c>
      <c r="CS419" s="33" t="n">
        <v>0.034</v>
      </c>
      <c r="CT419" s="33" t="n">
        <v>0.069</v>
      </c>
      <c r="CU419" s="33" t="n">
        <v>0.052</v>
      </c>
      <c r="CV419" s="33" t="n">
        <v>0.017</v>
      </c>
      <c r="CW419" s="33" t="n">
        <v>0.01</v>
      </c>
      <c r="CX419" s="33" t="n">
        <v>0.031</v>
      </c>
      <c r="CY419" s="33" t="n">
        <v>0.072</v>
      </c>
      <c r="CZ419" s="33" t="n">
        <v>0.038</v>
      </c>
      <c r="DA419" s="33" t="n">
        <v>0.059</v>
      </c>
      <c r="DB419" s="33" t="n">
        <v>0.083</v>
      </c>
      <c r="DC419" s="33" t="n">
        <v>0.114</v>
      </c>
      <c r="DD419" s="33" t="n">
        <v>0.079</v>
      </c>
      <c r="DE419" s="33" t="n">
        <v>0.224</v>
      </c>
      <c r="DF419" s="33" t="n">
        <v>0.234</v>
      </c>
      <c r="DG419" s="33" t="n">
        <v>0.286</v>
      </c>
      <c r="DH419" s="33" t="n">
        <v>0.262</v>
      </c>
      <c r="DI419" s="33" t="n">
        <v>0.252</v>
      </c>
      <c r="DJ419" s="33" t="n">
        <v>0.345</v>
      </c>
      <c r="DK419" s="33" t="n">
        <v>0.321</v>
      </c>
      <c r="DL419" s="33" t="n">
        <v>0.29</v>
      </c>
      <c r="DM419" s="33" t="n">
        <v>0.297</v>
      </c>
      <c r="DN419" s="33" t="n">
        <v>0.003</v>
      </c>
      <c r="DO419" s="33" t="n">
        <v>0.007</v>
      </c>
      <c r="DP419" s="33" t="n">
        <v>0</v>
      </c>
      <c r="DQ419" s="33" t="n">
        <v>0.01</v>
      </c>
      <c r="DR419" s="33" t="n">
        <v>0.01</v>
      </c>
      <c r="DS419" s="33" t="n">
        <v>0.017</v>
      </c>
      <c r="DT419" s="33" t="n">
        <v>0.014</v>
      </c>
      <c r="DU419" s="33" t="n">
        <v>0.021</v>
      </c>
      <c r="DV419" s="33" t="n">
        <v>0.014</v>
      </c>
      <c r="DW419" s="33" t="n">
        <v>0.752</v>
      </c>
      <c r="DX419" s="33" t="n">
        <v>0.741</v>
      </c>
      <c r="DY419" s="33" t="n">
        <v>0.679</v>
      </c>
      <c r="DZ419" s="33" t="n">
        <v>0.645</v>
      </c>
      <c r="EA419" s="33" t="n">
        <v>0.69</v>
      </c>
      <c r="EB419" s="33" t="n">
        <v>0.559</v>
      </c>
      <c r="EC419" s="33" t="n">
        <v>0.548</v>
      </c>
      <c r="ED419" s="33" t="n">
        <v>0.507</v>
      </c>
      <c r="EE419" s="33" t="n">
        <v>0.559</v>
      </c>
      <c r="EF419" s="33" t="n">
        <v>0.452</v>
      </c>
      <c r="EG419" s="33" t="n">
        <v>0.017</v>
      </c>
      <c r="EH419" s="33" t="n">
        <v>0.01</v>
      </c>
      <c r="EI419" s="33" t="n">
        <v>0.055</v>
      </c>
      <c r="EJ419" s="33" t="n">
        <v>0.269</v>
      </c>
      <c r="EK419" s="33" t="n">
        <v>0.062</v>
      </c>
      <c r="EL419" s="33" t="n">
        <v>0.052</v>
      </c>
      <c r="EM419" s="33" t="n">
        <v>0.134</v>
      </c>
      <c r="EN419" s="33" t="n">
        <v>0.148</v>
      </c>
      <c r="EO419" s="33" t="n">
        <v>0.293</v>
      </c>
      <c r="EP419" s="33" t="n">
        <v>0.266</v>
      </c>
      <c r="EQ419" s="33" t="n">
        <v>0.331</v>
      </c>
      <c r="ER419" s="33" t="n">
        <v>0.031</v>
      </c>
      <c r="ES419" s="33" t="n">
        <v>0.007</v>
      </c>
      <c r="ET419" s="33" t="n">
        <v>0.017</v>
      </c>
      <c r="EU419" s="33" t="n">
        <v>0.028</v>
      </c>
      <c r="EV419" s="33" t="n">
        <v>0.1</v>
      </c>
      <c r="EW419" s="33" t="n">
        <v>0.621</v>
      </c>
      <c r="EX419" s="33" t="n">
        <v>0.655</v>
      </c>
      <c r="EY419" s="33" t="n">
        <v>0.452</v>
      </c>
      <c r="EZ419" s="33" t="n">
        <v>8.14</v>
      </c>
      <c r="FA419" s="33" t="n">
        <v>0.017</v>
      </c>
      <c r="FB419" s="33" t="n">
        <v>0.01</v>
      </c>
      <c r="FC419" s="33" t="n">
        <v>0.038</v>
      </c>
      <c r="FD419" s="33" t="n">
        <v>0.028</v>
      </c>
      <c r="FE419" s="33" t="n">
        <v>0.048</v>
      </c>
      <c r="FF419" s="33" t="n">
        <v>0.021</v>
      </c>
      <c r="FG419" s="33" t="n">
        <v>0.093</v>
      </c>
      <c r="FH419" s="33" t="n">
        <v>0.19</v>
      </c>
      <c r="FI419" s="33" t="n">
        <v>0.162</v>
      </c>
      <c r="FJ419" s="33" t="n">
        <v>0.369</v>
      </c>
      <c r="FK419" s="33" t="n">
        <v>0.024</v>
      </c>
      <c r="FL419" s="33" t="n">
        <v>0.424</v>
      </c>
      <c r="FM419" s="33" t="n">
        <v>0.593</v>
      </c>
      <c r="FN419" s="33" t="n">
        <v>0.279</v>
      </c>
      <c r="FO419" s="33" t="n">
        <v>0.248</v>
      </c>
      <c r="FP419" s="33" t="n">
        <v>0.155</v>
      </c>
      <c r="FQ419" s="33" t="n">
        <v>0.252</v>
      </c>
      <c r="FR419" s="33" t="n">
        <v>0.1</v>
      </c>
      <c r="FS419" s="33" t="n">
        <v>0.072</v>
      </c>
      <c r="FT419" s="33" t="n">
        <v>0.134</v>
      </c>
      <c r="FU419" s="33" t="n">
        <v>0.138</v>
      </c>
      <c r="FV419" s="33" t="n">
        <v>0.031</v>
      </c>
      <c r="FW419" s="33" t="n">
        <v>0.266</v>
      </c>
      <c r="FX419" s="33" t="n">
        <v>0.09</v>
      </c>
      <c r="FY419" s="33" t="n">
        <v>0.148</v>
      </c>
      <c r="FZ419" s="33" t="n">
        <v>0.069</v>
      </c>
      <c r="GA419" s="33" t="n">
        <v>0.021</v>
      </c>
      <c r="GB419" s="33" t="n">
        <v>0.01</v>
      </c>
      <c r="GC419" s="33" t="n">
        <v>0.01</v>
      </c>
      <c r="GD419" s="33" t="n">
        <v>0.031</v>
      </c>
      <c r="GE419" s="33" t="n">
        <v>0.083</v>
      </c>
      <c r="GF419" s="33" t="n">
        <v>0.038</v>
      </c>
      <c r="GG419" s="33" t="n">
        <v>0.428</v>
      </c>
      <c r="GH419" s="33" t="n">
        <v>0.355</v>
      </c>
      <c r="GI419" s="33" t="n">
        <v>0.372</v>
      </c>
      <c r="GJ419" s="33" t="n">
        <v>0.379</v>
      </c>
      <c r="GK419" s="33" t="n">
        <v>0.466</v>
      </c>
      <c r="GL419" s="33" t="n">
        <v>0.345</v>
      </c>
      <c r="GM419" s="33" t="n">
        <v>0.503</v>
      </c>
      <c r="GN419" s="33" t="n">
        <v>0.434</v>
      </c>
      <c r="GO419" s="33" t="n">
        <v>0.452</v>
      </c>
      <c r="GP419" s="33" t="n">
        <v>0.455</v>
      </c>
      <c r="GQ419" s="33" t="n">
        <v>0.321</v>
      </c>
      <c r="GR419" s="33" t="n">
        <v>0.524</v>
      </c>
      <c r="GS419" s="33" t="n">
        <v>0.024</v>
      </c>
      <c r="GT419" s="33" t="n">
        <v>0.183</v>
      </c>
      <c r="GU419" s="33" t="n">
        <v>0.148</v>
      </c>
      <c r="GV419" s="33" t="n">
        <v>0.1</v>
      </c>
      <c r="GW419" s="33" t="n">
        <v>0.103</v>
      </c>
      <c r="GX419" s="33" t="n">
        <v>0.072</v>
      </c>
      <c r="GY419" s="33" t="n">
        <v>0.01</v>
      </c>
      <c r="GZ419" s="33" t="n">
        <v>0.014</v>
      </c>
      <c r="HA419" s="33" t="n">
        <v>0.01</v>
      </c>
      <c r="HB419" s="33" t="n">
        <v>0.014</v>
      </c>
      <c r="HC419" s="33" t="n">
        <v>0.021</v>
      </c>
      <c r="HD419" s="33" t="n">
        <v>0.014</v>
      </c>
      <c r="HE419" s="33" t="n">
        <v>0.014</v>
      </c>
      <c r="HF419" s="33" t="n">
        <v>0.003</v>
      </c>
      <c r="HG419" s="33" t="n">
        <v>0.007</v>
      </c>
      <c r="HH419" s="33" t="n">
        <v>0.021</v>
      </c>
      <c r="HI419" s="33" t="n">
        <v>0.007</v>
      </c>
      <c r="HJ419" s="33" t="n">
        <v>0.007</v>
      </c>
    </row>
    <row r="420" customFormat="false" ht="15" hidden="false" customHeight="false" outlineLevel="0" collapsed="false">
      <c r="A420" s="33" t="n">
        <v>610089</v>
      </c>
      <c r="B420" s="242" t="s">
        <v>1785</v>
      </c>
      <c r="C420" s="243" t="s">
        <v>1786</v>
      </c>
      <c r="D420" s="33" t="n">
        <v>5020</v>
      </c>
      <c r="E420" s="33" t="n">
        <v>24621</v>
      </c>
      <c r="F420" s="33" t="s">
        <v>975</v>
      </c>
      <c r="G420" s="33" t="s">
        <v>976</v>
      </c>
      <c r="H420" s="243" t="s">
        <v>46</v>
      </c>
      <c r="I420" s="33" t="s">
        <v>1855</v>
      </c>
      <c r="J420" s="33" t="s">
        <v>1788</v>
      </c>
      <c r="L420" s="33" t="s">
        <v>75</v>
      </c>
      <c r="N420" s="33" t="s">
        <v>1790</v>
      </c>
      <c r="O420" s="33" t="n">
        <v>51022</v>
      </c>
      <c r="P420" s="33" t="s">
        <v>1791</v>
      </c>
      <c r="Q420" s="33" t="s">
        <v>4610</v>
      </c>
      <c r="R420" s="33" t="s">
        <v>4611</v>
      </c>
      <c r="S420" s="33" t="n">
        <v>60618</v>
      </c>
      <c r="T420" s="33" t="n">
        <v>31</v>
      </c>
      <c r="U420" s="33" t="s">
        <v>4612</v>
      </c>
      <c r="V420" s="33" t="s">
        <v>4613</v>
      </c>
      <c r="W420" s="33" t="s">
        <v>4614</v>
      </c>
      <c r="X420" s="33" t="s">
        <v>4615</v>
      </c>
      <c r="Y420" s="33" t="s">
        <v>1927</v>
      </c>
      <c r="Z420" s="33" t="s">
        <v>3103</v>
      </c>
      <c r="AA420" s="33" t="n">
        <v>2012</v>
      </c>
      <c r="AB420" s="33" t="n">
        <v>610089</v>
      </c>
      <c r="AD420" s="33" t="n">
        <v>5020</v>
      </c>
      <c r="AG420" s="33" t="s">
        <v>4616</v>
      </c>
      <c r="AH420" s="33" t="n">
        <v>1</v>
      </c>
      <c r="AI420" s="33" t="s">
        <v>1823</v>
      </c>
      <c r="AJ420" s="33" t="s">
        <v>1801</v>
      </c>
      <c r="AK420" s="33" t="s">
        <v>1802</v>
      </c>
      <c r="AL420" s="33" t="s">
        <v>75</v>
      </c>
      <c r="AM420" s="33" t="s">
        <v>65</v>
      </c>
      <c r="AN420" s="33" t="s">
        <v>75</v>
      </c>
      <c r="AO420" s="33" t="s">
        <v>75</v>
      </c>
      <c r="AP420" s="33" t="s">
        <v>65</v>
      </c>
      <c r="AQ420" s="33" t="s">
        <v>2426</v>
      </c>
      <c r="AR420" s="244" t="s">
        <v>439</v>
      </c>
      <c r="AS420" s="33" t="s">
        <v>47</v>
      </c>
      <c r="AT420" s="33" t="s">
        <v>47</v>
      </c>
      <c r="AU420" s="33" t="s">
        <v>77</v>
      </c>
      <c r="AV420" s="33" t="n">
        <v>58</v>
      </c>
      <c r="AW420" s="33" t="n">
        <v>58</v>
      </c>
      <c r="AX420" s="33" t="n">
        <v>60</v>
      </c>
      <c r="AY420" s="33" t="n">
        <v>192</v>
      </c>
      <c r="AZ420" s="33" t="n">
        <v>31</v>
      </c>
      <c r="BA420" s="33" t="n">
        <v>7</v>
      </c>
      <c r="BB420" s="33" t="n">
        <v>7</v>
      </c>
      <c r="BC420" s="33" t="n">
        <v>127</v>
      </c>
      <c r="BD420" s="245" t="n">
        <v>2</v>
      </c>
      <c r="BE420" s="33" t="n">
        <v>1</v>
      </c>
      <c r="BF420" s="33" t="n">
        <v>12</v>
      </c>
      <c r="BG420" s="33" t="n">
        <v>5</v>
      </c>
      <c r="BH420" s="33" t="n">
        <v>192</v>
      </c>
      <c r="BI420" s="33" t="n">
        <v>0.016</v>
      </c>
      <c r="BJ420" s="33" t="n">
        <v>0</v>
      </c>
      <c r="BK420" s="33" t="n">
        <v>0.01</v>
      </c>
      <c r="BL420" s="33" t="n">
        <v>0</v>
      </c>
      <c r="BM420" s="33" t="n">
        <v>0.01</v>
      </c>
      <c r="BN420" s="33" t="n">
        <v>0.057</v>
      </c>
      <c r="BO420" s="33" t="n">
        <v>0.026</v>
      </c>
      <c r="BP420" s="33" t="n">
        <v>0.036</v>
      </c>
      <c r="BQ420" s="33" t="n">
        <v>0.031</v>
      </c>
      <c r="BR420" s="33" t="n">
        <v>0.021</v>
      </c>
      <c r="BS420" s="33" t="n">
        <v>0.073</v>
      </c>
      <c r="BT420" s="33" t="n">
        <v>0.188</v>
      </c>
      <c r="BU420" s="33" t="n">
        <v>0.328</v>
      </c>
      <c r="BV420" s="33" t="n">
        <v>0.208</v>
      </c>
      <c r="BW420" s="33" t="n">
        <v>0.328</v>
      </c>
      <c r="BX420" s="33" t="n">
        <v>0.224</v>
      </c>
      <c r="BY420" s="33" t="n">
        <v>0.344</v>
      </c>
      <c r="BZ420" s="33" t="n">
        <v>0.313</v>
      </c>
      <c r="CA420" s="33" t="n">
        <v>0.005</v>
      </c>
      <c r="CB420" s="33" t="n">
        <v>0.01</v>
      </c>
      <c r="CC420" s="33" t="n">
        <v>0.042</v>
      </c>
      <c r="CD420" s="33" t="n">
        <v>0</v>
      </c>
      <c r="CE420" s="33" t="n">
        <v>0.021</v>
      </c>
      <c r="CF420" s="33" t="n">
        <v>0</v>
      </c>
      <c r="CG420" s="33" t="n">
        <v>0.625</v>
      </c>
      <c r="CH420" s="33" t="n">
        <v>0.745</v>
      </c>
      <c r="CI420" s="33" t="n">
        <v>0.589</v>
      </c>
      <c r="CJ420" s="33" t="n">
        <v>0.755</v>
      </c>
      <c r="CK420" s="33" t="n">
        <v>0.552</v>
      </c>
      <c r="CL420" s="33" t="n">
        <v>0.443</v>
      </c>
      <c r="CM420" s="33" t="n">
        <v>0</v>
      </c>
      <c r="CN420" s="33" t="n">
        <v>0</v>
      </c>
      <c r="CO420" s="33" t="n">
        <v>0</v>
      </c>
      <c r="CP420" s="33" t="n">
        <v>0.01</v>
      </c>
      <c r="CQ420" s="33" t="n">
        <v>0</v>
      </c>
      <c r="CR420" s="33" t="n">
        <v>0</v>
      </c>
      <c r="CS420" s="33" t="n">
        <v>0.01</v>
      </c>
      <c r="CT420" s="33" t="n">
        <v>0.026</v>
      </c>
      <c r="CU420" s="33" t="n">
        <v>0.021</v>
      </c>
      <c r="CV420" s="33" t="n">
        <v>0.01</v>
      </c>
      <c r="CW420" s="33" t="n">
        <v>0.01</v>
      </c>
      <c r="CX420" s="33" t="n">
        <v>0.021</v>
      </c>
      <c r="CY420" s="33" t="n">
        <v>0.047</v>
      </c>
      <c r="CZ420" s="33" t="n">
        <v>0.016</v>
      </c>
      <c r="DA420" s="33" t="n">
        <v>0.047</v>
      </c>
      <c r="DB420" s="33" t="n">
        <v>0.036</v>
      </c>
      <c r="DC420" s="33" t="n">
        <v>0.083</v>
      </c>
      <c r="DD420" s="33" t="n">
        <v>0.089</v>
      </c>
      <c r="DE420" s="33" t="n">
        <v>0.161</v>
      </c>
      <c r="DF420" s="33" t="n">
        <v>0.198</v>
      </c>
      <c r="DG420" s="33" t="n">
        <v>0.198</v>
      </c>
      <c r="DH420" s="33" t="n">
        <v>0.167</v>
      </c>
      <c r="DI420" s="33" t="n">
        <v>0.177</v>
      </c>
      <c r="DJ420" s="33" t="n">
        <v>0.24</v>
      </c>
      <c r="DK420" s="33" t="n">
        <v>0.24</v>
      </c>
      <c r="DL420" s="33" t="n">
        <v>0.219</v>
      </c>
      <c r="DM420" s="33" t="n">
        <v>0.193</v>
      </c>
      <c r="DN420" s="33" t="n">
        <v>0</v>
      </c>
      <c r="DO420" s="33" t="n">
        <v>0.005</v>
      </c>
      <c r="DP420" s="33" t="n">
        <v>0.016</v>
      </c>
      <c r="DQ420" s="33" t="n">
        <v>0.005</v>
      </c>
      <c r="DR420" s="33" t="n">
        <v>0.005</v>
      </c>
      <c r="DS420" s="33" t="n">
        <v>0.01</v>
      </c>
      <c r="DT420" s="33" t="n">
        <v>0.005</v>
      </c>
      <c r="DU420" s="33" t="n">
        <v>0.016</v>
      </c>
      <c r="DV420" s="33" t="n">
        <v>0.016</v>
      </c>
      <c r="DW420" s="33" t="n">
        <v>0.828</v>
      </c>
      <c r="DX420" s="33" t="n">
        <v>0.786</v>
      </c>
      <c r="DY420" s="33" t="n">
        <v>0.766</v>
      </c>
      <c r="DZ420" s="33" t="n">
        <v>0.771</v>
      </c>
      <c r="EA420" s="33" t="n">
        <v>0.802</v>
      </c>
      <c r="EB420" s="33" t="n">
        <v>0.703</v>
      </c>
      <c r="EC420" s="33" t="n">
        <v>0.708</v>
      </c>
      <c r="ED420" s="33" t="n">
        <v>0.656</v>
      </c>
      <c r="EE420" s="33" t="n">
        <v>0.682</v>
      </c>
      <c r="EF420" s="33" t="n">
        <v>0.51</v>
      </c>
      <c r="EG420" s="33" t="n">
        <v>0.016</v>
      </c>
      <c r="EH420" s="33" t="n">
        <v>0.016</v>
      </c>
      <c r="EI420" s="33" t="n">
        <v>0.036</v>
      </c>
      <c r="EJ420" s="33" t="n">
        <v>0.365</v>
      </c>
      <c r="EK420" s="33" t="n">
        <v>0.057</v>
      </c>
      <c r="EL420" s="33" t="n">
        <v>0.005</v>
      </c>
      <c r="EM420" s="33" t="n">
        <v>0.104</v>
      </c>
      <c r="EN420" s="33" t="n">
        <v>0.036</v>
      </c>
      <c r="EO420" s="33" t="n">
        <v>0.245</v>
      </c>
      <c r="EP420" s="33" t="n">
        <v>0.229</v>
      </c>
      <c r="EQ420" s="33" t="n">
        <v>0.286</v>
      </c>
      <c r="ER420" s="33" t="n">
        <v>0.026</v>
      </c>
      <c r="ES420" s="33" t="n">
        <v>0.031</v>
      </c>
      <c r="ET420" s="33" t="n">
        <v>0.047</v>
      </c>
      <c r="EU420" s="33" t="n">
        <v>0.089</v>
      </c>
      <c r="EV420" s="33" t="n">
        <v>0.063</v>
      </c>
      <c r="EW420" s="33" t="n">
        <v>0.651</v>
      </c>
      <c r="EX420" s="33" t="n">
        <v>0.703</v>
      </c>
      <c r="EY420" s="33" t="n">
        <v>0.484</v>
      </c>
      <c r="EZ420" s="33" t="n">
        <v>9.11</v>
      </c>
      <c r="FA420" s="33" t="n">
        <v>0</v>
      </c>
      <c r="FB420" s="33" t="n">
        <v>0</v>
      </c>
      <c r="FC420" s="33" t="n">
        <v>0.005</v>
      </c>
      <c r="FD420" s="33" t="n">
        <v>0</v>
      </c>
      <c r="FE420" s="33" t="n">
        <v>0.031</v>
      </c>
      <c r="FF420" s="33" t="n">
        <v>0.016</v>
      </c>
      <c r="FG420" s="33" t="n">
        <v>0.068</v>
      </c>
      <c r="FH420" s="33" t="n">
        <v>0.125</v>
      </c>
      <c r="FI420" s="33" t="n">
        <v>0.161</v>
      </c>
      <c r="FJ420" s="33" t="n">
        <v>0.568</v>
      </c>
      <c r="FK420" s="33" t="n">
        <v>0.026</v>
      </c>
      <c r="FL420" s="33" t="n">
        <v>0.401</v>
      </c>
      <c r="FM420" s="33" t="n">
        <v>0.594</v>
      </c>
      <c r="FN420" s="33" t="n">
        <v>0.198</v>
      </c>
      <c r="FO420" s="33" t="n">
        <v>0.25</v>
      </c>
      <c r="FP420" s="33" t="n">
        <v>0.104</v>
      </c>
      <c r="FQ420" s="33" t="n">
        <v>0.245</v>
      </c>
      <c r="FR420" s="33" t="n">
        <v>0.083</v>
      </c>
      <c r="FS420" s="33" t="n">
        <v>0.036</v>
      </c>
      <c r="FT420" s="33" t="n">
        <v>0.255</v>
      </c>
      <c r="FU420" s="33" t="n">
        <v>0.099</v>
      </c>
      <c r="FV420" s="33" t="n">
        <v>0.063</v>
      </c>
      <c r="FW420" s="33" t="n">
        <v>0.219</v>
      </c>
      <c r="FX420" s="33" t="n">
        <v>0.167</v>
      </c>
      <c r="FY420" s="33" t="n">
        <v>0.203</v>
      </c>
      <c r="FZ420" s="33" t="n">
        <v>0.083</v>
      </c>
      <c r="GA420" s="33" t="n">
        <v>0.005</v>
      </c>
      <c r="GB420" s="33" t="n">
        <v>0</v>
      </c>
      <c r="GC420" s="33" t="n">
        <v>0.005</v>
      </c>
      <c r="GD420" s="33" t="n">
        <v>0</v>
      </c>
      <c r="GE420" s="33" t="n">
        <v>0.13</v>
      </c>
      <c r="GF420" s="33" t="n">
        <v>0.01</v>
      </c>
      <c r="GG420" s="33" t="n">
        <v>0.333</v>
      </c>
      <c r="GH420" s="33" t="n">
        <v>0.302</v>
      </c>
      <c r="GI420" s="33" t="n">
        <v>0.375</v>
      </c>
      <c r="GJ420" s="33" t="n">
        <v>0.307</v>
      </c>
      <c r="GK420" s="33" t="n">
        <v>0.438</v>
      </c>
      <c r="GL420" s="33" t="n">
        <v>0.255</v>
      </c>
      <c r="GM420" s="33" t="n">
        <v>0.62</v>
      </c>
      <c r="GN420" s="33" t="n">
        <v>0.479</v>
      </c>
      <c r="GO420" s="33" t="n">
        <v>0.505</v>
      </c>
      <c r="GP420" s="33" t="n">
        <v>0.589</v>
      </c>
      <c r="GQ420" s="33" t="n">
        <v>0.323</v>
      </c>
      <c r="GR420" s="33" t="n">
        <v>0.682</v>
      </c>
      <c r="GS420" s="33" t="n">
        <v>0.005</v>
      </c>
      <c r="GT420" s="33" t="n">
        <v>0.167</v>
      </c>
      <c r="GU420" s="33" t="n">
        <v>0.078</v>
      </c>
      <c r="GV420" s="33" t="n">
        <v>0.052</v>
      </c>
      <c r="GW420" s="33" t="n">
        <v>0.057</v>
      </c>
      <c r="GX420" s="33" t="n">
        <v>0.016</v>
      </c>
      <c r="GY420" s="33" t="n">
        <v>0.01</v>
      </c>
      <c r="GZ420" s="33" t="n">
        <v>0.01</v>
      </c>
      <c r="HA420" s="33" t="n">
        <v>0.01</v>
      </c>
      <c r="HB420" s="33" t="n">
        <v>0.016</v>
      </c>
      <c r="HC420" s="33" t="n">
        <v>0.021</v>
      </c>
      <c r="HD420" s="33" t="n">
        <v>0.01</v>
      </c>
      <c r="HE420" s="33" t="n">
        <v>0.026</v>
      </c>
      <c r="HF420" s="33" t="n">
        <v>0.042</v>
      </c>
      <c r="HG420" s="33" t="n">
        <v>0.026</v>
      </c>
      <c r="HH420" s="33" t="n">
        <v>0.036</v>
      </c>
      <c r="HI420" s="33" t="n">
        <v>0.031</v>
      </c>
      <c r="HJ420" s="33" t="n">
        <v>0.026</v>
      </c>
    </row>
    <row r="421" customFormat="false" ht="15" hidden="false" customHeight="false" outlineLevel="0" collapsed="false">
      <c r="A421" s="33" t="n">
        <v>610090</v>
      </c>
      <c r="B421" s="242" t="s">
        <v>1785</v>
      </c>
      <c r="C421" s="243" t="s">
        <v>1786</v>
      </c>
      <c r="D421" s="33" t="n">
        <v>5030</v>
      </c>
      <c r="E421" s="33" t="n">
        <v>29221</v>
      </c>
      <c r="F421" s="33" t="s">
        <v>977</v>
      </c>
      <c r="G421" s="33" t="s">
        <v>978</v>
      </c>
      <c r="H421" s="243" t="s">
        <v>46</v>
      </c>
      <c r="I421" s="33" t="s">
        <v>1855</v>
      </c>
      <c r="J421" s="33" t="s">
        <v>2438</v>
      </c>
      <c r="L421" s="33" t="s">
        <v>99</v>
      </c>
      <c r="N421" s="33" t="s">
        <v>1790</v>
      </c>
      <c r="O421" s="33" t="n">
        <v>51355</v>
      </c>
      <c r="P421" s="33" t="s">
        <v>1791</v>
      </c>
      <c r="Q421" s="33" t="s">
        <v>977</v>
      </c>
      <c r="R421" s="33" t="s">
        <v>4617</v>
      </c>
      <c r="S421" s="33" t="n">
        <v>60615</v>
      </c>
      <c r="T421" s="33" t="n">
        <v>46</v>
      </c>
      <c r="U421" s="33" t="s">
        <v>4618</v>
      </c>
      <c r="V421" s="33" t="s">
        <v>4619</v>
      </c>
      <c r="W421" s="33" t="s">
        <v>4620</v>
      </c>
      <c r="X421" s="33" t="s">
        <v>4621</v>
      </c>
      <c r="Y421" s="33" t="s">
        <v>3945</v>
      </c>
      <c r="Z421" s="33" t="s">
        <v>1894</v>
      </c>
      <c r="AA421" s="33" t="n">
        <v>2012</v>
      </c>
      <c r="AB421" s="33" t="n">
        <v>610090</v>
      </c>
      <c r="AD421" s="33" t="n">
        <v>5030</v>
      </c>
      <c r="AG421" s="33" t="s">
        <v>4622</v>
      </c>
      <c r="AH421" s="33" t="n">
        <v>0</v>
      </c>
      <c r="AI421" s="33" t="s">
        <v>1823</v>
      </c>
      <c r="AJ421" s="33" t="s">
        <v>1801</v>
      </c>
      <c r="AK421" s="33" t="s">
        <v>1802</v>
      </c>
      <c r="AL421" s="33" t="s">
        <v>99</v>
      </c>
      <c r="AM421" s="33" t="s">
        <v>53</v>
      </c>
      <c r="AN421" s="33" t="s">
        <v>99</v>
      </c>
      <c r="AO421" s="33" t="s">
        <v>99</v>
      </c>
      <c r="AP421" s="33" t="s">
        <v>53</v>
      </c>
      <c r="AQ421" s="33" t="s">
        <v>2426</v>
      </c>
      <c r="AR421" s="244" t="s">
        <v>159</v>
      </c>
      <c r="AS421" s="33" t="s">
        <v>47</v>
      </c>
      <c r="AT421" s="33" t="s">
        <v>67</v>
      </c>
      <c r="AU421" s="33" t="s">
        <v>47</v>
      </c>
      <c r="AV421" s="33" t="n">
        <v>41</v>
      </c>
      <c r="AW421" s="33" t="n">
        <v>21</v>
      </c>
      <c r="AX421" s="33" t="n">
        <v>49</v>
      </c>
      <c r="AY421" s="33" t="n">
        <v>159</v>
      </c>
      <c r="AZ421" s="33" t="n">
        <v>20</v>
      </c>
      <c r="BA421" s="33" t="n">
        <v>8</v>
      </c>
      <c r="BB421" s="33" t="n">
        <v>107</v>
      </c>
      <c r="BC421" s="33" t="n">
        <v>4</v>
      </c>
      <c r="BD421" s="245" t="n">
        <v>0</v>
      </c>
      <c r="BE421" s="33" t="n">
        <v>0</v>
      </c>
      <c r="BF421" s="33" t="n">
        <v>13</v>
      </c>
      <c r="BG421" s="33" t="n">
        <v>7</v>
      </c>
      <c r="BH421" s="33" t="n">
        <v>159</v>
      </c>
      <c r="BI421" s="33" t="n">
        <v>0.019</v>
      </c>
      <c r="BJ421" s="33" t="n">
        <v>0.038</v>
      </c>
      <c r="BK421" s="33" t="n">
        <v>0.019</v>
      </c>
      <c r="BL421" s="33" t="n">
        <v>0.031</v>
      </c>
      <c r="BM421" s="33" t="n">
        <v>0.044</v>
      </c>
      <c r="BN421" s="33" t="n">
        <v>0.094</v>
      </c>
      <c r="BO421" s="33" t="n">
        <v>0.075</v>
      </c>
      <c r="BP421" s="33" t="n">
        <v>0.057</v>
      </c>
      <c r="BQ421" s="33" t="n">
        <v>0.038</v>
      </c>
      <c r="BR421" s="33" t="n">
        <v>0.057</v>
      </c>
      <c r="BS421" s="33" t="n">
        <v>0.088</v>
      </c>
      <c r="BT421" s="33" t="n">
        <v>0.17</v>
      </c>
      <c r="BU421" s="33" t="n">
        <v>0.327</v>
      </c>
      <c r="BV421" s="33" t="n">
        <v>0.333</v>
      </c>
      <c r="BW421" s="33" t="n">
        <v>0.409</v>
      </c>
      <c r="BX421" s="33" t="n">
        <v>0.195</v>
      </c>
      <c r="BY421" s="33" t="n">
        <v>0.459</v>
      </c>
      <c r="BZ421" s="33" t="n">
        <v>0.346</v>
      </c>
      <c r="CA421" s="33" t="n">
        <v>0.013</v>
      </c>
      <c r="CB421" s="33" t="n">
        <v>0</v>
      </c>
      <c r="CC421" s="33" t="n">
        <v>0.013</v>
      </c>
      <c r="CD421" s="33" t="n">
        <v>0</v>
      </c>
      <c r="CE421" s="33" t="n">
        <v>0.013</v>
      </c>
      <c r="CF421" s="33" t="n">
        <v>0.031</v>
      </c>
      <c r="CG421" s="33" t="n">
        <v>0.566</v>
      </c>
      <c r="CH421" s="33" t="n">
        <v>0.572</v>
      </c>
      <c r="CI421" s="33" t="n">
        <v>0.522</v>
      </c>
      <c r="CJ421" s="33" t="n">
        <v>0.717</v>
      </c>
      <c r="CK421" s="33" t="n">
        <v>0.396</v>
      </c>
      <c r="CL421" s="33" t="n">
        <v>0.358</v>
      </c>
      <c r="CM421" s="33" t="n">
        <v>0.013</v>
      </c>
      <c r="CN421" s="33" t="n">
        <v>0.013</v>
      </c>
      <c r="CO421" s="33" t="n">
        <v>0.019</v>
      </c>
      <c r="CP421" s="33" t="n">
        <v>0.025</v>
      </c>
      <c r="CQ421" s="33" t="n">
        <v>0.025</v>
      </c>
      <c r="CR421" s="33" t="n">
        <v>0.031</v>
      </c>
      <c r="CS421" s="33" t="n">
        <v>0.038</v>
      </c>
      <c r="CT421" s="33" t="n">
        <v>0.182</v>
      </c>
      <c r="CU421" s="33" t="n">
        <v>0.107</v>
      </c>
      <c r="CV421" s="33" t="n">
        <v>0.031</v>
      </c>
      <c r="CW421" s="33" t="n">
        <v>0.057</v>
      </c>
      <c r="CX421" s="33" t="n">
        <v>0.063</v>
      </c>
      <c r="CY421" s="33" t="n">
        <v>0.031</v>
      </c>
      <c r="CZ421" s="33" t="n">
        <v>0.05</v>
      </c>
      <c r="DA421" s="33" t="n">
        <v>0.126</v>
      </c>
      <c r="DB421" s="33" t="n">
        <v>0.107</v>
      </c>
      <c r="DC421" s="33" t="n">
        <v>0.182</v>
      </c>
      <c r="DD421" s="33" t="n">
        <v>0.157</v>
      </c>
      <c r="DE421" s="33" t="n">
        <v>0.17</v>
      </c>
      <c r="DF421" s="33" t="n">
        <v>0.226</v>
      </c>
      <c r="DG421" s="33" t="n">
        <v>0.233</v>
      </c>
      <c r="DH421" s="33" t="n">
        <v>0.208</v>
      </c>
      <c r="DI421" s="33" t="n">
        <v>0.239</v>
      </c>
      <c r="DJ421" s="33" t="n">
        <v>0.296</v>
      </c>
      <c r="DK421" s="33" t="n">
        <v>0.22</v>
      </c>
      <c r="DL421" s="33" t="n">
        <v>0.176</v>
      </c>
      <c r="DM421" s="33" t="n">
        <v>0.22</v>
      </c>
      <c r="DN421" s="33" t="n">
        <v>0.019</v>
      </c>
      <c r="DO421" s="33" t="n">
        <v>0.019</v>
      </c>
      <c r="DP421" s="33" t="n">
        <v>0.006</v>
      </c>
      <c r="DQ421" s="33" t="n">
        <v>0.013</v>
      </c>
      <c r="DR421" s="33" t="n">
        <v>0.019</v>
      </c>
      <c r="DS421" s="33" t="n">
        <v>0.031</v>
      </c>
      <c r="DT421" s="33" t="n">
        <v>0.013</v>
      </c>
      <c r="DU421" s="33" t="n">
        <v>0.025</v>
      </c>
      <c r="DV421" s="33" t="n">
        <v>0.013</v>
      </c>
      <c r="DW421" s="33" t="n">
        <v>0.767</v>
      </c>
      <c r="DX421" s="33" t="n">
        <v>0.686</v>
      </c>
      <c r="DY421" s="33" t="n">
        <v>0.679</v>
      </c>
      <c r="DZ421" s="33" t="n">
        <v>0.723</v>
      </c>
      <c r="EA421" s="33" t="n">
        <v>0.667</v>
      </c>
      <c r="EB421" s="33" t="n">
        <v>0.516</v>
      </c>
      <c r="EC421" s="33" t="n">
        <v>0.623</v>
      </c>
      <c r="ED421" s="33" t="n">
        <v>0.434</v>
      </c>
      <c r="EE421" s="33" t="n">
        <v>0.503</v>
      </c>
      <c r="EF421" s="33" t="n">
        <v>0.346</v>
      </c>
      <c r="EG421" s="33" t="n">
        <v>0.025</v>
      </c>
      <c r="EH421" s="33" t="n">
        <v>0.019</v>
      </c>
      <c r="EI421" s="33" t="n">
        <v>0.182</v>
      </c>
      <c r="EJ421" s="33" t="n">
        <v>0.434</v>
      </c>
      <c r="EK421" s="33" t="n">
        <v>0.019</v>
      </c>
      <c r="EL421" s="33" t="n">
        <v>0.013</v>
      </c>
      <c r="EM421" s="33" t="n">
        <v>0.17</v>
      </c>
      <c r="EN421" s="33" t="n">
        <v>0.113</v>
      </c>
      <c r="EO421" s="33" t="n">
        <v>0.314</v>
      </c>
      <c r="EP421" s="33" t="n">
        <v>0.346</v>
      </c>
      <c r="EQ421" s="33" t="n">
        <v>0.384</v>
      </c>
      <c r="ER421" s="33" t="n">
        <v>0.05</v>
      </c>
      <c r="ES421" s="33" t="n">
        <v>0.031</v>
      </c>
      <c r="ET421" s="33" t="n">
        <v>0.063</v>
      </c>
      <c r="EU421" s="33" t="n">
        <v>0.107</v>
      </c>
      <c r="EV421" s="33" t="n">
        <v>0.057</v>
      </c>
      <c r="EW421" s="33" t="n">
        <v>0.61</v>
      </c>
      <c r="EX421" s="33" t="n">
        <v>0.56</v>
      </c>
      <c r="EY421" s="33" t="n">
        <v>0.157</v>
      </c>
      <c r="EZ421" s="33" t="n">
        <v>7.97</v>
      </c>
      <c r="FA421" s="33" t="n">
        <v>0.019</v>
      </c>
      <c r="FB421" s="33" t="n">
        <v>0.013</v>
      </c>
      <c r="FC421" s="33" t="n">
        <v>0.006</v>
      </c>
      <c r="FD421" s="33" t="n">
        <v>0.025</v>
      </c>
      <c r="FE421" s="33" t="n">
        <v>0.057</v>
      </c>
      <c r="FF421" s="33" t="n">
        <v>0.044</v>
      </c>
      <c r="FG421" s="33" t="n">
        <v>0.113</v>
      </c>
      <c r="FH421" s="33" t="n">
        <v>0.252</v>
      </c>
      <c r="FI421" s="33" t="n">
        <v>0.157</v>
      </c>
      <c r="FJ421" s="33" t="n">
        <v>0.264</v>
      </c>
      <c r="FK421" s="33" t="n">
        <v>0.05</v>
      </c>
      <c r="FL421" s="33" t="n">
        <v>0.428</v>
      </c>
      <c r="FM421" s="33" t="n">
        <v>0.711</v>
      </c>
      <c r="FN421" s="33" t="n">
        <v>0.138</v>
      </c>
      <c r="FO421" s="33" t="n">
        <v>0.289</v>
      </c>
      <c r="FP421" s="33" t="n">
        <v>0.126</v>
      </c>
      <c r="FQ421" s="33" t="n">
        <v>0.239</v>
      </c>
      <c r="FR421" s="33" t="n">
        <v>0.126</v>
      </c>
      <c r="FS421" s="33" t="n">
        <v>0.038</v>
      </c>
      <c r="FT421" s="33" t="n">
        <v>0.371</v>
      </c>
      <c r="FU421" s="33" t="n">
        <v>0.069</v>
      </c>
      <c r="FV421" s="33" t="n">
        <v>0.038</v>
      </c>
      <c r="FW421" s="33" t="n">
        <v>0.201</v>
      </c>
      <c r="FX421" s="33" t="n">
        <v>0.088</v>
      </c>
      <c r="FY421" s="33" t="n">
        <v>0.088</v>
      </c>
      <c r="FZ421" s="33" t="n">
        <v>0.05</v>
      </c>
      <c r="GA421" s="33" t="n">
        <v>0.019</v>
      </c>
      <c r="GB421" s="33" t="n">
        <v>0.088</v>
      </c>
      <c r="GC421" s="33" t="n">
        <v>0.013</v>
      </c>
      <c r="GD421" s="33" t="n">
        <v>0</v>
      </c>
      <c r="GE421" s="33" t="n">
        <v>0.17</v>
      </c>
      <c r="GF421" s="33" t="n">
        <v>0</v>
      </c>
      <c r="GG421" s="33" t="n">
        <v>0.352</v>
      </c>
      <c r="GH421" s="33" t="n">
        <v>0.346</v>
      </c>
      <c r="GI421" s="33" t="n">
        <v>0.252</v>
      </c>
      <c r="GJ421" s="33" t="n">
        <v>0.415</v>
      </c>
      <c r="GK421" s="33" t="n">
        <v>0.491</v>
      </c>
      <c r="GL421" s="33" t="n">
        <v>0.384</v>
      </c>
      <c r="GM421" s="33" t="n">
        <v>0.61</v>
      </c>
      <c r="GN421" s="33" t="n">
        <v>0.214</v>
      </c>
      <c r="GO421" s="33" t="n">
        <v>0.623</v>
      </c>
      <c r="GP421" s="33" t="n">
        <v>0.497</v>
      </c>
      <c r="GQ421" s="33" t="n">
        <v>0.208</v>
      </c>
      <c r="GR421" s="33" t="n">
        <v>0.585</v>
      </c>
      <c r="GS421" s="33" t="n">
        <v>0</v>
      </c>
      <c r="GT421" s="33" t="n">
        <v>0.233</v>
      </c>
      <c r="GU421" s="33" t="n">
        <v>0.082</v>
      </c>
      <c r="GV421" s="33" t="n">
        <v>0.044</v>
      </c>
      <c r="GW421" s="33" t="n">
        <v>0.075</v>
      </c>
      <c r="GX421" s="33" t="n">
        <v>0</v>
      </c>
      <c r="GY421" s="33" t="n">
        <v>0</v>
      </c>
      <c r="GZ421" s="33" t="n">
        <v>0.075</v>
      </c>
      <c r="HA421" s="33" t="n">
        <v>0</v>
      </c>
      <c r="HB421" s="33" t="n">
        <v>0.006</v>
      </c>
      <c r="HC421" s="33" t="n">
        <v>0.019</v>
      </c>
      <c r="HD421" s="33" t="n">
        <v>0</v>
      </c>
      <c r="HE421" s="33" t="n">
        <v>0.019</v>
      </c>
      <c r="HF421" s="33" t="n">
        <v>0.044</v>
      </c>
      <c r="HG421" s="33" t="n">
        <v>0.031</v>
      </c>
      <c r="HH421" s="33" t="n">
        <v>0.038</v>
      </c>
      <c r="HI421" s="33" t="n">
        <v>0.038</v>
      </c>
      <c r="HJ421" s="33" t="n">
        <v>0.031</v>
      </c>
    </row>
    <row r="422" customFormat="false" ht="15" hidden="false" customHeight="false" outlineLevel="0" collapsed="false">
      <c r="A422" s="33" t="n">
        <v>610091</v>
      </c>
      <c r="B422" s="242" t="s">
        <v>1785</v>
      </c>
      <c r="C422" s="243" t="s">
        <v>1786</v>
      </c>
      <c r="D422" s="33" t="n">
        <v>5040</v>
      </c>
      <c r="E422" s="33" t="n">
        <v>24631</v>
      </c>
      <c r="F422" s="33" t="s">
        <v>228</v>
      </c>
      <c r="G422" s="33" t="s">
        <v>229</v>
      </c>
      <c r="H422" s="243" t="s">
        <v>46</v>
      </c>
      <c r="I422" s="33" t="s">
        <v>1855</v>
      </c>
      <c r="J422" s="33" t="s">
        <v>1788</v>
      </c>
      <c r="L422" s="33" t="s">
        <v>59</v>
      </c>
      <c r="N422" s="33" t="s">
        <v>1790</v>
      </c>
      <c r="O422" s="33" t="n">
        <v>51512</v>
      </c>
      <c r="P422" s="33" t="s">
        <v>1791</v>
      </c>
      <c r="Q422" s="33" t="s">
        <v>4623</v>
      </c>
      <c r="R422" s="33" t="s">
        <v>4624</v>
      </c>
      <c r="S422" s="33" t="n">
        <v>60628</v>
      </c>
      <c r="T422" s="33" t="n">
        <v>48</v>
      </c>
      <c r="U422" s="33" t="s">
        <v>4625</v>
      </c>
      <c r="V422" s="33" t="s">
        <v>4626</v>
      </c>
      <c r="W422" s="33" t="s">
        <v>4627</v>
      </c>
      <c r="X422" s="33" t="s">
        <v>4628</v>
      </c>
      <c r="Y422" s="33" t="s">
        <v>1455</v>
      </c>
      <c r="Z422" s="33" t="s">
        <v>1934</v>
      </c>
      <c r="AA422" s="33" t="n">
        <v>2012</v>
      </c>
      <c r="AB422" s="33" t="n">
        <v>610091</v>
      </c>
      <c r="AD422" s="33" t="n">
        <v>5040</v>
      </c>
      <c r="AG422" s="33" t="s">
        <v>4629</v>
      </c>
      <c r="AH422" s="33" t="n">
        <v>6</v>
      </c>
      <c r="AI422" s="33" t="s">
        <v>1823</v>
      </c>
      <c r="AJ422" s="33" t="s">
        <v>1801</v>
      </c>
      <c r="AK422" s="33" t="s">
        <v>1802</v>
      </c>
      <c r="AL422" s="33" t="s">
        <v>59</v>
      </c>
      <c r="AM422" s="33" t="s">
        <v>60</v>
      </c>
      <c r="AN422" s="33" t="s">
        <v>59</v>
      </c>
      <c r="AO422" s="33" t="s">
        <v>59</v>
      </c>
      <c r="AP422" s="33" t="s">
        <v>60</v>
      </c>
      <c r="AQ422" s="33" t="s">
        <v>2467</v>
      </c>
      <c r="AR422" s="244" t="s">
        <v>54</v>
      </c>
    </row>
    <row r="423" customFormat="false" ht="15" hidden="false" customHeight="false" outlineLevel="0" collapsed="false">
      <c r="A423" s="33" t="n">
        <v>610092</v>
      </c>
      <c r="B423" s="242" t="s">
        <v>1785</v>
      </c>
      <c r="C423" s="243" t="s">
        <v>1786</v>
      </c>
      <c r="D423" s="33" t="n">
        <v>5050</v>
      </c>
      <c r="E423" s="33" t="n">
        <v>24641</v>
      </c>
      <c r="F423" s="33" t="s">
        <v>981</v>
      </c>
      <c r="G423" s="33" t="s">
        <v>982</v>
      </c>
      <c r="H423" s="243" t="s">
        <v>46</v>
      </c>
      <c r="I423" s="33" t="s">
        <v>1855</v>
      </c>
      <c r="J423" s="33" t="s">
        <v>1788</v>
      </c>
      <c r="L423" s="33" t="s">
        <v>107</v>
      </c>
      <c r="N423" s="33" t="s">
        <v>1790</v>
      </c>
      <c r="O423" s="33" t="n">
        <v>51099</v>
      </c>
      <c r="P423" s="33" t="s">
        <v>1791</v>
      </c>
      <c r="Q423" s="33" t="s">
        <v>4630</v>
      </c>
      <c r="R423" s="33" t="s">
        <v>4631</v>
      </c>
      <c r="S423" s="33" t="n">
        <v>60644</v>
      </c>
      <c r="T423" s="33" t="n">
        <v>36</v>
      </c>
      <c r="U423" s="33" t="s">
        <v>4632</v>
      </c>
      <c r="V423" s="33" t="s">
        <v>4633</v>
      </c>
      <c r="W423" s="33" t="s">
        <v>4634</v>
      </c>
      <c r="X423" s="33" t="s">
        <v>4635</v>
      </c>
      <c r="Y423" s="33" t="s">
        <v>1862</v>
      </c>
      <c r="Z423" s="33" t="s">
        <v>1821</v>
      </c>
      <c r="AA423" s="33" t="n">
        <v>2012</v>
      </c>
      <c r="AB423" s="33" t="n">
        <v>610092</v>
      </c>
      <c r="AD423" s="33" t="n">
        <v>5050</v>
      </c>
      <c r="AG423" s="33" t="s">
        <v>4636</v>
      </c>
      <c r="AH423" s="33" t="n">
        <v>2</v>
      </c>
      <c r="AI423" s="33" t="s">
        <v>1823</v>
      </c>
      <c r="AJ423" s="33" t="s">
        <v>1801</v>
      </c>
      <c r="AK423" s="33" t="s">
        <v>1802</v>
      </c>
      <c r="AL423" s="33" t="s">
        <v>107</v>
      </c>
      <c r="AM423" s="33" t="s">
        <v>108</v>
      </c>
      <c r="AN423" s="33" t="s">
        <v>107</v>
      </c>
      <c r="AO423" s="33" t="s">
        <v>107</v>
      </c>
      <c r="AP423" s="33" t="s">
        <v>108</v>
      </c>
      <c r="AQ423" s="33" t="s">
        <v>2467</v>
      </c>
      <c r="AR423" s="244" t="s">
        <v>359</v>
      </c>
      <c r="AS423" s="33" t="s">
        <v>77</v>
      </c>
      <c r="AT423" s="33" t="s">
        <v>77</v>
      </c>
      <c r="AU423" s="33" t="s">
        <v>77</v>
      </c>
      <c r="AV423" s="33" t="n">
        <v>60</v>
      </c>
      <c r="AW423" s="33" t="n">
        <v>62</v>
      </c>
      <c r="AX423" s="33" t="n">
        <v>67</v>
      </c>
      <c r="AY423" s="33" t="n">
        <v>156</v>
      </c>
      <c r="AZ423" s="33" t="n">
        <v>0</v>
      </c>
      <c r="BA423" s="33" t="n">
        <v>0</v>
      </c>
      <c r="BB423" s="33" t="n">
        <v>148</v>
      </c>
      <c r="BC423" s="33" t="n">
        <v>4</v>
      </c>
      <c r="BD423" s="245" t="n">
        <v>1</v>
      </c>
      <c r="BE423" s="33" t="n">
        <v>0</v>
      </c>
      <c r="BF423" s="33" t="n">
        <v>0</v>
      </c>
      <c r="BG423" s="33" t="n">
        <v>3</v>
      </c>
      <c r="BH423" s="33" t="n">
        <v>156</v>
      </c>
      <c r="BI423" s="33" t="n">
        <v>0.026</v>
      </c>
      <c r="BJ423" s="33" t="n">
        <v>0.006</v>
      </c>
      <c r="BK423" s="33" t="n">
        <v>0.006</v>
      </c>
      <c r="BL423" s="33" t="n">
        <v>0.032</v>
      </c>
      <c r="BM423" s="33" t="n">
        <v>0.032</v>
      </c>
      <c r="BN423" s="33" t="n">
        <v>0.071</v>
      </c>
      <c r="BO423" s="33" t="n">
        <v>0.077</v>
      </c>
      <c r="BP423" s="33" t="n">
        <v>0.064</v>
      </c>
      <c r="BQ423" s="33" t="n">
        <v>0.038</v>
      </c>
      <c r="BR423" s="33" t="n">
        <v>0.026</v>
      </c>
      <c r="BS423" s="33" t="n">
        <v>0.083</v>
      </c>
      <c r="BT423" s="33" t="n">
        <v>0.103</v>
      </c>
      <c r="BU423" s="33" t="n">
        <v>0.25</v>
      </c>
      <c r="BV423" s="33" t="n">
        <v>0.179</v>
      </c>
      <c r="BW423" s="33" t="n">
        <v>0.276</v>
      </c>
      <c r="BX423" s="33" t="n">
        <v>0.205</v>
      </c>
      <c r="BY423" s="33" t="n">
        <v>0.244</v>
      </c>
      <c r="BZ423" s="33" t="n">
        <v>0.256</v>
      </c>
      <c r="CA423" s="33" t="n">
        <v>0.013</v>
      </c>
      <c r="CB423" s="33" t="n">
        <v>0.026</v>
      </c>
      <c r="CC423" s="33" t="n">
        <v>0.019</v>
      </c>
      <c r="CD423" s="33" t="n">
        <v>0.019</v>
      </c>
      <c r="CE423" s="33" t="n">
        <v>0.032</v>
      </c>
      <c r="CF423" s="33" t="n">
        <v>0.032</v>
      </c>
      <c r="CG423" s="33" t="n">
        <v>0.635</v>
      </c>
      <c r="CH423" s="33" t="n">
        <v>0.724</v>
      </c>
      <c r="CI423" s="33" t="n">
        <v>0.66</v>
      </c>
      <c r="CJ423" s="33" t="n">
        <v>0.718</v>
      </c>
      <c r="CK423" s="33" t="n">
        <v>0.609</v>
      </c>
      <c r="CL423" s="33" t="n">
        <v>0.538</v>
      </c>
      <c r="CM423" s="33" t="n">
        <v>0.013</v>
      </c>
      <c r="CN423" s="33" t="n">
        <v>0.006</v>
      </c>
      <c r="CO423" s="33" t="n">
        <v>0</v>
      </c>
      <c r="CP423" s="33" t="n">
        <v>0.019</v>
      </c>
      <c r="CQ423" s="33" t="n">
        <v>0</v>
      </c>
      <c r="CR423" s="33" t="n">
        <v>0.013</v>
      </c>
      <c r="CS423" s="33" t="n">
        <v>0.032</v>
      </c>
      <c r="CT423" s="33" t="n">
        <v>0.071</v>
      </c>
      <c r="CU423" s="33" t="n">
        <v>0.032</v>
      </c>
      <c r="CV423" s="33" t="n">
        <v>0.019</v>
      </c>
      <c r="CW423" s="33" t="n">
        <v>0.026</v>
      </c>
      <c r="CX423" s="33" t="n">
        <v>0.045</v>
      </c>
      <c r="CY423" s="33" t="n">
        <v>0.032</v>
      </c>
      <c r="CZ423" s="33" t="n">
        <v>0.038</v>
      </c>
      <c r="DA423" s="33" t="n">
        <v>0.051</v>
      </c>
      <c r="DB423" s="33" t="n">
        <v>0.038</v>
      </c>
      <c r="DC423" s="33" t="n">
        <v>0.064</v>
      </c>
      <c r="DD423" s="33" t="n">
        <v>0.058</v>
      </c>
      <c r="DE423" s="33" t="n">
        <v>0.09</v>
      </c>
      <c r="DF423" s="33" t="n">
        <v>0.096</v>
      </c>
      <c r="DG423" s="33" t="n">
        <v>0.122</v>
      </c>
      <c r="DH423" s="33" t="n">
        <v>0.122</v>
      </c>
      <c r="DI423" s="33" t="n">
        <v>0.115</v>
      </c>
      <c r="DJ423" s="33" t="n">
        <v>0.224</v>
      </c>
      <c r="DK423" s="33" t="n">
        <v>0.141</v>
      </c>
      <c r="DL423" s="33" t="n">
        <v>0.192</v>
      </c>
      <c r="DM423" s="33" t="n">
        <v>0.154</v>
      </c>
      <c r="DN423" s="33" t="n">
        <v>0.019</v>
      </c>
      <c r="DO423" s="33" t="n">
        <v>0.026</v>
      </c>
      <c r="DP423" s="33" t="n">
        <v>0.026</v>
      </c>
      <c r="DQ423" s="33" t="n">
        <v>0.026</v>
      </c>
      <c r="DR423" s="33" t="n">
        <v>0.026</v>
      </c>
      <c r="DS423" s="33" t="n">
        <v>0.032</v>
      </c>
      <c r="DT423" s="33" t="n">
        <v>0.026</v>
      </c>
      <c r="DU423" s="33" t="n">
        <v>0.026</v>
      </c>
      <c r="DV423" s="33" t="n">
        <v>0.032</v>
      </c>
      <c r="DW423" s="33" t="n">
        <v>0.859</v>
      </c>
      <c r="DX423" s="33" t="n">
        <v>0.846</v>
      </c>
      <c r="DY423" s="33" t="n">
        <v>0.808</v>
      </c>
      <c r="DZ423" s="33" t="n">
        <v>0.801</v>
      </c>
      <c r="EA423" s="33" t="n">
        <v>0.821</v>
      </c>
      <c r="EB423" s="33" t="n">
        <v>0.679</v>
      </c>
      <c r="EC423" s="33" t="n">
        <v>0.763</v>
      </c>
      <c r="ED423" s="33" t="n">
        <v>0.647</v>
      </c>
      <c r="EE423" s="33" t="n">
        <v>0.724</v>
      </c>
      <c r="EF423" s="33" t="n">
        <v>0.365</v>
      </c>
      <c r="EG423" s="33" t="n">
        <v>0.013</v>
      </c>
      <c r="EH423" s="33" t="n">
        <v>0.006</v>
      </c>
      <c r="EI423" s="33" t="n">
        <v>0.026</v>
      </c>
      <c r="EJ423" s="33" t="n">
        <v>0.333</v>
      </c>
      <c r="EK423" s="33" t="n">
        <v>0.096</v>
      </c>
      <c r="EL423" s="33" t="n">
        <v>0.058</v>
      </c>
      <c r="EM423" s="33" t="n">
        <v>0.096</v>
      </c>
      <c r="EN423" s="33" t="n">
        <v>0.109</v>
      </c>
      <c r="EO423" s="33" t="n">
        <v>0.269</v>
      </c>
      <c r="EP423" s="33" t="n">
        <v>0.237</v>
      </c>
      <c r="EQ423" s="33" t="n">
        <v>0.269</v>
      </c>
      <c r="ER423" s="33" t="n">
        <v>0.051</v>
      </c>
      <c r="ES423" s="33" t="n">
        <v>0.058</v>
      </c>
      <c r="ET423" s="33" t="n">
        <v>0.096</v>
      </c>
      <c r="EU423" s="33" t="n">
        <v>0.083</v>
      </c>
      <c r="EV423" s="33" t="n">
        <v>0.141</v>
      </c>
      <c r="EW423" s="33" t="n">
        <v>0.564</v>
      </c>
      <c r="EX423" s="33" t="n">
        <v>0.603</v>
      </c>
      <c r="EY423" s="33" t="n">
        <v>0.526</v>
      </c>
      <c r="EZ423" s="33" t="n">
        <v>7.76</v>
      </c>
      <c r="FA423" s="33" t="n">
        <v>0.013</v>
      </c>
      <c r="FB423" s="33" t="n">
        <v>0.006</v>
      </c>
      <c r="FC423" s="33" t="n">
        <v>0.038</v>
      </c>
      <c r="FD423" s="33" t="n">
        <v>0.045</v>
      </c>
      <c r="FE423" s="33" t="n">
        <v>0.058</v>
      </c>
      <c r="FF423" s="33" t="n">
        <v>0.109</v>
      </c>
      <c r="FG423" s="33" t="n">
        <v>0.103</v>
      </c>
      <c r="FH423" s="33" t="n">
        <v>0.128</v>
      </c>
      <c r="FI423" s="33" t="n">
        <v>0.147</v>
      </c>
      <c r="FJ423" s="33" t="n">
        <v>0.308</v>
      </c>
      <c r="FK423" s="33" t="n">
        <v>0.045</v>
      </c>
      <c r="FL423" s="33" t="n">
        <v>0.545</v>
      </c>
      <c r="FM423" s="33" t="n">
        <v>0.673</v>
      </c>
      <c r="FN423" s="33" t="n">
        <v>0.333</v>
      </c>
      <c r="FO423" s="33" t="n">
        <v>0.147</v>
      </c>
      <c r="FP423" s="33" t="n">
        <v>0.083</v>
      </c>
      <c r="FQ423" s="33" t="n">
        <v>0.192</v>
      </c>
      <c r="FR423" s="33" t="n">
        <v>0.096</v>
      </c>
      <c r="FS423" s="33" t="n">
        <v>0.051</v>
      </c>
      <c r="FT423" s="33" t="n">
        <v>0.16</v>
      </c>
      <c r="FU423" s="33" t="n">
        <v>0.103</v>
      </c>
      <c r="FV423" s="33" t="n">
        <v>0.071</v>
      </c>
      <c r="FW423" s="33" t="n">
        <v>0.244</v>
      </c>
      <c r="FX423" s="33" t="n">
        <v>0.109</v>
      </c>
      <c r="FY423" s="33" t="n">
        <v>0.122</v>
      </c>
      <c r="FZ423" s="33" t="n">
        <v>0.071</v>
      </c>
      <c r="GA423" s="33" t="n">
        <v>0</v>
      </c>
      <c r="GB423" s="33" t="n">
        <v>0.013</v>
      </c>
      <c r="GC423" s="33" t="n">
        <v>0.006</v>
      </c>
      <c r="GD423" s="33" t="n">
        <v>0.019</v>
      </c>
      <c r="GE423" s="33" t="n">
        <v>0.038</v>
      </c>
      <c r="GF423" s="33" t="n">
        <v>0.006</v>
      </c>
      <c r="GG423" s="33" t="n">
        <v>0.263</v>
      </c>
      <c r="GH423" s="33" t="n">
        <v>0.218</v>
      </c>
      <c r="GI423" s="33" t="n">
        <v>0.244</v>
      </c>
      <c r="GJ423" s="33" t="n">
        <v>0.231</v>
      </c>
      <c r="GK423" s="33" t="n">
        <v>0.353</v>
      </c>
      <c r="GL423" s="33" t="n">
        <v>0.321</v>
      </c>
      <c r="GM423" s="33" t="n">
        <v>0.635</v>
      </c>
      <c r="GN423" s="33" t="n">
        <v>0.462</v>
      </c>
      <c r="GO423" s="33" t="n">
        <v>0.519</v>
      </c>
      <c r="GP423" s="33" t="n">
        <v>0.513</v>
      </c>
      <c r="GQ423" s="33" t="n">
        <v>0.41</v>
      </c>
      <c r="GR423" s="33" t="n">
        <v>0.564</v>
      </c>
      <c r="GS423" s="33" t="n">
        <v>0.032</v>
      </c>
      <c r="GT423" s="33" t="n">
        <v>0.237</v>
      </c>
      <c r="GU423" s="33" t="n">
        <v>0.16</v>
      </c>
      <c r="GV423" s="33" t="n">
        <v>0.154</v>
      </c>
      <c r="GW423" s="33" t="n">
        <v>0.122</v>
      </c>
      <c r="GX423" s="33" t="n">
        <v>0.045</v>
      </c>
      <c r="GY423" s="33" t="n">
        <v>0.013</v>
      </c>
      <c r="GZ423" s="33" t="n">
        <v>0.013</v>
      </c>
      <c r="HA423" s="33" t="n">
        <v>0.006</v>
      </c>
      <c r="HB423" s="33" t="n">
        <v>0.006</v>
      </c>
      <c r="HC423" s="33" t="n">
        <v>0.006</v>
      </c>
      <c r="HD423" s="33" t="n">
        <v>0.006</v>
      </c>
      <c r="HE423" s="33" t="n">
        <v>0.058</v>
      </c>
      <c r="HF423" s="33" t="n">
        <v>0.058</v>
      </c>
      <c r="HG423" s="33" t="n">
        <v>0.064</v>
      </c>
      <c r="HH423" s="33" t="n">
        <v>0.077</v>
      </c>
      <c r="HI423" s="33" t="n">
        <v>0.071</v>
      </c>
      <c r="HJ423" s="33" t="n">
        <v>0.058</v>
      </c>
    </row>
    <row r="424" customFormat="false" ht="15" hidden="false" customHeight="false" outlineLevel="0" collapsed="false">
      <c r="A424" s="33" t="n">
        <v>610093</v>
      </c>
      <c r="B424" s="242" t="s">
        <v>1785</v>
      </c>
      <c r="C424" s="243" t="s">
        <v>1786</v>
      </c>
      <c r="D424" s="33" t="n">
        <v>5060</v>
      </c>
      <c r="E424" s="33" t="n">
        <v>24651</v>
      </c>
      <c r="F424" s="33" t="s">
        <v>987</v>
      </c>
      <c r="G424" s="33" t="s">
        <v>988</v>
      </c>
      <c r="H424" s="243" t="s">
        <v>46</v>
      </c>
      <c r="I424" s="33" t="s">
        <v>1855</v>
      </c>
      <c r="J424" s="33" t="s">
        <v>1788</v>
      </c>
      <c r="L424" s="33" t="s">
        <v>115</v>
      </c>
      <c r="N424" s="33" t="s">
        <v>1790</v>
      </c>
      <c r="O424" s="33" t="n">
        <v>51473</v>
      </c>
      <c r="P424" s="33" t="s">
        <v>1791</v>
      </c>
      <c r="Q424" s="33" t="s">
        <v>4637</v>
      </c>
      <c r="R424" s="33" t="s">
        <v>4638</v>
      </c>
      <c r="S424" s="33" t="n">
        <v>60619</v>
      </c>
      <c r="T424" s="33" t="n">
        <v>45</v>
      </c>
      <c r="U424" s="33" t="s">
        <v>4639</v>
      </c>
      <c r="V424" s="33" t="s">
        <v>4640</v>
      </c>
      <c r="W424" s="33" t="s">
        <v>4641</v>
      </c>
      <c r="X424" s="33" t="s">
        <v>4642</v>
      </c>
      <c r="Y424" s="33" t="s">
        <v>2486</v>
      </c>
      <c r="Z424" s="33" t="s">
        <v>1831</v>
      </c>
      <c r="AA424" s="33" t="n">
        <v>2012</v>
      </c>
      <c r="AB424" s="33" t="n">
        <v>610093</v>
      </c>
      <c r="AG424" s="33" t="s">
        <v>4643</v>
      </c>
      <c r="AH424" s="33" t="n">
        <v>0</v>
      </c>
      <c r="AI424" s="33" t="s">
        <v>1823</v>
      </c>
      <c r="AJ424" s="33" t="s">
        <v>1801</v>
      </c>
      <c r="AK424" s="33" t="s">
        <v>1802</v>
      </c>
      <c r="AL424" s="33" t="s">
        <v>115</v>
      </c>
      <c r="AM424" s="33" t="s">
        <v>53</v>
      </c>
      <c r="AR424" s="244" t="s">
        <v>54</v>
      </c>
    </row>
    <row r="425" customFormat="false" ht="15" hidden="false" customHeight="false" outlineLevel="0" collapsed="false">
      <c r="A425" s="33" t="n">
        <v>610094</v>
      </c>
      <c r="B425" s="242" t="s">
        <v>1785</v>
      </c>
      <c r="C425" s="243" t="s">
        <v>1786</v>
      </c>
      <c r="D425" s="33" t="n">
        <v>5070</v>
      </c>
      <c r="E425" s="33" t="n">
        <v>24661</v>
      </c>
      <c r="F425" s="33" t="s">
        <v>989</v>
      </c>
      <c r="G425" s="33" t="s">
        <v>990</v>
      </c>
      <c r="H425" s="243" t="s">
        <v>46</v>
      </c>
      <c r="I425" s="33" t="s">
        <v>1855</v>
      </c>
      <c r="J425" s="33" t="s">
        <v>1788</v>
      </c>
      <c r="L425" s="33" t="s">
        <v>64</v>
      </c>
      <c r="N425" s="33" t="s">
        <v>1790</v>
      </c>
      <c r="O425" s="33" t="n">
        <v>51068</v>
      </c>
      <c r="P425" s="33" t="s">
        <v>1791</v>
      </c>
      <c r="Q425" s="33" t="s">
        <v>4644</v>
      </c>
      <c r="R425" s="33" t="s">
        <v>4645</v>
      </c>
      <c r="S425" s="33" t="n">
        <v>60657</v>
      </c>
      <c r="T425" s="33" t="n">
        <v>33</v>
      </c>
      <c r="U425" s="33" t="s">
        <v>4646</v>
      </c>
      <c r="V425" s="33" t="s">
        <v>4647</v>
      </c>
      <c r="W425" s="33" t="s">
        <v>4648</v>
      </c>
      <c r="X425" s="33" t="s">
        <v>4649</v>
      </c>
      <c r="Y425" s="33" t="s">
        <v>2611</v>
      </c>
      <c r="Z425" s="33" t="s">
        <v>2897</v>
      </c>
      <c r="AA425" s="33" t="n">
        <v>2012</v>
      </c>
      <c r="AB425" s="33" t="n">
        <v>610094</v>
      </c>
      <c r="AD425" s="33" t="n">
        <v>5070</v>
      </c>
      <c r="AG425" s="33" t="s">
        <v>4650</v>
      </c>
      <c r="AH425" s="33" t="n">
        <v>1</v>
      </c>
      <c r="AI425" s="33" t="s">
        <v>1823</v>
      </c>
      <c r="AJ425" s="33" t="s">
        <v>1801</v>
      </c>
      <c r="AK425" s="33" t="s">
        <v>1802</v>
      </c>
      <c r="AL425" s="33" t="s">
        <v>64</v>
      </c>
      <c r="AM425" s="33" t="s">
        <v>65</v>
      </c>
      <c r="AN425" s="33" t="s">
        <v>64</v>
      </c>
      <c r="AO425" s="33" t="s">
        <v>64</v>
      </c>
      <c r="AP425" s="33" t="s">
        <v>65</v>
      </c>
      <c r="AQ425" s="33" t="s">
        <v>2426</v>
      </c>
      <c r="AR425" s="244" t="s">
        <v>109</v>
      </c>
      <c r="AS425" s="33" t="s">
        <v>47</v>
      </c>
      <c r="AT425" s="33" t="s">
        <v>47</v>
      </c>
      <c r="AU425" s="33" t="s">
        <v>47</v>
      </c>
      <c r="AV425" s="33" t="n">
        <v>57</v>
      </c>
      <c r="AW425" s="33" t="n">
        <v>56</v>
      </c>
      <c r="AX425" s="33" t="n">
        <v>56</v>
      </c>
      <c r="AY425" s="33" t="n">
        <v>411</v>
      </c>
      <c r="AZ425" s="33" t="n">
        <v>264</v>
      </c>
      <c r="BA425" s="33" t="n">
        <v>22</v>
      </c>
      <c r="BB425" s="33" t="n">
        <v>32</v>
      </c>
      <c r="BC425" s="33" t="n">
        <v>44</v>
      </c>
      <c r="BD425" s="245" t="n">
        <v>1</v>
      </c>
      <c r="BE425" s="33" t="n">
        <v>1</v>
      </c>
      <c r="BF425" s="33" t="n">
        <v>34</v>
      </c>
      <c r="BG425" s="33" t="n">
        <v>13</v>
      </c>
      <c r="BH425" s="33" t="n">
        <v>411</v>
      </c>
      <c r="BI425" s="33" t="n">
        <v>0.019</v>
      </c>
      <c r="BJ425" s="33" t="n">
        <v>0.012</v>
      </c>
      <c r="BK425" s="33" t="n">
        <v>0.002</v>
      </c>
      <c r="BL425" s="33" t="n">
        <v>0.007</v>
      </c>
      <c r="BM425" s="33" t="n">
        <v>0.007</v>
      </c>
      <c r="BN425" s="33" t="n">
        <v>0.027</v>
      </c>
      <c r="BO425" s="33" t="n">
        <v>0.085</v>
      </c>
      <c r="BP425" s="33" t="n">
        <v>0.058</v>
      </c>
      <c r="BQ425" s="33" t="n">
        <v>0.034</v>
      </c>
      <c r="BR425" s="33" t="n">
        <v>0.029</v>
      </c>
      <c r="BS425" s="33" t="n">
        <v>0.051</v>
      </c>
      <c r="BT425" s="33" t="n">
        <v>0.139</v>
      </c>
      <c r="BU425" s="33" t="n">
        <v>0.38</v>
      </c>
      <c r="BV425" s="33" t="n">
        <v>0.273</v>
      </c>
      <c r="BW425" s="33" t="n">
        <v>0.277</v>
      </c>
      <c r="BX425" s="33" t="n">
        <v>0.18</v>
      </c>
      <c r="BY425" s="33" t="n">
        <v>0.355</v>
      </c>
      <c r="BZ425" s="33" t="n">
        <v>0.355</v>
      </c>
      <c r="CA425" s="33" t="n">
        <v>0.017</v>
      </c>
      <c r="CB425" s="33" t="n">
        <v>0.007</v>
      </c>
      <c r="CC425" s="33" t="n">
        <v>0.032</v>
      </c>
      <c r="CD425" s="33" t="n">
        <v>0.017</v>
      </c>
      <c r="CE425" s="33" t="n">
        <v>0.01</v>
      </c>
      <c r="CF425" s="33" t="n">
        <v>0.017</v>
      </c>
      <c r="CG425" s="33" t="n">
        <v>0.499</v>
      </c>
      <c r="CH425" s="33" t="n">
        <v>0.65</v>
      </c>
      <c r="CI425" s="33" t="n">
        <v>0.655</v>
      </c>
      <c r="CJ425" s="33" t="n">
        <v>0.766</v>
      </c>
      <c r="CK425" s="33" t="n">
        <v>0.577</v>
      </c>
      <c r="CL425" s="33" t="n">
        <v>0.462</v>
      </c>
      <c r="CM425" s="33" t="n">
        <v>0.005</v>
      </c>
      <c r="CN425" s="33" t="n">
        <v>0.005</v>
      </c>
      <c r="CO425" s="33" t="n">
        <v>0.002</v>
      </c>
      <c r="CP425" s="33" t="n">
        <v>0.007</v>
      </c>
      <c r="CQ425" s="33" t="n">
        <v>0.01</v>
      </c>
      <c r="CR425" s="33" t="n">
        <v>0.015</v>
      </c>
      <c r="CS425" s="33" t="n">
        <v>0.015</v>
      </c>
      <c r="CT425" s="33" t="n">
        <v>0.058</v>
      </c>
      <c r="CU425" s="33" t="n">
        <v>0.039</v>
      </c>
      <c r="CV425" s="33" t="n">
        <v>0.015</v>
      </c>
      <c r="CW425" s="33" t="n">
        <v>0.01</v>
      </c>
      <c r="CX425" s="33" t="n">
        <v>0.015</v>
      </c>
      <c r="CY425" s="33" t="n">
        <v>0.027</v>
      </c>
      <c r="CZ425" s="33" t="n">
        <v>0.012</v>
      </c>
      <c r="DA425" s="33" t="n">
        <v>0.039</v>
      </c>
      <c r="DB425" s="33" t="n">
        <v>0.058</v>
      </c>
      <c r="DC425" s="33" t="n">
        <v>0.112</v>
      </c>
      <c r="DD425" s="33" t="n">
        <v>0.078</v>
      </c>
      <c r="DE425" s="33" t="n">
        <v>0.102</v>
      </c>
      <c r="DF425" s="33" t="n">
        <v>0.161</v>
      </c>
      <c r="DG425" s="33" t="n">
        <v>0.18</v>
      </c>
      <c r="DH425" s="33" t="n">
        <v>0.146</v>
      </c>
      <c r="DI425" s="33" t="n">
        <v>0.165</v>
      </c>
      <c r="DJ425" s="33" t="n">
        <v>0.231</v>
      </c>
      <c r="DK425" s="33" t="n">
        <v>0.234</v>
      </c>
      <c r="DL425" s="33" t="n">
        <v>0.219</v>
      </c>
      <c r="DM425" s="33" t="n">
        <v>0.207</v>
      </c>
      <c r="DN425" s="33" t="n">
        <v>0.012</v>
      </c>
      <c r="DO425" s="33" t="n">
        <v>0.01</v>
      </c>
      <c r="DP425" s="33" t="n">
        <v>0.019</v>
      </c>
      <c r="DQ425" s="33" t="n">
        <v>0.015</v>
      </c>
      <c r="DR425" s="33" t="n">
        <v>0.019</v>
      </c>
      <c r="DS425" s="33" t="n">
        <v>0.027</v>
      </c>
      <c r="DT425" s="33" t="n">
        <v>0.015</v>
      </c>
      <c r="DU425" s="33" t="n">
        <v>0.015</v>
      </c>
      <c r="DV425" s="33" t="n">
        <v>0.017</v>
      </c>
      <c r="DW425" s="33" t="n">
        <v>0.866</v>
      </c>
      <c r="DX425" s="33" t="n">
        <v>0.815</v>
      </c>
      <c r="DY425" s="33" t="n">
        <v>0.783</v>
      </c>
      <c r="DZ425" s="33" t="n">
        <v>0.805</v>
      </c>
      <c r="EA425" s="33" t="n">
        <v>0.793</v>
      </c>
      <c r="EB425" s="33" t="n">
        <v>0.689</v>
      </c>
      <c r="EC425" s="33" t="n">
        <v>0.679</v>
      </c>
      <c r="ED425" s="33" t="n">
        <v>0.596</v>
      </c>
      <c r="EE425" s="33" t="n">
        <v>0.659</v>
      </c>
      <c r="EF425" s="33" t="n">
        <v>0.341</v>
      </c>
      <c r="EG425" s="33" t="n">
        <v>0.015</v>
      </c>
      <c r="EH425" s="33" t="n">
        <v>0.012</v>
      </c>
      <c r="EI425" s="33" t="n">
        <v>0.044</v>
      </c>
      <c r="EJ425" s="33" t="n">
        <v>0.511</v>
      </c>
      <c r="EK425" s="33" t="n">
        <v>0.075</v>
      </c>
      <c r="EL425" s="33" t="n">
        <v>0.029</v>
      </c>
      <c r="EM425" s="33" t="n">
        <v>0.168</v>
      </c>
      <c r="EN425" s="33" t="n">
        <v>0.066</v>
      </c>
      <c r="EO425" s="33" t="n">
        <v>0.428</v>
      </c>
      <c r="EP425" s="33" t="n">
        <v>0.382</v>
      </c>
      <c r="EQ425" s="33" t="n">
        <v>0.38</v>
      </c>
      <c r="ER425" s="33" t="n">
        <v>0.044</v>
      </c>
      <c r="ES425" s="33" t="n">
        <v>0.041</v>
      </c>
      <c r="ET425" s="33" t="n">
        <v>0.058</v>
      </c>
      <c r="EU425" s="33" t="n">
        <v>0.085</v>
      </c>
      <c r="EV425" s="33" t="n">
        <v>0.039</v>
      </c>
      <c r="EW425" s="33" t="n">
        <v>0.44</v>
      </c>
      <c r="EX425" s="33" t="n">
        <v>0.518</v>
      </c>
      <c r="EY425" s="33" t="n">
        <v>0.324</v>
      </c>
      <c r="EZ425" s="33" t="n">
        <v>8.9</v>
      </c>
      <c r="FA425" s="33" t="n">
        <v>0.002</v>
      </c>
      <c r="FB425" s="33" t="n">
        <v>0.005</v>
      </c>
      <c r="FC425" s="33" t="n">
        <v>0.01</v>
      </c>
      <c r="FD425" s="33" t="n">
        <v>0.007</v>
      </c>
      <c r="FE425" s="33" t="n">
        <v>0.019</v>
      </c>
      <c r="FF425" s="33" t="n">
        <v>0.024</v>
      </c>
      <c r="FG425" s="33" t="n">
        <v>0.049</v>
      </c>
      <c r="FH425" s="33" t="n">
        <v>0.161</v>
      </c>
      <c r="FI425" s="33" t="n">
        <v>0.231</v>
      </c>
      <c r="FJ425" s="33" t="n">
        <v>0.465</v>
      </c>
      <c r="FK425" s="33" t="n">
        <v>0.027</v>
      </c>
      <c r="FL425" s="33" t="n">
        <v>0.316</v>
      </c>
      <c r="FM425" s="33" t="n">
        <v>0.625</v>
      </c>
      <c r="FN425" s="33" t="n">
        <v>0.148</v>
      </c>
      <c r="FO425" s="33" t="n">
        <v>0.302</v>
      </c>
      <c r="FP425" s="33" t="n">
        <v>0.146</v>
      </c>
      <c r="FQ425" s="33" t="n">
        <v>0.238</v>
      </c>
      <c r="FR425" s="33" t="n">
        <v>0.221</v>
      </c>
      <c r="FS425" s="33" t="n">
        <v>0.088</v>
      </c>
      <c r="FT425" s="33" t="n">
        <v>0.343</v>
      </c>
      <c r="FU425" s="33" t="n">
        <v>0.078</v>
      </c>
      <c r="FV425" s="33" t="n">
        <v>0.036</v>
      </c>
      <c r="FW425" s="33" t="n">
        <v>0.226</v>
      </c>
      <c r="FX425" s="33" t="n">
        <v>0.083</v>
      </c>
      <c r="FY425" s="33" t="n">
        <v>0.105</v>
      </c>
      <c r="FZ425" s="33" t="n">
        <v>0.044</v>
      </c>
      <c r="GA425" s="33" t="n">
        <v>0.002</v>
      </c>
      <c r="GB425" s="33" t="n">
        <v>0.044</v>
      </c>
      <c r="GC425" s="33" t="n">
        <v>0.015</v>
      </c>
      <c r="GD425" s="33" t="n">
        <v>0.002</v>
      </c>
      <c r="GE425" s="33" t="n">
        <v>0.187</v>
      </c>
      <c r="GF425" s="33" t="n">
        <v>0.007</v>
      </c>
      <c r="GG425" s="33" t="n">
        <v>0.277</v>
      </c>
      <c r="GH425" s="33" t="n">
        <v>0.309</v>
      </c>
      <c r="GI425" s="33" t="n">
        <v>0.345</v>
      </c>
      <c r="GJ425" s="33" t="n">
        <v>0.236</v>
      </c>
      <c r="GK425" s="33" t="n">
        <v>0.409</v>
      </c>
      <c r="GL425" s="33" t="n">
        <v>0.348</v>
      </c>
      <c r="GM425" s="33" t="n">
        <v>0.657</v>
      </c>
      <c r="GN425" s="33" t="n">
        <v>0.353</v>
      </c>
      <c r="GO425" s="33" t="n">
        <v>0.564</v>
      </c>
      <c r="GP425" s="33" t="n">
        <v>0.662</v>
      </c>
      <c r="GQ425" s="33" t="n">
        <v>0.214</v>
      </c>
      <c r="GR425" s="33" t="n">
        <v>0.591</v>
      </c>
      <c r="GS425" s="33" t="n">
        <v>0.022</v>
      </c>
      <c r="GT425" s="33" t="n">
        <v>0.234</v>
      </c>
      <c r="GU425" s="33" t="n">
        <v>0.039</v>
      </c>
      <c r="GV425" s="33" t="n">
        <v>0.056</v>
      </c>
      <c r="GW425" s="33" t="n">
        <v>0.097</v>
      </c>
      <c r="GX425" s="33" t="n">
        <v>0.012</v>
      </c>
      <c r="GY425" s="33" t="n">
        <v>0.007</v>
      </c>
      <c r="GZ425" s="33" t="n">
        <v>0.027</v>
      </c>
      <c r="HA425" s="33" t="n">
        <v>0.007</v>
      </c>
      <c r="HB425" s="33" t="n">
        <v>0.007</v>
      </c>
      <c r="HC425" s="33" t="n">
        <v>0.063</v>
      </c>
      <c r="HD425" s="33" t="n">
        <v>0.01</v>
      </c>
      <c r="HE425" s="33" t="n">
        <v>0.034</v>
      </c>
      <c r="HF425" s="33" t="n">
        <v>0.034</v>
      </c>
      <c r="HG425" s="33" t="n">
        <v>0.029</v>
      </c>
      <c r="HH425" s="33" t="n">
        <v>0.036</v>
      </c>
      <c r="HI425" s="33" t="n">
        <v>0.029</v>
      </c>
      <c r="HJ425" s="33" t="n">
        <v>0.032</v>
      </c>
    </row>
    <row r="426" customFormat="false" ht="15" hidden="false" customHeight="false" outlineLevel="0" collapsed="false">
      <c r="A426" s="33" t="n">
        <v>610095</v>
      </c>
      <c r="B426" s="242" t="s">
        <v>1785</v>
      </c>
      <c r="C426" s="243" t="s">
        <v>1786</v>
      </c>
      <c r="D426" s="33" t="n">
        <v>5080</v>
      </c>
      <c r="E426" s="33" t="n">
        <v>29231</v>
      </c>
      <c r="F426" s="33" t="s">
        <v>997</v>
      </c>
      <c r="G426" s="33" t="s">
        <v>998</v>
      </c>
      <c r="H426" s="243" t="s">
        <v>46</v>
      </c>
      <c r="I426" s="33" t="s">
        <v>1855</v>
      </c>
      <c r="J426" s="33" t="s">
        <v>2438</v>
      </c>
      <c r="L426" s="33" t="s">
        <v>80</v>
      </c>
      <c r="N426" s="33" t="s">
        <v>1790</v>
      </c>
      <c r="O426" s="33" t="n">
        <v>51170</v>
      </c>
      <c r="P426" s="33" t="s">
        <v>1791</v>
      </c>
      <c r="Q426" s="33" t="s">
        <v>4651</v>
      </c>
      <c r="R426" s="33" t="s">
        <v>4652</v>
      </c>
      <c r="S426" s="33" t="n">
        <v>60614</v>
      </c>
      <c r="T426" s="33" t="n">
        <v>33</v>
      </c>
      <c r="U426" s="33" t="s">
        <v>4653</v>
      </c>
      <c r="V426" s="33" t="s">
        <v>4654</v>
      </c>
      <c r="W426" s="33" t="s">
        <v>4655</v>
      </c>
      <c r="X426" s="33" t="s">
        <v>4656</v>
      </c>
      <c r="Y426" s="33" t="s">
        <v>2725</v>
      </c>
      <c r="Z426" s="33" t="s">
        <v>2726</v>
      </c>
      <c r="AA426" s="33" t="n">
        <v>2012</v>
      </c>
      <c r="AB426" s="33" t="n">
        <v>610095</v>
      </c>
      <c r="AD426" s="33" t="n">
        <v>5080</v>
      </c>
      <c r="AG426" s="33" t="s">
        <v>4657</v>
      </c>
      <c r="AH426" s="33" t="n">
        <v>0</v>
      </c>
      <c r="AI426" s="33" t="s">
        <v>1823</v>
      </c>
      <c r="AJ426" s="33" t="s">
        <v>1801</v>
      </c>
      <c r="AK426" s="33" t="s">
        <v>1802</v>
      </c>
      <c r="AL426" s="33" t="s">
        <v>80</v>
      </c>
      <c r="AM426" s="33" t="s">
        <v>65</v>
      </c>
      <c r="AN426" s="33" t="s">
        <v>80</v>
      </c>
      <c r="AO426" s="33" t="s">
        <v>80</v>
      </c>
      <c r="AP426" s="33" t="s">
        <v>65</v>
      </c>
      <c r="AQ426" s="33" t="s">
        <v>2426</v>
      </c>
      <c r="AR426" s="244" t="s">
        <v>420</v>
      </c>
      <c r="AS426" s="33" t="s">
        <v>77</v>
      </c>
      <c r="AT426" s="33" t="s">
        <v>47</v>
      </c>
      <c r="AU426" s="33" t="s">
        <v>47</v>
      </c>
      <c r="AV426" s="33" t="n">
        <v>63</v>
      </c>
      <c r="AW426" s="33" t="n">
        <v>42</v>
      </c>
      <c r="AX426" s="33" t="n">
        <v>42</v>
      </c>
      <c r="AY426" s="33" t="n">
        <v>218</v>
      </c>
      <c r="AZ426" s="33" t="n">
        <v>59</v>
      </c>
      <c r="BA426" s="33" t="n">
        <v>10</v>
      </c>
      <c r="BB426" s="33" t="n">
        <v>61</v>
      </c>
      <c r="BC426" s="33" t="n">
        <v>64</v>
      </c>
      <c r="BD426" s="245" t="n">
        <v>1</v>
      </c>
      <c r="BE426" s="33" t="n">
        <v>2</v>
      </c>
      <c r="BF426" s="33" t="n">
        <v>11</v>
      </c>
      <c r="BG426" s="33" t="n">
        <v>10</v>
      </c>
      <c r="BH426" s="33" t="n">
        <v>218</v>
      </c>
      <c r="BI426" s="33" t="n">
        <v>0.014</v>
      </c>
      <c r="BJ426" s="33" t="n">
        <v>0.014</v>
      </c>
      <c r="BK426" s="33" t="n">
        <v>0.014</v>
      </c>
      <c r="BL426" s="33" t="n">
        <v>0.014</v>
      </c>
      <c r="BM426" s="33" t="n">
        <v>0.014</v>
      </c>
      <c r="BN426" s="33" t="n">
        <v>0.05</v>
      </c>
      <c r="BO426" s="33" t="n">
        <v>0.055</v>
      </c>
      <c r="BP426" s="33" t="n">
        <v>0.032</v>
      </c>
      <c r="BQ426" s="33" t="n">
        <v>0.032</v>
      </c>
      <c r="BR426" s="33" t="n">
        <v>0.018</v>
      </c>
      <c r="BS426" s="33" t="n">
        <v>0.078</v>
      </c>
      <c r="BT426" s="33" t="n">
        <v>0.115</v>
      </c>
      <c r="BU426" s="33" t="n">
        <v>0.225</v>
      </c>
      <c r="BV426" s="33" t="n">
        <v>0.234</v>
      </c>
      <c r="BW426" s="33" t="n">
        <v>0.243</v>
      </c>
      <c r="BX426" s="33" t="n">
        <v>0.179</v>
      </c>
      <c r="BY426" s="33" t="n">
        <v>0.349</v>
      </c>
      <c r="BZ426" s="33" t="n">
        <v>0.275</v>
      </c>
      <c r="CA426" s="33" t="n">
        <v>0.014</v>
      </c>
      <c r="CB426" s="33" t="n">
        <v>0.014</v>
      </c>
      <c r="CC426" s="33" t="n">
        <v>0.014</v>
      </c>
      <c r="CD426" s="33" t="n">
        <v>0.032</v>
      </c>
      <c r="CE426" s="33" t="n">
        <v>0.023</v>
      </c>
      <c r="CF426" s="33" t="n">
        <v>0.041</v>
      </c>
      <c r="CG426" s="33" t="n">
        <v>0.693</v>
      </c>
      <c r="CH426" s="33" t="n">
        <v>0.706</v>
      </c>
      <c r="CI426" s="33" t="n">
        <v>0.697</v>
      </c>
      <c r="CJ426" s="33" t="n">
        <v>0.757</v>
      </c>
      <c r="CK426" s="33" t="n">
        <v>0.537</v>
      </c>
      <c r="CL426" s="33" t="n">
        <v>0.518</v>
      </c>
      <c r="CM426" s="33" t="n">
        <v>0.005</v>
      </c>
      <c r="CN426" s="33" t="n">
        <v>0.005</v>
      </c>
      <c r="CO426" s="33" t="n">
        <v>0.005</v>
      </c>
      <c r="CP426" s="33" t="n">
        <v>0.014</v>
      </c>
      <c r="CQ426" s="33" t="n">
        <v>0</v>
      </c>
      <c r="CR426" s="33" t="n">
        <v>0.014</v>
      </c>
      <c r="CS426" s="33" t="n">
        <v>0.032</v>
      </c>
      <c r="CT426" s="33" t="n">
        <v>0.106</v>
      </c>
      <c r="CU426" s="33" t="n">
        <v>0.064</v>
      </c>
      <c r="CV426" s="33" t="n">
        <v>0.018</v>
      </c>
      <c r="CW426" s="33" t="n">
        <v>0.023</v>
      </c>
      <c r="CX426" s="33" t="n">
        <v>0.046</v>
      </c>
      <c r="CY426" s="33" t="n">
        <v>0.023</v>
      </c>
      <c r="CZ426" s="33" t="n">
        <v>0.037</v>
      </c>
      <c r="DA426" s="33" t="n">
        <v>0.064</v>
      </c>
      <c r="DB426" s="33" t="n">
        <v>0.073</v>
      </c>
      <c r="DC426" s="33" t="n">
        <v>0.128</v>
      </c>
      <c r="DD426" s="33" t="n">
        <v>0.106</v>
      </c>
      <c r="DE426" s="33" t="n">
        <v>0.147</v>
      </c>
      <c r="DF426" s="33" t="n">
        <v>0.193</v>
      </c>
      <c r="DG426" s="33" t="n">
        <v>0.22</v>
      </c>
      <c r="DH426" s="33" t="n">
        <v>0.179</v>
      </c>
      <c r="DI426" s="33" t="n">
        <v>0.206</v>
      </c>
      <c r="DJ426" s="33" t="n">
        <v>0.239</v>
      </c>
      <c r="DK426" s="33" t="n">
        <v>0.289</v>
      </c>
      <c r="DL426" s="33" t="n">
        <v>0.179</v>
      </c>
      <c r="DM426" s="33" t="n">
        <v>0.193</v>
      </c>
      <c r="DN426" s="33" t="n">
        <v>0.018</v>
      </c>
      <c r="DO426" s="33" t="n">
        <v>0.018</v>
      </c>
      <c r="DP426" s="33" t="n">
        <v>0.009</v>
      </c>
      <c r="DQ426" s="33" t="n">
        <v>0.014</v>
      </c>
      <c r="DR426" s="33" t="n">
        <v>0.018</v>
      </c>
      <c r="DS426" s="33" t="n">
        <v>0.023</v>
      </c>
      <c r="DT426" s="33" t="n">
        <v>0.018</v>
      </c>
      <c r="DU426" s="33" t="n">
        <v>0.023</v>
      </c>
      <c r="DV426" s="33" t="n">
        <v>0.037</v>
      </c>
      <c r="DW426" s="33" t="n">
        <v>0.812</v>
      </c>
      <c r="DX426" s="33" t="n">
        <v>0.761</v>
      </c>
      <c r="DY426" s="33" t="n">
        <v>0.72</v>
      </c>
      <c r="DZ426" s="33" t="n">
        <v>0.771</v>
      </c>
      <c r="EA426" s="33" t="n">
        <v>0.739</v>
      </c>
      <c r="EB426" s="33" t="n">
        <v>0.661</v>
      </c>
      <c r="EC426" s="33" t="n">
        <v>0.587</v>
      </c>
      <c r="ED426" s="33" t="n">
        <v>0.564</v>
      </c>
      <c r="EE426" s="33" t="n">
        <v>0.601</v>
      </c>
      <c r="EF426" s="33" t="n">
        <v>0.417</v>
      </c>
      <c r="EG426" s="33" t="n">
        <v>0</v>
      </c>
      <c r="EH426" s="33" t="n">
        <v>0</v>
      </c>
      <c r="EI426" s="33" t="n">
        <v>0.119</v>
      </c>
      <c r="EJ426" s="33" t="n">
        <v>0.362</v>
      </c>
      <c r="EK426" s="33" t="n">
        <v>0.009</v>
      </c>
      <c r="EL426" s="33" t="n">
        <v>0.014</v>
      </c>
      <c r="EM426" s="33" t="n">
        <v>0.161</v>
      </c>
      <c r="EN426" s="33" t="n">
        <v>0.087</v>
      </c>
      <c r="EO426" s="33" t="n">
        <v>0.261</v>
      </c>
      <c r="EP426" s="33" t="n">
        <v>0.22</v>
      </c>
      <c r="EQ426" s="33" t="n">
        <v>0.261</v>
      </c>
      <c r="ER426" s="33" t="n">
        <v>0.069</v>
      </c>
      <c r="ES426" s="33" t="n">
        <v>0.073</v>
      </c>
      <c r="ET426" s="33" t="n">
        <v>0.087</v>
      </c>
      <c r="EU426" s="33" t="n">
        <v>0.133</v>
      </c>
      <c r="EV426" s="33" t="n">
        <v>0.064</v>
      </c>
      <c r="EW426" s="33" t="n">
        <v>0.656</v>
      </c>
      <c r="EX426" s="33" t="n">
        <v>0.679</v>
      </c>
      <c r="EY426" s="33" t="n">
        <v>0.326</v>
      </c>
      <c r="EZ426" s="33" t="n">
        <v>9.05</v>
      </c>
      <c r="FA426" s="33" t="n">
        <v>0.005</v>
      </c>
      <c r="FB426" s="33" t="n">
        <v>0.009</v>
      </c>
      <c r="FC426" s="33" t="n">
        <v>0</v>
      </c>
      <c r="FD426" s="33" t="n">
        <v>0.009</v>
      </c>
      <c r="FE426" s="33" t="n">
        <v>0.018</v>
      </c>
      <c r="FF426" s="33" t="n">
        <v>0.018</v>
      </c>
      <c r="FG426" s="33" t="n">
        <v>0.041</v>
      </c>
      <c r="FH426" s="33" t="n">
        <v>0.133</v>
      </c>
      <c r="FI426" s="33" t="n">
        <v>0.161</v>
      </c>
      <c r="FJ426" s="33" t="n">
        <v>0.537</v>
      </c>
      <c r="FK426" s="33" t="n">
        <v>0.069</v>
      </c>
      <c r="FL426" s="33" t="n">
        <v>0.367</v>
      </c>
      <c r="FM426" s="33" t="n">
        <v>0.528</v>
      </c>
      <c r="FN426" s="33" t="n">
        <v>0.106</v>
      </c>
      <c r="FO426" s="33" t="n">
        <v>0.243</v>
      </c>
      <c r="FP426" s="33" t="n">
        <v>0.17</v>
      </c>
      <c r="FQ426" s="33" t="n">
        <v>0.266</v>
      </c>
      <c r="FR426" s="33" t="n">
        <v>0.142</v>
      </c>
      <c r="FS426" s="33" t="n">
        <v>0.073</v>
      </c>
      <c r="FT426" s="33" t="n">
        <v>0.261</v>
      </c>
      <c r="FU426" s="33" t="n">
        <v>0.11</v>
      </c>
      <c r="FV426" s="33" t="n">
        <v>0.092</v>
      </c>
      <c r="FW426" s="33" t="n">
        <v>0.289</v>
      </c>
      <c r="FX426" s="33" t="n">
        <v>0.138</v>
      </c>
      <c r="FY426" s="33" t="n">
        <v>0.138</v>
      </c>
      <c r="FZ426" s="33" t="n">
        <v>0.078</v>
      </c>
      <c r="GA426" s="33" t="n">
        <v>0</v>
      </c>
      <c r="GB426" s="33" t="n">
        <v>0.096</v>
      </c>
      <c r="GC426" s="33" t="n">
        <v>0.023</v>
      </c>
      <c r="GD426" s="33" t="n">
        <v>0.106</v>
      </c>
      <c r="GE426" s="33" t="n">
        <v>0.147</v>
      </c>
      <c r="GF426" s="33" t="n">
        <v>0.005</v>
      </c>
      <c r="GG426" s="33" t="n">
        <v>0.367</v>
      </c>
      <c r="GH426" s="33" t="n">
        <v>0.344</v>
      </c>
      <c r="GI426" s="33" t="n">
        <v>0.358</v>
      </c>
      <c r="GJ426" s="33" t="n">
        <v>0.427</v>
      </c>
      <c r="GK426" s="33" t="n">
        <v>0.45</v>
      </c>
      <c r="GL426" s="33" t="n">
        <v>0.252</v>
      </c>
      <c r="GM426" s="33" t="n">
        <v>0.573</v>
      </c>
      <c r="GN426" s="33" t="n">
        <v>0.294</v>
      </c>
      <c r="GO426" s="33" t="n">
        <v>0.491</v>
      </c>
      <c r="GP426" s="33" t="n">
        <v>0.367</v>
      </c>
      <c r="GQ426" s="33" t="n">
        <v>0.252</v>
      </c>
      <c r="GR426" s="33" t="n">
        <v>0.674</v>
      </c>
      <c r="GS426" s="33" t="n">
        <v>0.005</v>
      </c>
      <c r="GT426" s="33" t="n">
        <v>0.124</v>
      </c>
      <c r="GU426" s="33" t="n">
        <v>0.064</v>
      </c>
      <c r="GV426" s="33" t="n">
        <v>0.041</v>
      </c>
      <c r="GW426" s="33" t="n">
        <v>0.073</v>
      </c>
      <c r="GX426" s="33" t="n">
        <v>0.014</v>
      </c>
      <c r="GY426" s="33" t="n">
        <v>0.005</v>
      </c>
      <c r="GZ426" s="33" t="n">
        <v>0.078</v>
      </c>
      <c r="HA426" s="33" t="n">
        <v>0.005</v>
      </c>
      <c r="HB426" s="33" t="n">
        <v>0.005</v>
      </c>
      <c r="HC426" s="33" t="n">
        <v>0.028</v>
      </c>
      <c r="HD426" s="33" t="n">
        <v>0.005</v>
      </c>
      <c r="HE426" s="33" t="n">
        <v>0.05</v>
      </c>
      <c r="HF426" s="33" t="n">
        <v>0.064</v>
      </c>
      <c r="HG426" s="33" t="n">
        <v>0.06</v>
      </c>
      <c r="HH426" s="33" t="n">
        <v>0.055</v>
      </c>
      <c r="HI426" s="33" t="n">
        <v>0.05</v>
      </c>
      <c r="HJ426" s="33" t="n">
        <v>0.05</v>
      </c>
    </row>
    <row r="427" customFormat="false" ht="15" hidden="false" customHeight="false" outlineLevel="0" collapsed="false">
      <c r="A427" s="33" t="n">
        <v>610096</v>
      </c>
      <c r="B427" s="242" t="s">
        <v>1785</v>
      </c>
      <c r="C427" s="243" t="s">
        <v>1786</v>
      </c>
      <c r="D427" s="33" t="n">
        <v>5090</v>
      </c>
      <c r="E427" s="33" t="n">
        <v>24671</v>
      </c>
      <c r="F427" s="33" t="s">
        <v>1001</v>
      </c>
      <c r="G427" s="33" t="s">
        <v>1002</v>
      </c>
      <c r="H427" s="243" t="s">
        <v>46</v>
      </c>
      <c r="I427" s="33" t="s">
        <v>1855</v>
      </c>
      <c r="J427" s="33" t="s">
        <v>1788</v>
      </c>
      <c r="L427" s="33" t="s">
        <v>112</v>
      </c>
      <c r="N427" s="33" t="s">
        <v>1790</v>
      </c>
      <c r="O427" s="33" t="n">
        <v>51305</v>
      </c>
      <c r="P427" s="33" t="s">
        <v>1791</v>
      </c>
      <c r="Q427" s="33" t="s">
        <v>4658</v>
      </c>
      <c r="R427" s="33" t="s">
        <v>4659</v>
      </c>
      <c r="S427" s="33" t="n">
        <v>60632</v>
      </c>
      <c r="T427" s="33" t="n">
        <v>43</v>
      </c>
      <c r="U427" s="33" t="s">
        <v>4660</v>
      </c>
      <c r="V427" s="33" t="s">
        <v>4661</v>
      </c>
      <c r="W427" s="33" t="s">
        <v>4662</v>
      </c>
      <c r="X427" s="33" t="s">
        <v>4663</v>
      </c>
      <c r="Y427" s="33" t="s">
        <v>2274</v>
      </c>
      <c r="Z427" s="33" t="s">
        <v>2593</v>
      </c>
      <c r="AA427" s="33" t="n">
        <v>2012</v>
      </c>
      <c r="AB427" s="33" t="n">
        <v>610096</v>
      </c>
      <c r="AD427" s="33" t="n">
        <v>5090</v>
      </c>
      <c r="AG427" s="33" t="s">
        <v>4664</v>
      </c>
      <c r="AH427" s="33" t="n">
        <v>5</v>
      </c>
      <c r="AI427" s="33" t="s">
        <v>1823</v>
      </c>
      <c r="AJ427" s="33" t="s">
        <v>1801</v>
      </c>
      <c r="AK427" s="33" t="s">
        <v>1802</v>
      </c>
      <c r="AL427" s="33" t="s">
        <v>112</v>
      </c>
      <c r="AM427" s="33" t="s">
        <v>71</v>
      </c>
      <c r="AN427" s="33" t="s">
        <v>112</v>
      </c>
      <c r="AO427" s="33" t="s">
        <v>112</v>
      </c>
      <c r="AP427" s="33" t="s">
        <v>71</v>
      </c>
      <c r="AQ427" s="33" t="s">
        <v>2467</v>
      </c>
      <c r="AR427" s="244" t="s">
        <v>483</v>
      </c>
      <c r="AS427" s="33" t="s">
        <v>67</v>
      </c>
      <c r="AT427" s="33" t="s">
        <v>47</v>
      </c>
      <c r="AU427" s="33" t="s">
        <v>47</v>
      </c>
      <c r="AV427" s="33" t="n">
        <v>26</v>
      </c>
      <c r="AW427" s="33" t="n">
        <v>51</v>
      </c>
      <c r="AX427" s="33" t="n">
        <v>48</v>
      </c>
      <c r="AY427" s="33" t="n">
        <v>483</v>
      </c>
      <c r="AZ427" s="33" t="n">
        <v>6</v>
      </c>
      <c r="BA427" s="33" t="n">
        <v>0</v>
      </c>
      <c r="BB427" s="33" t="n">
        <v>1</v>
      </c>
      <c r="BC427" s="33" t="n">
        <v>461</v>
      </c>
      <c r="BD427" s="245" t="n">
        <v>1</v>
      </c>
      <c r="BE427" s="33" t="n">
        <v>0</v>
      </c>
      <c r="BF427" s="33" t="n">
        <v>5</v>
      </c>
      <c r="BG427" s="33" t="n">
        <v>9</v>
      </c>
      <c r="BH427" s="33" t="n">
        <v>483</v>
      </c>
      <c r="BI427" s="33" t="n">
        <v>0.062</v>
      </c>
      <c r="BJ427" s="33" t="n">
        <v>0.012</v>
      </c>
      <c r="BK427" s="33" t="n">
        <v>0.023</v>
      </c>
      <c r="BL427" s="33" t="n">
        <v>0.021</v>
      </c>
      <c r="BM427" s="33" t="n">
        <v>0.025</v>
      </c>
      <c r="BN427" s="33" t="n">
        <v>0.085</v>
      </c>
      <c r="BO427" s="33" t="n">
        <v>0.12</v>
      </c>
      <c r="BP427" s="33" t="n">
        <v>0.093</v>
      </c>
      <c r="BQ427" s="33" t="n">
        <v>0.128</v>
      </c>
      <c r="BR427" s="33" t="n">
        <v>0.048</v>
      </c>
      <c r="BS427" s="33" t="n">
        <v>0.118</v>
      </c>
      <c r="BT427" s="33" t="n">
        <v>0.186</v>
      </c>
      <c r="BU427" s="33" t="n">
        <v>0.482</v>
      </c>
      <c r="BV427" s="33" t="n">
        <v>0.402</v>
      </c>
      <c r="BW427" s="33" t="n">
        <v>0.424</v>
      </c>
      <c r="BX427" s="33" t="n">
        <v>0.275</v>
      </c>
      <c r="BY427" s="33" t="n">
        <v>0.435</v>
      </c>
      <c r="BZ427" s="33" t="n">
        <v>0.375</v>
      </c>
      <c r="CA427" s="33" t="n">
        <v>0.039</v>
      </c>
      <c r="CB427" s="33" t="n">
        <v>0.017</v>
      </c>
      <c r="CC427" s="33" t="n">
        <v>0.041</v>
      </c>
      <c r="CD427" s="33" t="n">
        <v>0.023</v>
      </c>
      <c r="CE427" s="33" t="n">
        <v>0.029</v>
      </c>
      <c r="CF427" s="33" t="n">
        <v>0.033</v>
      </c>
      <c r="CG427" s="33" t="n">
        <v>0.296</v>
      </c>
      <c r="CH427" s="33" t="n">
        <v>0.476</v>
      </c>
      <c r="CI427" s="33" t="n">
        <v>0.383</v>
      </c>
      <c r="CJ427" s="33" t="n">
        <v>0.634</v>
      </c>
      <c r="CK427" s="33" t="n">
        <v>0.393</v>
      </c>
      <c r="CL427" s="33" t="n">
        <v>0.321</v>
      </c>
      <c r="CM427" s="33" t="n">
        <v>0.004</v>
      </c>
      <c r="CN427" s="33" t="n">
        <v>0</v>
      </c>
      <c r="CO427" s="33" t="n">
        <v>0.006</v>
      </c>
      <c r="CP427" s="33" t="n">
        <v>0.008</v>
      </c>
      <c r="CQ427" s="33" t="n">
        <v>0.002</v>
      </c>
      <c r="CR427" s="33" t="n">
        <v>0.012</v>
      </c>
      <c r="CS427" s="33" t="n">
        <v>0.025</v>
      </c>
      <c r="CT427" s="33" t="n">
        <v>0.081</v>
      </c>
      <c r="CU427" s="33" t="n">
        <v>0.025</v>
      </c>
      <c r="CV427" s="33" t="n">
        <v>0.004</v>
      </c>
      <c r="CW427" s="33" t="n">
        <v>0.008</v>
      </c>
      <c r="CX427" s="33" t="n">
        <v>0.01</v>
      </c>
      <c r="CY427" s="33" t="n">
        <v>0.029</v>
      </c>
      <c r="CZ427" s="33" t="n">
        <v>0.017</v>
      </c>
      <c r="DA427" s="33" t="n">
        <v>0.023</v>
      </c>
      <c r="DB427" s="33" t="n">
        <v>0.066</v>
      </c>
      <c r="DC427" s="33" t="n">
        <v>0.097</v>
      </c>
      <c r="DD427" s="33" t="n">
        <v>0.066</v>
      </c>
      <c r="DE427" s="33" t="n">
        <v>0.151</v>
      </c>
      <c r="DF427" s="33" t="n">
        <v>0.195</v>
      </c>
      <c r="DG427" s="33" t="n">
        <v>0.224</v>
      </c>
      <c r="DH427" s="33" t="n">
        <v>0.226</v>
      </c>
      <c r="DI427" s="33" t="n">
        <v>0.201</v>
      </c>
      <c r="DJ427" s="33" t="n">
        <v>0.23</v>
      </c>
      <c r="DK427" s="33" t="n">
        <v>0.269</v>
      </c>
      <c r="DL427" s="33" t="n">
        <v>0.271</v>
      </c>
      <c r="DM427" s="33" t="n">
        <v>0.284</v>
      </c>
      <c r="DN427" s="33" t="n">
        <v>0.014</v>
      </c>
      <c r="DO427" s="33" t="n">
        <v>0.01</v>
      </c>
      <c r="DP427" s="33" t="n">
        <v>0.012</v>
      </c>
      <c r="DQ427" s="33" t="n">
        <v>0.012</v>
      </c>
      <c r="DR427" s="33" t="n">
        <v>0.014</v>
      </c>
      <c r="DS427" s="33" t="n">
        <v>0.023</v>
      </c>
      <c r="DT427" s="33" t="n">
        <v>0.019</v>
      </c>
      <c r="DU427" s="33" t="n">
        <v>0.017</v>
      </c>
      <c r="DV427" s="33" t="n">
        <v>0.025</v>
      </c>
      <c r="DW427" s="33" t="n">
        <v>0.826</v>
      </c>
      <c r="DX427" s="33" t="n">
        <v>0.787</v>
      </c>
      <c r="DY427" s="33" t="n">
        <v>0.747</v>
      </c>
      <c r="DZ427" s="33" t="n">
        <v>0.725</v>
      </c>
      <c r="EA427" s="33" t="n">
        <v>0.766</v>
      </c>
      <c r="EB427" s="33" t="n">
        <v>0.712</v>
      </c>
      <c r="EC427" s="33" t="n">
        <v>0.621</v>
      </c>
      <c r="ED427" s="33" t="n">
        <v>0.534</v>
      </c>
      <c r="EE427" s="33" t="n">
        <v>0.6</v>
      </c>
      <c r="EF427" s="33" t="n">
        <v>0.344</v>
      </c>
      <c r="EG427" s="33" t="n">
        <v>0.029</v>
      </c>
      <c r="EH427" s="33" t="n">
        <v>0.012</v>
      </c>
      <c r="EI427" s="33" t="n">
        <v>0.041</v>
      </c>
      <c r="EJ427" s="33" t="n">
        <v>0.248</v>
      </c>
      <c r="EK427" s="33" t="n">
        <v>0.087</v>
      </c>
      <c r="EL427" s="33" t="n">
        <v>0.048</v>
      </c>
      <c r="EM427" s="33" t="n">
        <v>0.108</v>
      </c>
      <c r="EN427" s="33" t="n">
        <v>0.215</v>
      </c>
      <c r="EO427" s="33" t="n">
        <v>0.354</v>
      </c>
      <c r="EP427" s="33" t="n">
        <v>0.366</v>
      </c>
      <c r="EQ427" s="33" t="n">
        <v>0.342</v>
      </c>
      <c r="ER427" s="33" t="n">
        <v>0.066</v>
      </c>
      <c r="ES427" s="33" t="n">
        <v>0.041</v>
      </c>
      <c r="ET427" s="33" t="n">
        <v>0.052</v>
      </c>
      <c r="EU427" s="33" t="n">
        <v>0.068</v>
      </c>
      <c r="EV427" s="33" t="n">
        <v>0.126</v>
      </c>
      <c r="EW427" s="33" t="n">
        <v>0.489</v>
      </c>
      <c r="EX427" s="33" t="n">
        <v>0.522</v>
      </c>
      <c r="EY427" s="33" t="n">
        <v>0.441</v>
      </c>
      <c r="EZ427" s="33" t="n">
        <v>8.23</v>
      </c>
      <c r="FA427" s="33" t="n">
        <v>0.012</v>
      </c>
      <c r="FB427" s="33" t="n">
        <v>0.006</v>
      </c>
      <c r="FC427" s="33" t="n">
        <v>0.006</v>
      </c>
      <c r="FD427" s="33" t="n">
        <v>0.023</v>
      </c>
      <c r="FE427" s="33" t="n">
        <v>0.058</v>
      </c>
      <c r="FF427" s="33" t="n">
        <v>0.054</v>
      </c>
      <c r="FG427" s="33" t="n">
        <v>0.095</v>
      </c>
      <c r="FH427" s="33" t="n">
        <v>0.164</v>
      </c>
      <c r="FI427" s="33" t="n">
        <v>0.157</v>
      </c>
      <c r="FJ427" s="33" t="n">
        <v>0.34</v>
      </c>
      <c r="FK427" s="33" t="n">
        <v>0.085</v>
      </c>
      <c r="FL427" s="33" t="n">
        <v>0.306</v>
      </c>
      <c r="FM427" s="33" t="n">
        <v>0.501</v>
      </c>
      <c r="FN427" s="33" t="n">
        <v>0.277</v>
      </c>
      <c r="FO427" s="33" t="n">
        <v>0.224</v>
      </c>
      <c r="FP427" s="33" t="n">
        <v>0.114</v>
      </c>
      <c r="FQ427" s="33" t="n">
        <v>0.209</v>
      </c>
      <c r="FR427" s="33" t="n">
        <v>0.12</v>
      </c>
      <c r="FS427" s="33" t="n">
        <v>0.06</v>
      </c>
      <c r="FT427" s="33" t="n">
        <v>0.159</v>
      </c>
      <c r="FU427" s="33" t="n">
        <v>0.157</v>
      </c>
      <c r="FV427" s="33" t="n">
        <v>0.075</v>
      </c>
      <c r="FW427" s="33" t="n">
        <v>0.193</v>
      </c>
      <c r="FX427" s="33" t="n">
        <v>0.193</v>
      </c>
      <c r="FY427" s="33" t="n">
        <v>0.251</v>
      </c>
      <c r="FZ427" s="33" t="n">
        <v>0.161</v>
      </c>
      <c r="GA427" s="33" t="n">
        <v>0.006</v>
      </c>
      <c r="GB427" s="33" t="n">
        <v>0.01</v>
      </c>
      <c r="GC427" s="33" t="n">
        <v>0.008</v>
      </c>
      <c r="GD427" s="33" t="n">
        <v>0.035</v>
      </c>
      <c r="GE427" s="33" t="n">
        <v>0.124</v>
      </c>
      <c r="GF427" s="33" t="n">
        <v>0.01</v>
      </c>
      <c r="GG427" s="33" t="n">
        <v>0.373</v>
      </c>
      <c r="GH427" s="33" t="n">
        <v>0.306</v>
      </c>
      <c r="GI427" s="33" t="n">
        <v>0.315</v>
      </c>
      <c r="GJ427" s="33" t="n">
        <v>0.333</v>
      </c>
      <c r="GK427" s="33" t="n">
        <v>0.412</v>
      </c>
      <c r="GL427" s="33" t="n">
        <v>0.337</v>
      </c>
      <c r="GM427" s="33" t="n">
        <v>0.518</v>
      </c>
      <c r="GN427" s="33" t="n">
        <v>0.391</v>
      </c>
      <c r="GO427" s="33" t="n">
        <v>0.482</v>
      </c>
      <c r="GP427" s="33" t="n">
        <v>0.466</v>
      </c>
      <c r="GQ427" s="33" t="n">
        <v>0.308</v>
      </c>
      <c r="GR427" s="33" t="n">
        <v>0.511</v>
      </c>
      <c r="GS427" s="33" t="n">
        <v>0.031</v>
      </c>
      <c r="GT427" s="33" t="n">
        <v>0.193</v>
      </c>
      <c r="GU427" s="33" t="n">
        <v>0.108</v>
      </c>
      <c r="GV427" s="33" t="n">
        <v>0.075</v>
      </c>
      <c r="GW427" s="33" t="n">
        <v>0.079</v>
      </c>
      <c r="GX427" s="33" t="n">
        <v>0.058</v>
      </c>
      <c r="GY427" s="33" t="n">
        <v>0.008</v>
      </c>
      <c r="GZ427" s="33" t="n">
        <v>0.014</v>
      </c>
      <c r="HA427" s="33" t="n">
        <v>0.008</v>
      </c>
      <c r="HB427" s="33" t="n">
        <v>0.014</v>
      </c>
      <c r="HC427" s="33" t="n">
        <v>0.006</v>
      </c>
      <c r="HD427" s="33" t="n">
        <v>0.012</v>
      </c>
      <c r="HE427" s="33" t="n">
        <v>0.064</v>
      </c>
      <c r="HF427" s="33" t="n">
        <v>0.085</v>
      </c>
      <c r="HG427" s="33" t="n">
        <v>0.079</v>
      </c>
      <c r="HH427" s="33" t="n">
        <v>0.077</v>
      </c>
      <c r="HI427" s="33" t="n">
        <v>0.07</v>
      </c>
      <c r="HJ427" s="33" t="n">
        <v>0.07</v>
      </c>
    </row>
    <row r="428" customFormat="false" ht="15" hidden="false" customHeight="false" outlineLevel="0" collapsed="false">
      <c r="A428" s="33" t="n">
        <v>610097</v>
      </c>
      <c r="B428" s="242" t="s">
        <v>1785</v>
      </c>
      <c r="C428" s="243" t="s">
        <v>1786</v>
      </c>
      <c r="D428" s="33" t="n">
        <v>5100</v>
      </c>
      <c r="E428" s="33" t="n">
        <v>24681</v>
      </c>
      <c r="F428" s="33" t="s">
        <v>1003</v>
      </c>
      <c r="G428" s="33" t="s">
        <v>1004</v>
      </c>
      <c r="H428" s="243" t="s">
        <v>46</v>
      </c>
      <c r="I428" s="33" t="s">
        <v>1855</v>
      </c>
      <c r="J428" s="33" t="s">
        <v>1788</v>
      </c>
      <c r="L428" s="33" t="s">
        <v>80</v>
      </c>
      <c r="N428" s="33" t="s">
        <v>1790</v>
      </c>
      <c r="O428" s="33" t="n">
        <v>51124</v>
      </c>
      <c r="P428" s="33" t="s">
        <v>1791</v>
      </c>
      <c r="Q428" s="33" t="s">
        <v>4665</v>
      </c>
      <c r="R428" s="33" t="s">
        <v>4666</v>
      </c>
      <c r="S428" s="33" t="n">
        <v>60639</v>
      </c>
      <c r="T428" s="33" t="n">
        <v>34</v>
      </c>
      <c r="U428" s="33" t="s">
        <v>4667</v>
      </c>
      <c r="V428" s="33" t="s">
        <v>4668</v>
      </c>
      <c r="W428" s="33" t="s">
        <v>4669</v>
      </c>
      <c r="X428" s="33" t="s">
        <v>4670</v>
      </c>
      <c r="Y428" s="33" t="s">
        <v>2108</v>
      </c>
      <c r="Z428" s="33" t="s">
        <v>3697</v>
      </c>
      <c r="AA428" s="33" t="n">
        <v>2012</v>
      </c>
      <c r="AB428" s="33" t="n">
        <v>610097</v>
      </c>
      <c r="AD428" s="33" t="n">
        <v>5100</v>
      </c>
      <c r="AG428" s="33" t="s">
        <v>4671</v>
      </c>
      <c r="AH428" s="33" t="n">
        <v>2</v>
      </c>
      <c r="AI428" s="33" t="s">
        <v>1823</v>
      </c>
      <c r="AJ428" s="33" t="s">
        <v>1801</v>
      </c>
      <c r="AK428" s="33" t="s">
        <v>1802</v>
      </c>
      <c r="AL428" s="33" t="s">
        <v>80</v>
      </c>
      <c r="AM428" s="33" t="s">
        <v>65</v>
      </c>
      <c r="AN428" s="33" t="s">
        <v>80</v>
      </c>
      <c r="AO428" s="33" t="s">
        <v>80</v>
      </c>
      <c r="AP428" s="33" t="s">
        <v>65</v>
      </c>
      <c r="AQ428" s="33" t="s">
        <v>2426</v>
      </c>
      <c r="AR428" s="244" t="s">
        <v>109</v>
      </c>
      <c r="AS428" s="33" t="s">
        <v>67</v>
      </c>
      <c r="AT428" s="33" t="s">
        <v>77</v>
      </c>
      <c r="AU428" s="33" t="s">
        <v>47</v>
      </c>
      <c r="AV428" s="33" t="n">
        <v>34</v>
      </c>
      <c r="AW428" s="33" t="n">
        <v>64</v>
      </c>
      <c r="AX428" s="33" t="n">
        <v>52</v>
      </c>
      <c r="AY428" s="33" t="n">
        <v>430</v>
      </c>
      <c r="AZ428" s="33" t="n">
        <v>5</v>
      </c>
      <c r="BA428" s="33" t="n">
        <v>3</v>
      </c>
      <c r="BB428" s="33" t="n">
        <v>4</v>
      </c>
      <c r="BC428" s="33" t="n">
        <v>399</v>
      </c>
      <c r="BD428" s="245" t="n">
        <v>4</v>
      </c>
      <c r="BE428" s="33" t="n">
        <v>0</v>
      </c>
      <c r="BF428" s="33" t="n">
        <v>6</v>
      </c>
      <c r="BG428" s="33" t="n">
        <v>9</v>
      </c>
      <c r="BH428" s="33" t="n">
        <v>430</v>
      </c>
      <c r="BI428" s="33" t="n">
        <v>0.009</v>
      </c>
      <c r="BJ428" s="33" t="n">
        <v>0</v>
      </c>
      <c r="BK428" s="33" t="n">
        <v>0.009</v>
      </c>
      <c r="BL428" s="33" t="n">
        <v>0.007</v>
      </c>
      <c r="BM428" s="33" t="n">
        <v>0.021</v>
      </c>
      <c r="BN428" s="33" t="n">
        <v>0.065</v>
      </c>
      <c r="BO428" s="33" t="n">
        <v>0.079</v>
      </c>
      <c r="BP428" s="33" t="n">
        <v>0.06</v>
      </c>
      <c r="BQ428" s="33" t="n">
        <v>0.07</v>
      </c>
      <c r="BR428" s="33" t="n">
        <v>0.056</v>
      </c>
      <c r="BS428" s="33" t="n">
        <v>0.126</v>
      </c>
      <c r="BT428" s="33" t="n">
        <v>0.186</v>
      </c>
      <c r="BU428" s="33" t="n">
        <v>0.456</v>
      </c>
      <c r="BV428" s="33" t="n">
        <v>0.36</v>
      </c>
      <c r="BW428" s="33" t="n">
        <v>0.488</v>
      </c>
      <c r="BX428" s="33" t="n">
        <v>0.353</v>
      </c>
      <c r="BY428" s="33" t="n">
        <v>0.421</v>
      </c>
      <c r="BZ428" s="33" t="n">
        <v>0.393</v>
      </c>
      <c r="CA428" s="33" t="n">
        <v>0.014</v>
      </c>
      <c r="CB428" s="33" t="n">
        <v>0.005</v>
      </c>
      <c r="CC428" s="33" t="n">
        <v>0.021</v>
      </c>
      <c r="CD428" s="33" t="n">
        <v>0.014</v>
      </c>
      <c r="CE428" s="33" t="n">
        <v>0.019</v>
      </c>
      <c r="CF428" s="33" t="n">
        <v>0.028</v>
      </c>
      <c r="CG428" s="33" t="n">
        <v>0.442</v>
      </c>
      <c r="CH428" s="33" t="n">
        <v>0.574</v>
      </c>
      <c r="CI428" s="33" t="n">
        <v>0.412</v>
      </c>
      <c r="CJ428" s="33" t="n">
        <v>0.57</v>
      </c>
      <c r="CK428" s="33" t="n">
        <v>0.414</v>
      </c>
      <c r="CL428" s="33" t="n">
        <v>0.328</v>
      </c>
      <c r="CM428" s="33" t="n">
        <v>0</v>
      </c>
      <c r="CN428" s="33" t="n">
        <v>0.002</v>
      </c>
      <c r="CO428" s="33" t="n">
        <v>0</v>
      </c>
      <c r="CP428" s="33" t="n">
        <v>0.005</v>
      </c>
      <c r="CQ428" s="33" t="n">
        <v>0</v>
      </c>
      <c r="CR428" s="33" t="n">
        <v>0</v>
      </c>
      <c r="CS428" s="33" t="n">
        <v>0.007</v>
      </c>
      <c r="CT428" s="33" t="n">
        <v>0.028</v>
      </c>
      <c r="CU428" s="33" t="n">
        <v>0.014</v>
      </c>
      <c r="CV428" s="33" t="n">
        <v>0.007</v>
      </c>
      <c r="CW428" s="33" t="n">
        <v>0.005</v>
      </c>
      <c r="CX428" s="33" t="n">
        <v>0.012</v>
      </c>
      <c r="CY428" s="33" t="n">
        <v>0.028</v>
      </c>
      <c r="CZ428" s="33" t="n">
        <v>0.009</v>
      </c>
      <c r="DA428" s="33" t="n">
        <v>0.023</v>
      </c>
      <c r="DB428" s="33" t="n">
        <v>0.03</v>
      </c>
      <c r="DC428" s="33" t="n">
        <v>0.07</v>
      </c>
      <c r="DD428" s="33" t="n">
        <v>0.028</v>
      </c>
      <c r="DE428" s="33" t="n">
        <v>0.13</v>
      </c>
      <c r="DF428" s="33" t="n">
        <v>0.158</v>
      </c>
      <c r="DG428" s="33" t="n">
        <v>0.179</v>
      </c>
      <c r="DH428" s="33" t="n">
        <v>0.233</v>
      </c>
      <c r="DI428" s="33" t="n">
        <v>0.165</v>
      </c>
      <c r="DJ428" s="33" t="n">
        <v>0.242</v>
      </c>
      <c r="DK428" s="33" t="n">
        <v>0.267</v>
      </c>
      <c r="DL428" s="33" t="n">
        <v>0.284</v>
      </c>
      <c r="DM428" s="33" t="n">
        <v>0.267</v>
      </c>
      <c r="DN428" s="33" t="n">
        <v>0.012</v>
      </c>
      <c r="DO428" s="33" t="n">
        <v>0.007</v>
      </c>
      <c r="DP428" s="33" t="n">
        <v>0</v>
      </c>
      <c r="DQ428" s="33" t="n">
        <v>0.002</v>
      </c>
      <c r="DR428" s="33" t="n">
        <v>0.007</v>
      </c>
      <c r="DS428" s="33" t="n">
        <v>0.014</v>
      </c>
      <c r="DT428" s="33" t="n">
        <v>0.019</v>
      </c>
      <c r="DU428" s="33" t="n">
        <v>0.012</v>
      </c>
      <c r="DV428" s="33" t="n">
        <v>0.014</v>
      </c>
      <c r="DW428" s="33" t="n">
        <v>0.851</v>
      </c>
      <c r="DX428" s="33" t="n">
        <v>0.828</v>
      </c>
      <c r="DY428" s="33" t="n">
        <v>0.809</v>
      </c>
      <c r="DZ428" s="33" t="n">
        <v>0.733</v>
      </c>
      <c r="EA428" s="33" t="n">
        <v>0.819</v>
      </c>
      <c r="EB428" s="33" t="n">
        <v>0.721</v>
      </c>
      <c r="EC428" s="33" t="n">
        <v>0.677</v>
      </c>
      <c r="ED428" s="33" t="n">
        <v>0.607</v>
      </c>
      <c r="EE428" s="33" t="n">
        <v>0.677</v>
      </c>
      <c r="EF428" s="33" t="n">
        <v>0.479</v>
      </c>
      <c r="EG428" s="33" t="n">
        <v>0.002</v>
      </c>
      <c r="EH428" s="33" t="n">
        <v>0</v>
      </c>
      <c r="EI428" s="33" t="n">
        <v>0.026</v>
      </c>
      <c r="EJ428" s="33" t="n">
        <v>0.216</v>
      </c>
      <c r="EK428" s="33" t="n">
        <v>0.074</v>
      </c>
      <c r="EL428" s="33" t="n">
        <v>0.047</v>
      </c>
      <c r="EM428" s="33" t="n">
        <v>0.1</v>
      </c>
      <c r="EN428" s="33" t="n">
        <v>0.191</v>
      </c>
      <c r="EO428" s="33" t="n">
        <v>0.349</v>
      </c>
      <c r="EP428" s="33" t="n">
        <v>0.335</v>
      </c>
      <c r="EQ428" s="33" t="n">
        <v>0.377</v>
      </c>
      <c r="ER428" s="33" t="n">
        <v>0.053</v>
      </c>
      <c r="ES428" s="33" t="n">
        <v>0.016</v>
      </c>
      <c r="ET428" s="33" t="n">
        <v>0.042</v>
      </c>
      <c r="EU428" s="33" t="n">
        <v>0.033</v>
      </c>
      <c r="EV428" s="33" t="n">
        <v>0.06</v>
      </c>
      <c r="EW428" s="33" t="n">
        <v>0.558</v>
      </c>
      <c r="EX428" s="33" t="n">
        <v>0.577</v>
      </c>
      <c r="EY428" s="33" t="n">
        <v>0.465</v>
      </c>
      <c r="EZ428" s="33" t="n">
        <v>8.47</v>
      </c>
      <c r="FA428" s="33" t="n">
        <v>0.002</v>
      </c>
      <c r="FB428" s="33" t="n">
        <v>0.007</v>
      </c>
      <c r="FC428" s="33" t="n">
        <v>0.002</v>
      </c>
      <c r="FD428" s="33" t="n">
        <v>0.021</v>
      </c>
      <c r="FE428" s="33" t="n">
        <v>0.035</v>
      </c>
      <c r="FF428" s="33" t="n">
        <v>0.077</v>
      </c>
      <c r="FG428" s="33" t="n">
        <v>0.086</v>
      </c>
      <c r="FH428" s="33" t="n">
        <v>0.142</v>
      </c>
      <c r="FI428" s="33" t="n">
        <v>0.207</v>
      </c>
      <c r="FJ428" s="33" t="n">
        <v>0.37</v>
      </c>
      <c r="FK428" s="33" t="n">
        <v>0.051</v>
      </c>
      <c r="FL428" s="33" t="n">
        <v>0.365</v>
      </c>
      <c r="FM428" s="33" t="n">
        <v>0.453</v>
      </c>
      <c r="FN428" s="33" t="n">
        <v>0.242</v>
      </c>
      <c r="FO428" s="33" t="n">
        <v>0.193</v>
      </c>
      <c r="FP428" s="33" t="n">
        <v>0.16</v>
      </c>
      <c r="FQ428" s="33" t="n">
        <v>0.228</v>
      </c>
      <c r="FR428" s="33" t="n">
        <v>0.179</v>
      </c>
      <c r="FS428" s="33" t="n">
        <v>0.119</v>
      </c>
      <c r="FT428" s="33" t="n">
        <v>0.205</v>
      </c>
      <c r="FU428" s="33" t="n">
        <v>0.142</v>
      </c>
      <c r="FV428" s="33" t="n">
        <v>0.114</v>
      </c>
      <c r="FW428" s="33" t="n">
        <v>0.223</v>
      </c>
      <c r="FX428" s="33" t="n">
        <v>0.121</v>
      </c>
      <c r="FY428" s="33" t="n">
        <v>0.153</v>
      </c>
      <c r="FZ428" s="33" t="n">
        <v>0.102</v>
      </c>
      <c r="GA428" s="33" t="n">
        <v>0.014</v>
      </c>
      <c r="GB428" s="33" t="n">
        <v>0.012</v>
      </c>
      <c r="GC428" s="33" t="n">
        <v>0.016</v>
      </c>
      <c r="GD428" s="33" t="n">
        <v>0.009</v>
      </c>
      <c r="GE428" s="33" t="n">
        <v>0.07</v>
      </c>
      <c r="GF428" s="33" t="n">
        <v>0.028</v>
      </c>
      <c r="GG428" s="33" t="n">
        <v>0.321</v>
      </c>
      <c r="GH428" s="33" t="n">
        <v>0.288</v>
      </c>
      <c r="GI428" s="33" t="n">
        <v>0.281</v>
      </c>
      <c r="GJ428" s="33" t="n">
        <v>0.272</v>
      </c>
      <c r="GK428" s="33" t="n">
        <v>0.377</v>
      </c>
      <c r="GL428" s="33" t="n">
        <v>0.347</v>
      </c>
      <c r="GM428" s="33" t="n">
        <v>0.586</v>
      </c>
      <c r="GN428" s="33" t="n">
        <v>0.335</v>
      </c>
      <c r="GO428" s="33" t="n">
        <v>0.47</v>
      </c>
      <c r="GP428" s="33" t="n">
        <v>0.481</v>
      </c>
      <c r="GQ428" s="33" t="n">
        <v>0.365</v>
      </c>
      <c r="GR428" s="33" t="n">
        <v>0.477</v>
      </c>
      <c r="GS428" s="33" t="n">
        <v>0.056</v>
      </c>
      <c r="GT428" s="33" t="n">
        <v>0.312</v>
      </c>
      <c r="GU428" s="33" t="n">
        <v>0.195</v>
      </c>
      <c r="GV428" s="33" t="n">
        <v>0.205</v>
      </c>
      <c r="GW428" s="33" t="n">
        <v>0.153</v>
      </c>
      <c r="GX428" s="33" t="n">
        <v>0.109</v>
      </c>
      <c r="GY428" s="33" t="n">
        <v>0.019</v>
      </c>
      <c r="GZ428" s="33" t="n">
        <v>0.04</v>
      </c>
      <c r="HA428" s="33" t="n">
        <v>0.03</v>
      </c>
      <c r="HB428" s="33" t="n">
        <v>0.026</v>
      </c>
      <c r="HC428" s="33" t="n">
        <v>0.028</v>
      </c>
      <c r="HD428" s="33" t="n">
        <v>0.035</v>
      </c>
      <c r="HE428" s="33" t="n">
        <v>0.005</v>
      </c>
      <c r="HF428" s="33" t="n">
        <v>0.014</v>
      </c>
      <c r="HG428" s="33" t="n">
        <v>0.007</v>
      </c>
      <c r="HH428" s="33" t="n">
        <v>0.007</v>
      </c>
      <c r="HI428" s="33" t="n">
        <v>0.007</v>
      </c>
      <c r="HJ428" s="33" t="n">
        <v>0.005</v>
      </c>
    </row>
    <row r="429" customFormat="false" ht="15" hidden="false" customHeight="false" outlineLevel="0" collapsed="false">
      <c r="A429" s="33" t="n">
        <v>610098</v>
      </c>
      <c r="B429" s="242" t="s">
        <v>1785</v>
      </c>
      <c r="C429" s="243" t="s">
        <v>1786</v>
      </c>
      <c r="D429" s="33" t="n">
        <v>5110</v>
      </c>
      <c r="E429" s="33" t="n">
        <v>24691</v>
      </c>
      <c r="F429" s="33" t="s">
        <v>1007</v>
      </c>
      <c r="G429" s="33" t="s">
        <v>1008</v>
      </c>
      <c r="H429" s="243" t="s">
        <v>46</v>
      </c>
      <c r="I429" s="33" t="s">
        <v>1855</v>
      </c>
      <c r="J429" s="33" t="s">
        <v>1788</v>
      </c>
      <c r="L429" s="33" t="s">
        <v>178</v>
      </c>
      <c r="N429" s="33" t="s">
        <v>1790</v>
      </c>
      <c r="O429" s="33" t="n">
        <v>51125</v>
      </c>
      <c r="P429" s="33" t="s">
        <v>1791</v>
      </c>
      <c r="Q429" s="33" t="s">
        <v>4672</v>
      </c>
      <c r="R429" s="33" t="s">
        <v>4673</v>
      </c>
      <c r="S429" s="33" t="n">
        <v>60651</v>
      </c>
      <c r="T429" s="33" t="n">
        <v>34</v>
      </c>
      <c r="U429" s="33" t="s">
        <v>4674</v>
      </c>
      <c r="V429" s="33" t="s">
        <v>4675</v>
      </c>
      <c r="W429" s="33" t="s">
        <v>4676</v>
      </c>
      <c r="X429" s="33" t="s">
        <v>4677</v>
      </c>
      <c r="Y429" s="33" t="s">
        <v>2021</v>
      </c>
      <c r="Z429" s="33" t="s">
        <v>1947</v>
      </c>
      <c r="AA429" s="33" t="n">
        <v>2012</v>
      </c>
      <c r="AB429" s="33" t="n">
        <v>610098</v>
      </c>
      <c r="AD429" s="33" t="n">
        <v>5110</v>
      </c>
      <c r="AG429" s="33" t="s">
        <v>4678</v>
      </c>
      <c r="AH429" s="33" t="n">
        <v>2</v>
      </c>
      <c r="AI429" s="33" t="s">
        <v>1823</v>
      </c>
      <c r="AJ429" s="33" t="s">
        <v>1801</v>
      </c>
      <c r="AK429" s="33" t="s">
        <v>1802</v>
      </c>
      <c r="AL429" s="33" t="s">
        <v>178</v>
      </c>
      <c r="AM429" s="33" t="s">
        <v>108</v>
      </c>
      <c r="AN429" s="33" t="s">
        <v>178</v>
      </c>
      <c r="AO429" s="33" t="s">
        <v>178</v>
      </c>
      <c r="AP429" s="33" t="s">
        <v>108</v>
      </c>
      <c r="AQ429" s="33" t="s">
        <v>2467</v>
      </c>
      <c r="AR429" s="244" t="s">
        <v>359</v>
      </c>
      <c r="AS429" s="33" t="s">
        <v>47</v>
      </c>
      <c r="AT429" s="33" t="s">
        <v>77</v>
      </c>
      <c r="AU429" s="33" t="s">
        <v>77</v>
      </c>
      <c r="AV429" s="33" t="n">
        <v>52</v>
      </c>
      <c r="AW429" s="33" t="n">
        <v>71</v>
      </c>
      <c r="AX429" s="33" t="n">
        <v>69</v>
      </c>
      <c r="AY429" s="33" t="n">
        <v>324</v>
      </c>
      <c r="AZ429" s="33" t="n">
        <v>3</v>
      </c>
      <c r="BA429" s="33" t="n">
        <v>0</v>
      </c>
      <c r="BB429" s="33" t="n">
        <v>40</v>
      </c>
      <c r="BC429" s="33" t="n">
        <v>274</v>
      </c>
      <c r="BD429" s="245" t="n">
        <v>0</v>
      </c>
      <c r="BE429" s="33" t="n">
        <v>0</v>
      </c>
      <c r="BF429" s="33" t="n">
        <v>4</v>
      </c>
      <c r="BG429" s="33" t="n">
        <v>3</v>
      </c>
      <c r="BH429" s="33" t="n">
        <v>324</v>
      </c>
      <c r="BI429" s="33" t="n">
        <v>0.012</v>
      </c>
      <c r="BJ429" s="33" t="n">
        <v>0.006</v>
      </c>
      <c r="BK429" s="33" t="n">
        <v>0.022</v>
      </c>
      <c r="BL429" s="33" t="n">
        <v>0.012</v>
      </c>
      <c r="BM429" s="33" t="n">
        <v>0.012</v>
      </c>
      <c r="BN429" s="33" t="n">
        <v>0.059</v>
      </c>
      <c r="BO429" s="33" t="n">
        <v>0.028</v>
      </c>
      <c r="BP429" s="33" t="n">
        <v>0.022</v>
      </c>
      <c r="BQ429" s="33" t="n">
        <v>0.056</v>
      </c>
      <c r="BR429" s="33" t="n">
        <v>0.034</v>
      </c>
      <c r="BS429" s="33" t="n">
        <v>0.09</v>
      </c>
      <c r="BT429" s="33" t="n">
        <v>0.16</v>
      </c>
      <c r="BU429" s="33" t="n">
        <v>0.392</v>
      </c>
      <c r="BV429" s="33" t="n">
        <v>0.284</v>
      </c>
      <c r="BW429" s="33" t="n">
        <v>0.367</v>
      </c>
      <c r="BX429" s="33" t="n">
        <v>0.235</v>
      </c>
      <c r="BY429" s="33" t="n">
        <v>0.33</v>
      </c>
      <c r="BZ429" s="33" t="n">
        <v>0.321</v>
      </c>
      <c r="CA429" s="33" t="n">
        <v>0.009</v>
      </c>
      <c r="CB429" s="33" t="n">
        <v>0.028</v>
      </c>
      <c r="CC429" s="33" t="n">
        <v>0.025</v>
      </c>
      <c r="CD429" s="33" t="n">
        <v>0.019</v>
      </c>
      <c r="CE429" s="33" t="n">
        <v>0.019</v>
      </c>
      <c r="CF429" s="33" t="n">
        <v>0.025</v>
      </c>
      <c r="CG429" s="33" t="n">
        <v>0.559</v>
      </c>
      <c r="CH429" s="33" t="n">
        <v>0.66</v>
      </c>
      <c r="CI429" s="33" t="n">
        <v>0.531</v>
      </c>
      <c r="CJ429" s="33" t="n">
        <v>0.701</v>
      </c>
      <c r="CK429" s="33" t="n">
        <v>0.549</v>
      </c>
      <c r="CL429" s="33" t="n">
        <v>0.435</v>
      </c>
      <c r="CM429" s="33" t="n">
        <v>0</v>
      </c>
      <c r="CN429" s="33" t="n">
        <v>0.003</v>
      </c>
      <c r="CO429" s="33" t="n">
        <v>0.003</v>
      </c>
      <c r="CP429" s="33" t="n">
        <v>0.006</v>
      </c>
      <c r="CQ429" s="33" t="n">
        <v>0.003</v>
      </c>
      <c r="CR429" s="33" t="n">
        <v>0.003</v>
      </c>
      <c r="CS429" s="33" t="n">
        <v>0.006</v>
      </c>
      <c r="CT429" s="33" t="n">
        <v>0.043</v>
      </c>
      <c r="CU429" s="33" t="n">
        <v>0.012</v>
      </c>
      <c r="CV429" s="33" t="n">
        <v>0.009</v>
      </c>
      <c r="CW429" s="33" t="n">
        <v>0.003</v>
      </c>
      <c r="CX429" s="33" t="n">
        <v>0.003</v>
      </c>
      <c r="CY429" s="33" t="n">
        <v>0.022</v>
      </c>
      <c r="CZ429" s="33" t="n">
        <v>0.012</v>
      </c>
      <c r="DA429" s="33" t="n">
        <v>0.015</v>
      </c>
      <c r="DB429" s="33" t="n">
        <v>0.028</v>
      </c>
      <c r="DC429" s="33" t="n">
        <v>0.043</v>
      </c>
      <c r="DD429" s="33" t="n">
        <v>0.037</v>
      </c>
      <c r="DE429" s="33" t="n">
        <v>0.127</v>
      </c>
      <c r="DF429" s="33" t="n">
        <v>0.139</v>
      </c>
      <c r="DG429" s="33" t="n">
        <v>0.17</v>
      </c>
      <c r="DH429" s="33" t="n">
        <v>0.16</v>
      </c>
      <c r="DI429" s="33" t="n">
        <v>0.164</v>
      </c>
      <c r="DJ429" s="33" t="n">
        <v>0.204</v>
      </c>
      <c r="DK429" s="33" t="n">
        <v>0.225</v>
      </c>
      <c r="DL429" s="33" t="n">
        <v>0.25</v>
      </c>
      <c r="DM429" s="33" t="n">
        <v>0.176</v>
      </c>
      <c r="DN429" s="33" t="n">
        <v>0.003</v>
      </c>
      <c r="DO429" s="33" t="n">
        <v>0.006</v>
      </c>
      <c r="DP429" s="33" t="n">
        <v>0.006</v>
      </c>
      <c r="DQ429" s="33" t="n">
        <v>0.003</v>
      </c>
      <c r="DR429" s="33" t="n">
        <v>0.006</v>
      </c>
      <c r="DS429" s="33" t="n">
        <v>0.012</v>
      </c>
      <c r="DT429" s="33" t="n">
        <v>0.003</v>
      </c>
      <c r="DU429" s="33" t="n">
        <v>0.012</v>
      </c>
      <c r="DV429" s="33" t="n">
        <v>0.012</v>
      </c>
      <c r="DW429" s="33" t="n">
        <v>0.861</v>
      </c>
      <c r="DX429" s="33" t="n">
        <v>0.849</v>
      </c>
      <c r="DY429" s="33" t="n">
        <v>0.818</v>
      </c>
      <c r="DZ429" s="33" t="n">
        <v>0.809</v>
      </c>
      <c r="EA429" s="33" t="n">
        <v>0.815</v>
      </c>
      <c r="EB429" s="33" t="n">
        <v>0.765</v>
      </c>
      <c r="EC429" s="33" t="n">
        <v>0.738</v>
      </c>
      <c r="ED429" s="33" t="n">
        <v>0.651</v>
      </c>
      <c r="EE429" s="33" t="n">
        <v>0.762</v>
      </c>
      <c r="EF429" s="33" t="n">
        <v>0.509</v>
      </c>
      <c r="EG429" s="33" t="n">
        <v>0.019</v>
      </c>
      <c r="EH429" s="33" t="n">
        <v>0.009</v>
      </c>
      <c r="EI429" s="33" t="n">
        <v>0.022</v>
      </c>
      <c r="EJ429" s="33" t="n">
        <v>0.219</v>
      </c>
      <c r="EK429" s="33" t="n">
        <v>0.056</v>
      </c>
      <c r="EL429" s="33" t="n">
        <v>0.022</v>
      </c>
      <c r="EM429" s="33" t="n">
        <v>0.08</v>
      </c>
      <c r="EN429" s="33" t="n">
        <v>0.151</v>
      </c>
      <c r="EO429" s="33" t="n">
        <v>0.336</v>
      </c>
      <c r="EP429" s="33" t="n">
        <v>0.299</v>
      </c>
      <c r="EQ429" s="33" t="n">
        <v>0.302</v>
      </c>
      <c r="ER429" s="33" t="n">
        <v>0.019</v>
      </c>
      <c r="ES429" s="33" t="n">
        <v>0.009</v>
      </c>
      <c r="ET429" s="33" t="n">
        <v>0.025</v>
      </c>
      <c r="EU429" s="33" t="n">
        <v>0.046</v>
      </c>
      <c r="EV429" s="33" t="n">
        <v>0.102</v>
      </c>
      <c r="EW429" s="33" t="n">
        <v>0.58</v>
      </c>
      <c r="EX429" s="33" t="n">
        <v>0.645</v>
      </c>
      <c r="EY429" s="33" t="n">
        <v>0.549</v>
      </c>
      <c r="EZ429" s="33" t="n">
        <v>9.08</v>
      </c>
      <c r="FA429" s="33" t="n">
        <v>0.006</v>
      </c>
      <c r="FB429" s="33" t="n">
        <v>0</v>
      </c>
      <c r="FC429" s="33" t="n">
        <v>0.006</v>
      </c>
      <c r="FD429" s="33" t="n">
        <v>0.003</v>
      </c>
      <c r="FE429" s="33" t="n">
        <v>0.012</v>
      </c>
      <c r="FF429" s="33" t="n">
        <v>0.012</v>
      </c>
      <c r="FG429" s="33" t="n">
        <v>0.056</v>
      </c>
      <c r="FH429" s="33" t="n">
        <v>0.12</v>
      </c>
      <c r="FI429" s="33" t="n">
        <v>0.272</v>
      </c>
      <c r="FJ429" s="33" t="n">
        <v>0.497</v>
      </c>
      <c r="FK429" s="33" t="n">
        <v>0.015</v>
      </c>
      <c r="FL429" s="33" t="n">
        <v>0.38</v>
      </c>
      <c r="FM429" s="33" t="n">
        <v>0.472</v>
      </c>
      <c r="FN429" s="33" t="n">
        <v>0.207</v>
      </c>
      <c r="FO429" s="33" t="n">
        <v>0.188</v>
      </c>
      <c r="FP429" s="33" t="n">
        <v>0.105</v>
      </c>
      <c r="FQ429" s="33" t="n">
        <v>0.253</v>
      </c>
      <c r="FR429" s="33" t="n">
        <v>0.123</v>
      </c>
      <c r="FS429" s="33" t="n">
        <v>0.086</v>
      </c>
      <c r="FT429" s="33" t="n">
        <v>0.201</v>
      </c>
      <c r="FU429" s="33" t="n">
        <v>0.142</v>
      </c>
      <c r="FV429" s="33" t="n">
        <v>0.105</v>
      </c>
      <c r="FW429" s="33" t="n">
        <v>0.238</v>
      </c>
      <c r="FX429" s="33" t="n">
        <v>0.167</v>
      </c>
      <c r="FY429" s="33" t="n">
        <v>0.231</v>
      </c>
      <c r="FZ429" s="33" t="n">
        <v>0.102</v>
      </c>
      <c r="GA429" s="33" t="n">
        <v>0</v>
      </c>
      <c r="GB429" s="33" t="n">
        <v>0</v>
      </c>
      <c r="GC429" s="33" t="n">
        <v>0.006</v>
      </c>
      <c r="GD429" s="33" t="n">
        <v>0.006</v>
      </c>
      <c r="GE429" s="33" t="n">
        <v>0.083</v>
      </c>
      <c r="GF429" s="33" t="n">
        <v>0.003</v>
      </c>
      <c r="GG429" s="33" t="n">
        <v>0.253</v>
      </c>
      <c r="GH429" s="33" t="n">
        <v>0.262</v>
      </c>
      <c r="GI429" s="33" t="n">
        <v>0.25</v>
      </c>
      <c r="GJ429" s="33" t="n">
        <v>0.247</v>
      </c>
      <c r="GK429" s="33" t="n">
        <v>0.343</v>
      </c>
      <c r="GL429" s="33" t="n">
        <v>0.269</v>
      </c>
      <c r="GM429" s="33" t="n">
        <v>0.673</v>
      </c>
      <c r="GN429" s="33" t="n">
        <v>0.54</v>
      </c>
      <c r="GO429" s="33" t="n">
        <v>0.583</v>
      </c>
      <c r="GP429" s="33" t="n">
        <v>0.583</v>
      </c>
      <c r="GQ429" s="33" t="n">
        <v>0.469</v>
      </c>
      <c r="GR429" s="33" t="n">
        <v>0.664</v>
      </c>
      <c r="GS429" s="33" t="n">
        <v>0.043</v>
      </c>
      <c r="GT429" s="33" t="n">
        <v>0.157</v>
      </c>
      <c r="GU429" s="33" t="n">
        <v>0.114</v>
      </c>
      <c r="GV429" s="33" t="n">
        <v>0.114</v>
      </c>
      <c r="GW429" s="33" t="n">
        <v>0.068</v>
      </c>
      <c r="GX429" s="33" t="n">
        <v>0.028</v>
      </c>
      <c r="GY429" s="33" t="n">
        <v>0.022</v>
      </c>
      <c r="GZ429" s="33" t="n">
        <v>0.025</v>
      </c>
      <c r="HA429" s="33" t="n">
        <v>0.028</v>
      </c>
      <c r="HB429" s="33" t="n">
        <v>0.028</v>
      </c>
      <c r="HC429" s="33" t="n">
        <v>0.022</v>
      </c>
      <c r="HD429" s="33" t="n">
        <v>0.028</v>
      </c>
      <c r="HE429" s="33" t="n">
        <v>0.009</v>
      </c>
      <c r="HF429" s="33" t="n">
        <v>0.015</v>
      </c>
      <c r="HG429" s="33" t="n">
        <v>0.019</v>
      </c>
      <c r="HH429" s="33" t="n">
        <v>0.022</v>
      </c>
      <c r="HI429" s="33" t="n">
        <v>0.015</v>
      </c>
      <c r="HJ429" s="33" t="n">
        <v>0.009</v>
      </c>
    </row>
    <row r="430" customFormat="false" ht="15" hidden="false" customHeight="false" outlineLevel="0" collapsed="false">
      <c r="A430" s="33" t="n">
        <v>610099</v>
      </c>
      <c r="B430" s="242" t="s">
        <v>1785</v>
      </c>
      <c r="C430" s="243" t="s">
        <v>1786</v>
      </c>
      <c r="D430" s="33" t="n">
        <v>5120</v>
      </c>
      <c r="E430" s="33" t="n">
        <v>24711</v>
      </c>
      <c r="F430" s="33" t="s">
        <v>1039</v>
      </c>
      <c r="G430" s="33" t="s">
        <v>1040</v>
      </c>
      <c r="H430" s="243" t="s">
        <v>46</v>
      </c>
      <c r="I430" s="33" t="s">
        <v>1855</v>
      </c>
      <c r="J430" s="33" t="s">
        <v>2438</v>
      </c>
      <c r="L430" s="33" t="s">
        <v>75</v>
      </c>
      <c r="N430" s="33" t="s">
        <v>1790</v>
      </c>
      <c r="O430" s="33" t="n">
        <v>51023</v>
      </c>
      <c r="P430" s="33" t="s">
        <v>1791</v>
      </c>
      <c r="Q430" s="33" t="s">
        <v>1039</v>
      </c>
      <c r="R430" s="33" t="s">
        <v>4679</v>
      </c>
      <c r="S430" s="33" t="n">
        <v>60631</v>
      </c>
      <c r="T430" s="33" t="n">
        <v>30</v>
      </c>
      <c r="U430" s="33" t="s">
        <v>4680</v>
      </c>
      <c r="V430" s="33" t="s">
        <v>4681</v>
      </c>
      <c r="W430" s="33" t="s">
        <v>4682</v>
      </c>
      <c r="X430" s="33" t="s">
        <v>4683</v>
      </c>
      <c r="Y430" s="33" t="s">
        <v>1040</v>
      </c>
      <c r="Z430" s="33" t="s">
        <v>2700</v>
      </c>
      <c r="AA430" s="33" t="n">
        <v>2012</v>
      </c>
      <c r="AB430" s="33" t="n">
        <v>610099</v>
      </c>
      <c r="AD430" s="33" t="n">
        <v>5120</v>
      </c>
      <c r="AG430" s="33" t="s">
        <v>4684</v>
      </c>
      <c r="AH430" s="33" t="n">
        <v>1</v>
      </c>
      <c r="AI430" s="33" t="s">
        <v>1823</v>
      </c>
      <c r="AJ430" s="33" t="s">
        <v>1801</v>
      </c>
      <c r="AK430" s="33" t="s">
        <v>1802</v>
      </c>
      <c r="AL430" s="33" t="s">
        <v>75</v>
      </c>
      <c r="AM430" s="33" t="s">
        <v>65</v>
      </c>
      <c r="AN430" s="33" t="s">
        <v>75</v>
      </c>
      <c r="AO430" s="33" t="s">
        <v>75</v>
      </c>
      <c r="AP430" s="33" t="s">
        <v>65</v>
      </c>
      <c r="AQ430" s="33" t="s">
        <v>2426</v>
      </c>
      <c r="AR430" s="244" t="s">
        <v>54</v>
      </c>
    </row>
    <row r="431" customFormat="false" ht="15" hidden="false" customHeight="false" outlineLevel="0" collapsed="false">
      <c r="A431" s="33" t="n">
        <v>610100</v>
      </c>
      <c r="B431" s="242" t="s">
        <v>1785</v>
      </c>
      <c r="C431" s="243" t="s">
        <v>1786</v>
      </c>
      <c r="D431" s="33" t="n">
        <v>5140</v>
      </c>
      <c r="E431" s="33" t="n">
        <v>24721</v>
      </c>
      <c r="F431" s="33" t="s">
        <v>1452</v>
      </c>
      <c r="G431" s="33" t="s">
        <v>1453</v>
      </c>
      <c r="H431" s="243" t="s">
        <v>46</v>
      </c>
      <c r="I431" s="33" t="s">
        <v>1855</v>
      </c>
      <c r="J431" s="33" t="s">
        <v>1788</v>
      </c>
      <c r="L431" s="33" t="s">
        <v>178</v>
      </c>
      <c r="N431" s="33" t="s">
        <v>1790</v>
      </c>
      <c r="O431" s="33" t="n">
        <v>51126</v>
      </c>
      <c r="P431" s="33" t="s">
        <v>1791</v>
      </c>
      <c r="Q431" s="33" t="s">
        <v>1452</v>
      </c>
      <c r="R431" s="33" t="s">
        <v>4685</v>
      </c>
      <c r="S431" s="33" t="n">
        <v>60651</v>
      </c>
      <c r="T431" s="33" t="n">
        <v>34</v>
      </c>
      <c r="U431" s="33" t="s">
        <v>4686</v>
      </c>
      <c r="V431" s="33" t="s">
        <v>4687</v>
      </c>
      <c r="W431" s="33" t="s">
        <v>4688</v>
      </c>
      <c r="X431" s="33" t="s">
        <v>4689</v>
      </c>
      <c r="Y431" s="33" t="s">
        <v>2021</v>
      </c>
      <c r="Z431" s="33" t="s">
        <v>1947</v>
      </c>
      <c r="AA431" s="33" t="n">
        <v>2012</v>
      </c>
      <c r="AB431" s="33" t="n">
        <v>610100</v>
      </c>
      <c r="AD431" s="33" t="n">
        <v>5140</v>
      </c>
      <c r="AG431" s="33" t="s">
        <v>4690</v>
      </c>
      <c r="AH431" s="33" t="n">
        <v>2</v>
      </c>
      <c r="AI431" s="33" t="s">
        <v>1823</v>
      </c>
      <c r="AJ431" s="33" t="s">
        <v>1801</v>
      </c>
      <c r="AK431" s="33" t="s">
        <v>1802</v>
      </c>
      <c r="AL431" s="33" t="s">
        <v>178</v>
      </c>
      <c r="AM431" s="33" t="s">
        <v>108</v>
      </c>
      <c r="AN431" s="33" t="s">
        <v>178</v>
      </c>
      <c r="AO431" s="33" t="s">
        <v>178</v>
      </c>
      <c r="AP431" s="33" t="s">
        <v>108</v>
      </c>
      <c r="AQ431" s="33" t="s">
        <v>2467</v>
      </c>
      <c r="AR431" s="244" t="s">
        <v>84</v>
      </c>
      <c r="AS431" s="33" t="s">
        <v>67</v>
      </c>
      <c r="AT431" s="33" t="s">
        <v>47</v>
      </c>
      <c r="AU431" s="33" t="s">
        <v>47</v>
      </c>
      <c r="AV431" s="33" t="n">
        <v>25</v>
      </c>
      <c r="AW431" s="33" t="n">
        <v>42</v>
      </c>
      <c r="AX431" s="33" t="n">
        <v>47</v>
      </c>
      <c r="AY431" s="33" t="n">
        <v>125</v>
      </c>
      <c r="AZ431" s="33" t="n">
        <v>0</v>
      </c>
      <c r="BA431" s="33" t="n">
        <v>0</v>
      </c>
      <c r="BB431" s="33" t="n">
        <v>19</v>
      </c>
      <c r="BC431" s="33" t="n">
        <v>97</v>
      </c>
      <c r="BD431" s="245" t="n">
        <v>0</v>
      </c>
      <c r="BE431" s="33" t="n">
        <v>1</v>
      </c>
      <c r="BF431" s="33" t="n">
        <v>4</v>
      </c>
      <c r="BG431" s="33" t="n">
        <v>4</v>
      </c>
      <c r="BH431" s="33" t="n">
        <v>125</v>
      </c>
      <c r="BI431" s="33" t="n">
        <v>0.032</v>
      </c>
      <c r="BJ431" s="33" t="n">
        <v>0.024</v>
      </c>
      <c r="BK431" s="33" t="n">
        <v>0.056</v>
      </c>
      <c r="BL431" s="33" t="n">
        <v>0.04</v>
      </c>
      <c r="BM431" s="33" t="n">
        <v>0.056</v>
      </c>
      <c r="BN431" s="33" t="n">
        <v>0.136</v>
      </c>
      <c r="BO431" s="33" t="n">
        <v>0.064</v>
      </c>
      <c r="BP431" s="33" t="n">
        <v>0.08</v>
      </c>
      <c r="BQ431" s="33" t="n">
        <v>0.136</v>
      </c>
      <c r="BR431" s="33" t="n">
        <v>0.104</v>
      </c>
      <c r="BS431" s="33" t="n">
        <v>0.16</v>
      </c>
      <c r="BT431" s="33" t="n">
        <v>0.184</v>
      </c>
      <c r="BU431" s="33" t="n">
        <v>0.344</v>
      </c>
      <c r="BV431" s="33" t="n">
        <v>0.312</v>
      </c>
      <c r="BW431" s="33" t="n">
        <v>0.392</v>
      </c>
      <c r="BX431" s="33" t="n">
        <v>0.232</v>
      </c>
      <c r="BY431" s="33" t="n">
        <v>0.368</v>
      </c>
      <c r="BZ431" s="33" t="n">
        <v>0.32</v>
      </c>
      <c r="CA431" s="33" t="n">
        <v>0.032</v>
      </c>
      <c r="CB431" s="33" t="n">
        <v>0.024</v>
      </c>
      <c r="CC431" s="33" t="n">
        <v>0.048</v>
      </c>
      <c r="CD431" s="33" t="n">
        <v>0.04</v>
      </c>
      <c r="CE431" s="33" t="n">
        <v>0.04</v>
      </c>
      <c r="CF431" s="33" t="n">
        <v>0.072</v>
      </c>
      <c r="CG431" s="33" t="n">
        <v>0.528</v>
      </c>
      <c r="CH431" s="33" t="n">
        <v>0.56</v>
      </c>
      <c r="CI431" s="33" t="n">
        <v>0.368</v>
      </c>
      <c r="CJ431" s="33" t="n">
        <v>0.584</v>
      </c>
      <c r="CK431" s="33" t="n">
        <v>0.376</v>
      </c>
      <c r="CL431" s="33" t="n">
        <v>0.288</v>
      </c>
      <c r="CM431" s="33" t="n">
        <v>0.008</v>
      </c>
      <c r="CN431" s="33" t="n">
        <v>0.016</v>
      </c>
      <c r="CO431" s="33" t="n">
        <v>0.008</v>
      </c>
      <c r="CP431" s="33" t="n">
        <v>0.016</v>
      </c>
      <c r="CQ431" s="33" t="n">
        <v>0.008</v>
      </c>
      <c r="CR431" s="33" t="n">
        <v>0.008</v>
      </c>
      <c r="CS431" s="33" t="n">
        <v>0.008</v>
      </c>
      <c r="CT431" s="33" t="n">
        <v>0.056</v>
      </c>
      <c r="CU431" s="33" t="n">
        <v>0.024</v>
      </c>
      <c r="CV431" s="33" t="n">
        <v>0.016</v>
      </c>
      <c r="CW431" s="33" t="n">
        <v>0.016</v>
      </c>
      <c r="CX431" s="33" t="n">
        <v>0.016</v>
      </c>
      <c r="CY431" s="33" t="n">
        <v>0.04</v>
      </c>
      <c r="CZ431" s="33" t="n">
        <v>0.016</v>
      </c>
      <c r="DA431" s="33" t="n">
        <v>0.064</v>
      </c>
      <c r="DB431" s="33" t="n">
        <v>0.12</v>
      </c>
      <c r="DC431" s="33" t="n">
        <v>0.104</v>
      </c>
      <c r="DD431" s="33" t="n">
        <v>0.096</v>
      </c>
      <c r="DE431" s="33" t="n">
        <v>0.16</v>
      </c>
      <c r="DF431" s="33" t="n">
        <v>0.232</v>
      </c>
      <c r="DG431" s="33" t="n">
        <v>0.224</v>
      </c>
      <c r="DH431" s="33" t="n">
        <v>0.312</v>
      </c>
      <c r="DI431" s="33" t="n">
        <v>0.224</v>
      </c>
      <c r="DJ431" s="33" t="n">
        <v>0.296</v>
      </c>
      <c r="DK431" s="33" t="n">
        <v>0.256</v>
      </c>
      <c r="DL431" s="33" t="n">
        <v>0.296</v>
      </c>
      <c r="DM431" s="33" t="n">
        <v>0.256</v>
      </c>
      <c r="DN431" s="33" t="n">
        <v>0.032</v>
      </c>
      <c r="DO431" s="33" t="n">
        <v>0.008</v>
      </c>
      <c r="DP431" s="33" t="n">
        <v>0.016</v>
      </c>
      <c r="DQ431" s="33" t="n">
        <v>0.016</v>
      </c>
      <c r="DR431" s="33" t="n">
        <v>0.016</v>
      </c>
      <c r="DS431" s="33" t="n">
        <v>0.032</v>
      </c>
      <c r="DT431" s="33" t="n">
        <v>0.024</v>
      </c>
      <c r="DU431" s="33" t="n">
        <v>0.048</v>
      </c>
      <c r="DV431" s="33" t="n">
        <v>0.016</v>
      </c>
      <c r="DW431" s="33" t="n">
        <v>0.784</v>
      </c>
      <c r="DX431" s="33" t="n">
        <v>0.728</v>
      </c>
      <c r="DY431" s="33" t="n">
        <v>0.736</v>
      </c>
      <c r="DZ431" s="33" t="n">
        <v>0.616</v>
      </c>
      <c r="EA431" s="33" t="n">
        <v>0.736</v>
      </c>
      <c r="EB431" s="33" t="n">
        <v>0.6</v>
      </c>
      <c r="EC431" s="33" t="n">
        <v>0.592</v>
      </c>
      <c r="ED431" s="33" t="n">
        <v>0.496</v>
      </c>
      <c r="EE431" s="33" t="n">
        <v>0.608</v>
      </c>
      <c r="EF431" s="33" t="n">
        <v>0.288</v>
      </c>
      <c r="EG431" s="33" t="n">
        <v>0.064</v>
      </c>
      <c r="EH431" s="33" t="n">
        <v>0.024</v>
      </c>
      <c r="EI431" s="33" t="n">
        <v>0.08</v>
      </c>
      <c r="EJ431" s="33" t="n">
        <v>0.24</v>
      </c>
      <c r="EK431" s="33" t="n">
        <v>0.072</v>
      </c>
      <c r="EL431" s="33" t="n">
        <v>0.064</v>
      </c>
      <c r="EM431" s="33" t="n">
        <v>0.064</v>
      </c>
      <c r="EN431" s="33" t="n">
        <v>0.208</v>
      </c>
      <c r="EO431" s="33" t="n">
        <v>0.448</v>
      </c>
      <c r="EP431" s="33" t="n">
        <v>0.432</v>
      </c>
      <c r="EQ431" s="33" t="n">
        <v>0.368</v>
      </c>
      <c r="ER431" s="33" t="n">
        <v>0.08</v>
      </c>
      <c r="ES431" s="33" t="n">
        <v>0.048</v>
      </c>
      <c r="ET431" s="33" t="n">
        <v>0.064</v>
      </c>
      <c r="EU431" s="33" t="n">
        <v>0.032</v>
      </c>
      <c r="EV431" s="33" t="n">
        <v>0.184</v>
      </c>
      <c r="EW431" s="33" t="n">
        <v>0.368</v>
      </c>
      <c r="EX431" s="33" t="n">
        <v>0.416</v>
      </c>
      <c r="EY431" s="33" t="n">
        <v>0.456</v>
      </c>
      <c r="EZ431" s="33" t="n">
        <v>7.92</v>
      </c>
      <c r="FA431" s="33" t="n">
        <v>0.016</v>
      </c>
      <c r="FB431" s="33" t="n">
        <v>0.008</v>
      </c>
      <c r="FC431" s="33" t="n">
        <v>0.016</v>
      </c>
      <c r="FD431" s="33" t="n">
        <v>0.016</v>
      </c>
      <c r="FE431" s="33" t="n">
        <v>0.088</v>
      </c>
      <c r="FF431" s="33" t="n">
        <v>0.064</v>
      </c>
      <c r="FG431" s="33" t="n">
        <v>0.08</v>
      </c>
      <c r="FH431" s="33" t="n">
        <v>0.168</v>
      </c>
      <c r="FI431" s="33" t="n">
        <v>0.112</v>
      </c>
      <c r="FJ431" s="33" t="n">
        <v>0.296</v>
      </c>
      <c r="FK431" s="33" t="n">
        <v>0.136</v>
      </c>
      <c r="FL431" s="33" t="n">
        <v>0.336</v>
      </c>
      <c r="FM431" s="33" t="n">
        <v>0.424</v>
      </c>
      <c r="FN431" s="33" t="n">
        <v>0.168</v>
      </c>
      <c r="FO431" s="33" t="n">
        <v>0.192</v>
      </c>
      <c r="FP431" s="33" t="n">
        <v>0.072</v>
      </c>
      <c r="FQ431" s="33" t="n">
        <v>0.24</v>
      </c>
      <c r="FR431" s="33" t="n">
        <v>0.072</v>
      </c>
      <c r="FS431" s="33" t="n">
        <v>0.072</v>
      </c>
      <c r="FT431" s="33" t="n">
        <v>0.24</v>
      </c>
      <c r="FU431" s="33" t="n">
        <v>0.104</v>
      </c>
      <c r="FV431" s="33" t="n">
        <v>0.056</v>
      </c>
      <c r="FW431" s="33" t="n">
        <v>0.176</v>
      </c>
      <c r="FX431" s="33" t="n">
        <v>0.296</v>
      </c>
      <c r="FY431" s="33" t="n">
        <v>0.376</v>
      </c>
      <c r="FZ431" s="33" t="n">
        <v>0.176</v>
      </c>
      <c r="GA431" s="33" t="n">
        <v>0</v>
      </c>
      <c r="GB431" s="33" t="n">
        <v>0.032</v>
      </c>
      <c r="GC431" s="33" t="n">
        <v>0.008</v>
      </c>
      <c r="GD431" s="33" t="n">
        <v>0.032</v>
      </c>
      <c r="GE431" s="33" t="n">
        <v>0.2</v>
      </c>
      <c r="GF431" s="33" t="n">
        <v>0.024</v>
      </c>
      <c r="GG431" s="33" t="n">
        <v>0.344</v>
      </c>
      <c r="GH431" s="33" t="n">
        <v>0.232</v>
      </c>
      <c r="GI431" s="33" t="n">
        <v>0.312</v>
      </c>
      <c r="GJ431" s="33" t="n">
        <v>0.264</v>
      </c>
      <c r="GK431" s="33" t="n">
        <v>0.248</v>
      </c>
      <c r="GL431" s="33" t="n">
        <v>0.28</v>
      </c>
      <c r="GM431" s="33" t="n">
        <v>0.504</v>
      </c>
      <c r="GN431" s="33" t="n">
        <v>0.376</v>
      </c>
      <c r="GO431" s="33" t="n">
        <v>0.456</v>
      </c>
      <c r="GP431" s="33" t="n">
        <v>0.48</v>
      </c>
      <c r="GQ431" s="33" t="n">
        <v>0.344</v>
      </c>
      <c r="GR431" s="33" t="n">
        <v>0.536</v>
      </c>
      <c r="GS431" s="33" t="n">
        <v>0.072</v>
      </c>
      <c r="GT431" s="33" t="n">
        <v>0.256</v>
      </c>
      <c r="GU431" s="33" t="n">
        <v>0.128</v>
      </c>
      <c r="GV431" s="33" t="n">
        <v>0.104</v>
      </c>
      <c r="GW431" s="33" t="n">
        <v>0.128</v>
      </c>
      <c r="GX431" s="33" t="n">
        <v>0.064</v>
      </c>
      <c r="GY431" s="33" t="n">
        <v>0.016</v>
      </c>
      <c r="GZ431" s="33" t="n">
        <v>0.016</v>
      </c>
      <c r="HA431" s="33" t="n">
        <v>0.008</v>
      </c>
      <c r="HB431" s="33" t="n">
        <v>0.008</v>
      </c>
      <c r="HC431" s="33" t="n">
        <v>0.008</v>
      </c>
      <c r="HD431" s="33" t="n">
        <v>0.024</v>
      </c>
      <c r="HE431" s="33" t="n">
        <v>0.064</v>
      </c>
      <c r="HF431" s="33" t="n">
        <v>0.088</v>
      </c>
      <c r="HG431" s="33" t="n">
        <v>0.088</v>
      </c>
      <c r="HH431" s="33" t="n">
        <v>0.112</v>
      </c>
      <c r="HI431" s="33" t="n">
        <v>0.072</v>
      </c>
      <c r="HJ431" s="33" t="n">
        <v>0.072</v>
      </c>
    </row>
    <row r="432" customFormat="false" ht="15" hidden="false" customHeight="false" outlineLevel="0" collapsed="false">
      <c r="A432" s="33" t="n">
        <v>610101</v>
      </c>
      <c r="B432" s="242" t="s">
        <v>1785</v>
      </c>
      <c r="C432" s="243" t="s">
        <v>1786</v>
      </c>
      <c r="D432" s="33" t="n">
        <v>5150</v>
      </c>
      <c r="E432" s="33" t="n">
        <v>24731</v>
      </c>
      <c r="F432" s="33" t="s">
        <v>1045</v>
      </c>
      <c r="G432" s="33" t="s">
        <v>1046</v>
      </c>
      <c r="H432" s="243" t="s">
        <v>46</v>
      </c>
      <c r="I432" s="33" t="s">
        <v>1855</v>
      </c>
      <c r="J432" s="33" t="s">
        <v>2438</v>
      </c>
      <c r="L432" s="33" t="s">
        <v>83</v>
      </c>
      <c r="N432" s="33" t="s">
        <v>1790</v>
      </c>
      <c r="O432" s="33" t="n">
        <v>51171</v>
      </c>
      <c r="P432" s="33" t="s">
        <v>1791</v>
      </c>
      <c r="Q432" s="33" t="s">
        <v>4691</v>
      </c>
      <c r="R432" s="33" t="s">
        <v>4692</v>
      </c>
      <c r="S432" s="33" t="n">
        <v>60610</v>
      </c>
      <c r="T432" s="33" t="n">
        <v>33</v>
      </c>
      <c r="U432" s="33" t="s">
        <v>4693</v>
      </c>
      <c r="V432" s="33" t="s">
        <v>4694</v>
      </c>
      <c r="W432" s="33" t="s">
        <v>4695</v>
      </c>
      <c r="X432" s="33" t="s">
        <v>4696</v>
      </c>
      <c r="Y432" s="33" t="s">
        <v>2414</v>
      </c>
      <c r="Z432" s="33" t="s">
        <v>4697</v>
      </c>
      <c r="AA432" s="33" t="n">
        <v>2012</v>
      </c>
      <c r="AB432" s="33" t="n">
        <v>610101</v>
      </c>
      <c r="AD432" s="33" t="n">
        <v>5150</v>
      </c>
      <c r="AG432" s="33" t="s">
        <v>4698</v>
      </c>
      <c r="AH432" s="33" t="n">
        <v>0</v>
      </c>
      <c r="AI432" s="33" t="s">
        <v>1823</v>
      </c>
      <c r="AJ432" s="33" t="s">
        <v>1801</v>
      </c>
      <c r="AK432" s="33" t="s">
        <v>1802</v>
      </c>
      <c r="AL432" s="33" t="s">
        <v>80</v>
      </c>
      <c r="AM432" s="33" t="s">
        <v>65</v>
      </c>
      <c r="AN432" s="33" t="s">
        <v>80</v>
      </c>
      <c r="AO432" s="33" t="s">
        <v>83</v>
      </c>
      <c r="AP432" s="33" t="s">
        <v>65</v>
      </c>
      <c r="AQ432" s="33" t="s">
        <v>2426</v>
      </c>
      <c r="AR432" s="244" t="s">
        <v>54</v>
      </c>
    </row>
    <row r="433" customFormat="false" ht="15" hidden="false" customHeight="false" outlineLevel="0" collapsed="false">
      <c r="A433" s="33" t="n">
        <v>610102</v>
      </c>
      <c r="B433" s="242" t="s">
        <v>1785</v>
      </c>
      <c r="C433" s="243" t="s">
        <v>1786</v>
      </c>
      <c r="D433" s="33" t="n">
        <v>5170</v>
      </c>
      <c r="E433" s="33" t="n">
        <v>24741</v>
      </c>
      <c r="F433" s="33" t="s">
        <v>1049</v>
      </c>
      <c r="G433" s="33" t="s">
        <v>1050</v>
      </c>
      <c r="H433" s="243" t="s">
        <v>46</v>
      </c>
      <c r="I433" s="33" t="s">
        <v>1855</v>
      </c>
      <c r="J433" s="33" t="s">
        <v>1788</v>
      </c>
      <c r="L433" s="33" t="s">
        <v>89</v>
      </c>
      <c r="N433" s="33" t="s">
        <v>1790</v>
      </c>
      <c r="O433" s="33" t="n">
        <v>51380</v>
      </c>
      <c r="P433" s="33" t="s">
        <v>1791</v>
      </c>
      <c r="Q433" s="33" t="s">
        <v>4699</v>
      </c>
      <c r="R433" s="33" t="s">
        <v>4700</v>
      </c>
      <c r="S433" s="33" t="n">
        <v>60620</v>
      </c>
      <c r="T433" s="33" t="n">
        <v>45</v>
      </c>
      <c r="U433" s="33" t="s">
        <v>4701</v>
      </c>
      <c r="V433" s="33" t="s">
        <v>4702</v>
      </c>
      <c r="W433" s="33" t="s">
        <v>4703</v>
      </c>
      <c r="X433" s="33" t="s">
        <v>4704</v>
      </c>
      <c r="Y433" s="33" t="s">
        <v>1958</v>
      </c>
      <c r="Z433" s="33" t="s">
        <v>2215</v>
      </c>
      <c r="AA433" s="33" t="n">
        <v>2012</v>
      </c>
      <c r="AB433" s="33" t="n">
        <v>610102</v>
      </c>
      <c r="AD433" s="33" t="n">
        <v>5170</v>
      </c>
      <c r="AG433" s="33" t="s">
        <v>4705</v>
      </c>
      <c r="AH433" s="33" t="n">
        <v>5</v>
      </c>
      <c r="AI433" s="33" t="s">
        <v>1823</v>
      </c>
      <c r="AJ433" s="33" t="s">
        <v>1801</v>
      </c>
      <c r="AK433" s="33" t="s">
        <v>1802</v>
      </c>
      <c r="AL433" s="33" t="s">
        <v>89</v>
      </c>
      <c r="AM433" s="33" t="s">
        <v>71</v>
      </c>
      <c r="AN433" s="33" t="s">
        <v>89</v>
      </c>
      <c r="AO433" s="33" t="s">
        <v>89</v>
      </c>
      <c r="AP433" s="33" t="s">
        <v>71</v>
      </c>
      <c r="AQ433" s="33" t="s">
        <v>2467</v>
      </c>
      <c r="AR433" s="244" t="s">
        <v>460</v>
      </c>
      <c r="AS433" s="33" t="s">
        <v>67</v>
      </c>
      <c r="AT433" s="33" t="s">
        <v>67</v>
      </c>
      <c r="AU433" s="33" t="s">
        <v>67</v>
      </c>
      <c r="AV433" s="33" t="n">
        <v>36</v>
      </c>
      <c r="AW433" s="33" t="n">
        <v>22</v>
      </c>
      <c r="AX433" s="33" t="n">
        <v>26</v>
      </c>
      <c r="AY433" s="33" t="n">
        <v>145</v>
      </c>
      <c r="AZ433" s="33" t="n">
        <v>0</v>
      </c>
      <c r="BA433" s="33" t="n">
        <v>0</v>
      </c>
      <c r="BB433" s="33" t="n">
        <v>142</v>
      </c>
      <c r="BC433" s="33" t="n">
        <v>0</v>
      </c>
      <c r="BD433" s="245" t="n">
        <v>0</v>
      </c>
      <c r="BE433" s="33" t="n">
        <v>0</v>
      </c>
      <c r="BF433" s="33" t="n">
        <v>1</v>
      </c>
      <c r="BG433" s="33" t="n">
        <v>2</v>
      </c>
      <c r="BH433" s="33" t="n">
        <v>145</v>
      </c>
      <c r="BI433" s="33" t="n">
        <v>0.028</v>
      </c>
      <c r="BJ433" s="33" t="n">
        <v>0.028</v>
      </c>
      <c r="BK433" s="33" t="n">
        <v>0.021</v>
      </c>
      <c r="BL433" s="33" t="n">
        <v>0.028</v>
      </c>
      <c r="BM433" s="33" t="n">
        <v>0.028</v>
      </c>
      <c r="BN433" s="33" t="n">
        <v>0.103</v>
      </c>
      <c r="BO433" s="33" t="n">
        <v>0.09</v>
      </c>
      <c r="BP433" s="33" t="n">
        <v>0.097</v>
      </c>
      <c r="BQ433" s="33" t="n">
        <v>0.097</v>
      </c>
      <c r="BR433" s="33" t="n">
        <v>0.048</v>
      </c>
      <c r="BS433" s="33" t="n">
        <v>0.131</v>
      </c>
      <c r="BT433" s="33" t="n">
        <v>0.193</v>
      </c>
      <c r="BU433" s="33" t="n">
        <v>0.345</v>
      </c>
      <c r="BV433" s="33" t="n">
        <v>0.269</v>
      </c>
      <c r="BW433" s="33" t="n">
        <v>0.345</v>
      </c>
      <c r="BX433" s="33" t="n">
        <v>0.276</v>
      </c>
      <c r="BY433" s="33" t="n">
        <v>0.379</v>
      </c>
      <c r="BZ433" s="33" t="n">
        <v>0.29</v>
      </c>
      <c r="CA433" s="33" t="n">
        <v>0</v>
      </c>
      <c r="CB433" s="33" t="n">
        <v>0.007</v>
      </c>
      <c r="CC433" s="33" t="n">
        <v>0.028</v>
      </c>
      <c r="CD433" s="33" t="n">
        <v>0.034</v>
      </c>
      <c r="CE433" s="33" t="n">
        <v>0.021</v>
      </c>
      <c r="CF433" s="33" t="n">
        <v>0.034</v>
      </c>
      <c r="CG433" s="33" t="n">
        <v>0.538</v>
      </c>
      <c r="CH433" s="33" t="n">
        <v>0.6</v>
      </c>
      <c r="CI433" s="33" t="n">
        <v>0.51</v>
      </c>
      <c r="CJ433" s="33" t="n">
        <v>0.614</v>
      </c>
      <c r="CK433" s="33" t="n">
        <v>0.441</v>
      </c>
      <c r="CL433" s="33" t="n">
        <v>0.379</v>
      </c>
      <c r="CM433" s="33" t="n">
        <v>0.021</v>
      </c>
      <c r="CN433" s="33" t="n">
        <v>0.034</v>
      </c>
      <c r="CO433" s="33" t="n">
        <v>0.034</v>
      </c>
      <c r="CP433" s="33" t="n">
        <v>0.041</v>
      </c>
      <c r="CQ433" s="33" t="n">
        <v>0.048</v>
      </c>
      <c r="CR433" s="33" t="n">
        <v>0.076</v>
      </c>
      <c r="CS433" s="33" t="n">
        <v>0.076</v>
      </c>
      <c r="CT433" s="33" t="n">
        <v>0.11</v>
      </c>
      <c r="CU433" s="33" t="n">
        <v>0.083</v>
      </c>
      <c r="CV433" s="33" t="n">
        <v>0.048</v>
      </c>
      <c r="CW433" s="33" t="n">
        <v>0.055</v>
      </c>
      <c r="CX433" s="33" t="n">
        <v>0.062</v>
      </c>
      <c r="CY433" s="33" t="n">
        <v>0.041</v>
      </c>
      <c r="CZ433" s="33" t="n">
        <v>0.062</v>
      </c>
      <c r="DA433" s="33" t="n">
        <v>0.09</v>
      </c>
      <c r="DB433" s="33" t="n">
        <v>0.083</v>
      </c>
      <c r="DC433" s="33" t="n">
        <v>0.069</v>
      </c>
      <c r="DD433" s="33" t="n">
        <v>0.076</v>
      </c>
      <c r="DE433" s="33" t="n">
        <v>0.234</v>
      </c>
      <c r="DF433" s="33" t="n">
        <v>0.221</v>
      </c>
      <c r="DG433" s="33" t="n">
        <v>0.262</v>
      </c>
      <c r="DH433" s="33" t="n">
        <v>0.207</v>
      </c>
      <c r="DI433" s="33" t="n">
        <v>0.234</v>
      </c>
      <c r="DJ433" s="33" t="n">
        <v>0.31</v>
      </c>
      <c r="DK433" s="33" t="n">
        <v>0.276</v>
      </c>
      <c r="DL433" s="33" t="n">
        <v>0.29</v>
      </c>
      <c r="DM433" s="33" t="n">
        <v>0.297</v>
      </c>
      <c r="DN433" s="33" t="n">
        <v>0.007</v>
      </c>
      <c r="DO433" s="33" t="n">
        <v>0.021</v>
      </c>
      <c r="DP433" s="33" t="n">
        <v>0.028</v>
      </c>
      <c r="DQ433" s="33" t="n">
        <v>0.014</v>
      </c>
      <c r="DR433" s="33" t="n">
        <v>0.021</v>
      </c>
      <c r="DS433" s="33" t="n">
        <v>0.014</v>
      </c>
      <c r="DT433" s="33" t="n">
        <v>0.014</v>
      </c>
      <c r="DU433" s="33" t="n">
        <v>0.021</v>
      </c>
      <c r="DV433" s="33" t="n">
        <v>0.021</v>
      </c>
      <c r="DW433" s="33" t="n">
        <v>0.69</v>
      </c>
      <c r="DX433" s="33" t="n">
        <v>0.669</v>
      </c>
      <c r="DY433" s="33" t="n">
        <v>0.614</v>
      </c>
      <c r="DZ433" s="33" t="n">
        <v>0.697</v>
      </c>
      <c r="EA433" s="33" t="n">
        <v>0.634</v>
      </c>
      <c r="EB433" s="33" t="n">
        <v>0.51</v>
      </c>
      <c r="EC433" s="33" t="n">
        <v>0.552</v>
      </c>
      <c r="ED433" s="33" t="n">
        <v>0.51</v>
      </c>
      <c r="EE433" s="33" t="n">
        <v>0.524</v>
      </c>
      <c r="EF433" s="33" t="n">
        <v>0.29</v>
      </c>
      <c r="EG433" s="33" t="n">
        <v>0.076</v>
      </c>
      <c r="EH433" s="33" t="n">
        <v>0.055</v>
      </c>
      <c r="EI433" s="33" t="n">
        <v>0.076</v>
      </c>
      <c r="EJ433" s="33" t="n">
        <v>0.29</v>
      </c>
      <c r="EK433" s="33" t="n">
        <v>0.117</v>
      </c>
      <c r="EL433" s="33" t="n">
        <v>0.117</v>
      </c>
      <c r="EM433" s="33" t="n">
        <v>0.145</v>
      </c>
      <c r="EN433" s="33" t="n">
        <v>0.172</v>
      </c>
      <c r="EO433" s="33" t="n">
        <v>0.324</v>
      </c>
      <c r="EP433" s="33" t="n">
        <v>0.324</v>
      </c>
      <c r="EQ433" s="33" t="n">
        <v>0.29</v>
      </c>
      <c r="ER433" s="33" t="n">
        <v>0.028</v>
      </c>
      <c r="ES433" s="33" t="n">
        <v>0.028</v>
      </c>
      <c r="ET433" s="33" t="n">
        <v>0.055</v>
      </c>
      <c r="EU433" s="33" t="n">
        <v>0.055</v>
      </c>
      <c r="EV433" s="33" t="n">
        <v>0.221</v>
      </c>
      <c r="EW433" s="33" t="n">
        <v>0.455</v>
      </c>
      <c r="EX433" s="33" t="n">
        <v>0.448</v>
      </c>
      <c r="EY433" s="33" t="n">
        <v>0.434</v>
      </c>
      <c r="EZ433" s="33" t="n">
        <v>6.45</v>
      </c>
      <c r="FA433" s="33" t="n">
        <v>0.062</v>
      </c>
      <c r="FB433" s="33" t="n">
        <v>0.034</v>
      </c>
      <c r="FC433" s="33" t="n">
        <v>0.062</v>
      </c>
      <c r="FD433" s="33" t="n">
        <v>0.055</v>
      </c>
      <c r="FE433" s="33" t="n">
        <v>0.124</v>
      </c>
      <c r="FF433" s="33" t="n">
        <v>0.117</v>
      </c>
      <c r="FG433" s="33" t="n">
        <v>0.124</v>
      </c>
      <c r="FH433" s="33" t="n">
        <v>0.117</v>
      </c>
      <c r="FI433" s="33" t="n">
        <v>0.083</v>
      </c>
      <c r="FJ433" s="33" t="n">
        <v>0.172</v>
      </c>
      <c r="FK433" s="33" t="n">
        <v>0.048</v>
      </c>
      <c r="FL433" s="33" t="n">
        <v>0.517</v>
      </c>
      <c r="FM433" s="33" t="n">
        <v>0.559</v>
      </c>
      <c r="FN433" s="33" t="n">
        <v>0.234</v>
      </c>
      <c r="FO433" s="33" t="n">
        <v>0.166</v>
      </c>
      <c r="FP433" s="33" t="n">
        <v>0.159</v>
      </c>
      <c r="FQ433" s="33" t="n">
        <v>0.234</v>
      </c>
      <c r="FR433" s="33" t="n">
        <v>0.069</v>
      </c>
      <c r="FS433" s="33" t="n">
        <v>0.048</v>
      </c>
      <c r="FT433" s="33" t="n">
        <v>0.172</v>
      </c>
      <c r="FU433" s="33" t="n">
        <v>0.097</v>
      </c>
      <c r="FV433" s="33" t="n">
        <v>0.083</v>
      </c>
      <c r="FW433" s="33" t="n">
        <v>0.276</v>
      </c>
      <c r="FX433" s="33" t="n">
        <v>0.152</v>
      </c>
      <c r="FY433" s="33" t="n">
        <v>0.152</v>
      </c>
      <c r="FZ433" s="33" t="n">
        <v>0.083</v>
      </c>
      <c r="GA433" s="33" t="n">
        <v>0.041</v>
      </c>
      <c r="GB433" s="33" t="n">
        <v>0.076</v>
      </c>
      <c r="GC433" s="33" t="n">
        <v>0.083</v>
      </c>
      <c r="GD433" s="33" t="n">
        <v>0.041</v>
      </c>
      <c r="GE433" s="33" t="n">
        <v>0.09</v>
      </c>
      <c r="GF433" s="33" t="n">
        <v>0.048</v>
      </c>
      <c r="GG433" s="33" t="n">
        <v>0.407</v>
      </c>
      <c r="GH433" s="33" t="n">
        <v>0.269</v>
      </c>
      <c r="GI433" s="33" t="n">
        <v>0.31</v>
      </c>
      <c r="GJ433" s="33" t="n">
        <v>0.359</v>
      </c>
      <c r="GK433" s="33" t="n">
        <v>0.407</v>
      </c>
      <c r="GL433" s="33" t="n">
        <v>0.407</v>
      </c>
      <c r="GM433" s="33" t="n">
        <v>0.434</v>
      </c>
      <c r="GN433" s="33" t="n">
        <v>0.255</v>
      </c>
      <c r="GO433" s="33" t="n">
        <v>0.255</v>
      </c>
      <c r="GP433" s="33" t="n">
        <v>0.338</v>
      </c>
      <c r="GQ433" s="33" t="n">
        <v>0.303</v>
      </c>
      <c r="GR433" s="33" t="n">
        <v>0.407</v>
      </c>
      <c r="GS433" s="33" t="n">
        <v>0.055</v>
      </c>
      <c r="GT433" s="33" t="n">
        <v>0.262</v>
      </c>
      <c r="GU433" s="33" t="n">
        <v>0.207</v>
      </c>
      <c r="GV433" s="33" t="n">
        <v>0.159</v>
      </c>
      <c r="GW433" s="33" t="n">
        <v>0.103</v>
      </c>
      <c r="GX433" s="33" t="n">
        <v>0.062</v>
      </c>
      <c r="GY433" s="33" t="n">
        <v>0.028</v>
      </c>
      <c r="GZ433" s="33" t="n">
        <v>0.09</v>
      </c>
      <c r="HA433" s="33" t="n">
        <v>0.09</v>
      </c>
      <c r="HB433" s="33" t="n">
        <v>0.041</v>
      </c>
      <c r="HC433" s="33" t="n">
        <v>0.021</v>
      </c>
      <c r="HD433" s="33" t="n">
        <v>0.021</v>
      </c>
      <c r="HE433" s="33" t="n">
        <v>0.034</v>
      </c>
      <c r="HF433" s="33" t="n">
        <v>0.048</v>
      </c>
      <c r="HG433" s="33" t="n">
        <v>0.055</v>
      </c>
      <c r="HH433" s="33" t="n">
        <v>0.062</v>
      </c>
      <c r="HI433" s="33" t="n">
        <v>0.076</v>
      </c>
      <c r="HJ433" s="33" t="n">
        <v>0.055</v>
      </c>
    </row>
    <row r="434" customFormat="false" ht="15" hidden="false" customHeight="false" outlineLevel="0" collapsed="false">
      <c r="A434" s="33" t="n">
        <v>610103</v>
      </c>
      <c r="B434" s="242" t="s">
        <v>1785</v>
      </c>
      <c r="C434" s="243" t="s">
        <v>1786</v>
      </c>
      <c r="D434" s="33" t="n">
        <v>5180</v>
      </c>
      <c r="E434" s="33" t="n">
        <v>24751</v>
      </c>
      <c r="F434" s="33" t="s">
        <v>1051</v>
      </c>
      <c r="G434" s="33" t="s">
        <v>1052</v>
      </c>
      <c r="H434" s="243" t="s">
        <v>46</v>
      </c>
      <c r="I434" s="33" t="s">
        <v>1855</v>
      </c>
      <c r="J434" s="33" t="s">
        <v>1788</v>
      </c>
      <c r="L434" s="33" t="s">
        <v>115</v>
      </c>
      <c r="N434" s="33" t="s">
        <v>1790</v>
      </c>
      <c r="O434" s="33" t="n">
        <v>51474</v>
      </c>
      <c r="P434" s="33" t="s">
        <v>1791</v>
      </c>
      <c r="Q434" s="33" t="s">
        <v>4706</v>
      </c>
      <c r="R434" s="33" t="s">
        <v>4707</v>
      </c>
      <c r="S434" s="33" t="n">
        <v>60649</v>
      </c>
      <c r="T434" s="33" t="n">
        <v>46</v>
      </c>
      <c r="U434" s="33" t="s">
        <v>4708</v>
      </c>
      <c r="V434" s="33" t="s">
        <v>4709</v>
      </c>
      <c r="W434" s="33" t="s">
        <v>4710</v>
      </c>
      <c r="X434" s="33" t="s">
        <v>4711</v>
      </c>
      <c r="Y434" s="33" t="s">
        <v>2405</v>
      </c>
      <c r="Z434" s="33" t="s">
        <v>2586</v>
      </c>
      <c r="AA434" s="33" t="n">
        <v>2012</v>
      </c>
      <c r="AB434" s="33" t="n">
        <v>610103</v>
      </c>
      <c r="AG434" s="33" t="s">
        <v>4712</v>
      </c>
      <c r="AH434" s="33" t="n">
        <v>6</v>
      </c>
      <c r="AI434" s="33" t="s">
        <v>1823</v>
      </c>
      <c r="AJ434" s="33" t="s">
        <v>1801</v>
      </c>
      <c r="AK434" s="33" t="s">
        <v>1802</v>
      </c>
      <c r="AL434" s="33" t="s">
        <v>115</v>
      </c>
      <c r="AM434" s="33" t="s">
        <v>53</v>
      </c>
      <c r="AR434" s="244" t="s">
        <v>54</v>
      </c>
    </row>
    <row r="435" customFormat="false" ht="15" hidden="false" customHeight="false" outlineLevel="0" collapsed="false">
      <c r="A435" s="33" t="n">
        <v>610104</v>
      </c>
      <c r="B435" s="242" t="s">
        <v>1785</v>
      </c>
      <c r="C435" s="243" t="s">
        <v>1786</v>
      </c>
      <c r="D435" s="33" t="n">
        <v>5190</v>
      </c>
      <c r="E435" s="33" t="n">
        <v>24761</v>
      </c>
      <c r="F435" s="33" t="s">
        <v>1053</v>
      </c>
      <c r="G435" s="33" t="s">
        <v>1054</v>
      </c>
      <c r="H435" s="243" t="s">
        <v>46</v>
      </c>
      <c r="I435" s="33" t="s">
        <v>1855</v>
      </c>
      <c r="J435" s="33" t="s">
        <v>2438</v>
      </c>
      <c r="L435" s="33" t="s">
        <v>75</v>
      </c>
      <c r="N435" s="33" t="s">
        <v>1790</v>
      </c>
      <c r="O435" s="33" t="n">
        <v>51024</v>
      </c>
      <c r="P435" s="33" t="s">
        <v>1791</v>
      </c>
      <c r="Q435" s="33" t="s">
        <v>4713</v>
      </c>
      <c r="R435" s="33" t="s">
        <v>4714</v>
      </c>
      <c r="S435" s="33" t="n">
        <v>60631</v>
      </c>
      <c r="T435" s="33" t="n">
        <v>30</v>
      </c>
      <c r="U435" s="33" t="s">
        <v>4715</v>
      </c>
      <c r="V435" s="33" t="s">
        <v>4716</v>
      </c>
      <c r="W435" s="33" t="s">
        <v>4717</v>
      </c>
      <c r="X435" s="33" t="s">
        <v>4718</v>
      </c>
      <c r="Y435" s="33" t="s">
        <v>1040</v>
      </c>
      <c r="Z435" s="33" t="s">
        <v>2700</v>
      </c>
      <c r="AA435" s="33" t="n">
        <v>2012</v>
      </c>
      <c r="AB435" s="33" t="n">
        <v>610104</v>
      </c>
      <c r="AD435" s="33" t="n">
        <v>5190</v>
      </c>
      <c r="AG435" s="33" t="s">
        <v>4719</v>
      </c>
      <c r="AH435" s="33" t="n">
        <v>0</v>
      </c>
      <c r="AI435" s="33" t="s">
        <v>1800</v>
      </c>
      <c r="AJ435" s="33" t="s">
        <v>1801</v>
      </c>
      <c r="AK435" s="33" t="s">
        <v>1802</v>
      </c>
      <c r="AL435" s="33" t="s">
        <v>75</v>
      </c>
      <c r="AM435" s="33" t="s">
        <v>65</v>
      </c>
      <c r="AN435" s="33" t="s">
        <v>75</v>
      </c>
      <c r="AO435" s="33" t="s">
        <v>75</v>
      </c>
      <c r="AP435" s="33" t="s">
        <v>65</v>
      </c>
      <c r="AQ435" s="33" t="s">
        <v>2426</v>
      </c>
      <c r="AR435" s="244" t="s">
        <v>54</v>
      </c>
    </row>
    <row r="436" customFormat="false" ht="15" hidden="false" customHeight="false" outlineLevel="0" collapsed="false">
      <c r="A436" s="33" t="n">
        <v>610105</v>
      </c>
      <c r="B436" s="242" t="s">
        <v>1785</v>
      </c>
      <c r="C436" s="243" t="s">
        <v>1786</v>
      </c>
      <c r="D436" s="33" t="n">
        <v>5200</v>
      </c>
      <c r="E436" s="33" t="n">
        <v>24771</v>
      </c>
      <c r="F436" s="33" t="s">
        <v>1055</v>
      </c>
      <c r="G436" s="33" t="s">
        <v>1056</v>
      </c>
      <c r="H436" s="243" t="s">
        <v>46</v>
      </c>
      <c r="I436" s="33" t="s">
        <v>1855</v>
      </c>
      <c r="J436" s="33" t="s">
        <v>2438</v>
      </c>
      <c r="L436" s="33" t="s">
        <v>75</v>
      </c>
      <c r="N436" s="33" t="s">
        <v>1790</v>
      </c>
      <c r="O436" s="33" t="n">
        <v>51025</v>
      </c>
      <c r="P436" s="33" t="s">
        <v>1791</v>
      </c>
      <c r="Q436" s="33" t="s">
        <v>1055</v>
      </c>
      <c r="R436" s="33" t="s">
        <v>4720</v>
      </c>
      <c r="S436" s="33" t="n">
        <v>60656</v>
      </c>
      <c r="T436" s="33" t="n">
        <v>30</v>
      </c>
      <c r="U436" s="33" t="s">
        <v>4721</v>
      </c>
      <c r="V436" s="33" t="s">
        <v>4722</v>
      </c>
      <c r="W436" s="33" t="s">
        <v>4723</v>
      </c>
      <c r="X436" s="33" t="s">
        <v>4724</v>
      </c>
      <c r="Y436" s="33" t="s">
        <v>1040</v>
      </c>
      <c r="Z436" s="33" t="s">
        <v>2700</v>
      </c>
      <c r="AA436" s="33" t="n">
        <v>2012</v>
      </c>
      <c r="AB436" s="33" t="n">
        <v>610105</v>
      </c>
      <c r="AD436" s="33" t="n">
        <v>5200</v>
      </c>
      <c r="AG436" s="33" t="s">
        <v>4725</v>
      </c>
      <c r="AH436" s="33" t="n">
        <v>0</v>
      </c>
      <c r="AI436" s="33" t="s">
        <v>1823</v>
      </c>
      <c r="AJ436" s="33" t="s">
        <v>1801</v>
      </c>
      <c r="AK436" s="33" t="s">
        <v>1802</v>
      </c>
      <c r="AL436" s="33" t="s">
        <v>75</v>
      </c>
      <c r="AM436" s="33" t="s">
        <v>65</v>
      </c>
      <c r="AN436" s="33" t="s">
        <v>75</v>
      </c>
      <c r="AO436" s="33" t="s">
        <v>75</v>
      </c>
      <c r="AP436" s="33" t="s">
        <v>65</v>
      </c>
      <c r="AQ436" s="33" t="s">
        <v>2426</v>
      </c>
      <c r="AR436" s="244" t="s">
        <v>54</v>
      </c>
    </row>
    <row r="437" customFormat="false" ht="15" hidden="false" customHeight="false" outlineLevel="0" collapsed="false">
      <c r="A437" s="33" t="n">
        <v>610106</v>
      </c>
      <c r="B437" s="242" t="s">
        <v>1785</v>
      </c>
      <c r="C437" s="243" t="s">
        <v>1786</v>
      </c>
      <c r="D437" s="33" t="n">
        <v>5210</v>
      </c>
      <c r="E437" s="33" t="n">
        <v>24781</v>
      </c>
      <c r="F437" s="33" t="s">
        <v>1127</v>
      </c>
      <c r="G437" s="33" t="s">
        <v>1128</v>
      </c>
      <c r="H437" s="243" t="s">
        <v>46</v>
      </c>
      <c r="I437" s="33" t="s">
        <v>1855</v>
      </c>
      <c r="J437" s="33" t="s">
        <v>1788</v>
      </c>
      <c r="L437" s="33" t="s">
        <v>2652</v>
      </c>
      <c r="N437" s="33" t="s">
        <v>1790</v>
      </c>
      <c r="O437" s="33" t="n">
        <v>51127</v>
      </c>
      <c r="P437" s="33" t="s">
        <v>1791</v>
      </c>
      <c r="Q437" s="33" t="s">
        <v>4726</v>
      </c>
      <c r="R437" s="33" t="s">
        <v>4727</v>
      </c>
      <c r="S437" s="33" t="n">
        <v>60651</v>
      </c>
      <c r="T437" s="33" t="n">
        <v>34</v>
      </c>
      <c r="U437" s="33" t="s">
        <v>4728</v>
      </c>
      <c r="V437" s="33" t="s">
        <v>4729</v>
      </c>
      <c r="W437" s="33" t="s">
        <v>4730</v>
      </c>
      <c r="X437" s="33" t="s">
        <v>4731</v>
      </c>
      <c r="Y437" s="33" t="s">
        <v>2021</v>
      </c>
      <c r="Z437" s="33" t="s">
        <v>1947</v>
      </c>
      <c r="AA437" s="33" t="n">
        <v>2012</v>
      </c>
      <c r="AB437" s="33" t="n">
        <v>610106</v>
      </c>
      <c r="AD437" s="33" t="n">
        <v>5210</v>
      </c>
      <c r="AG437" s="33" t="s">
        <v>4732</v>
      </c>
      <c r="AH437" s="33" t="n">
        <v>2</v>
      </c>
      <c r="AI437" s="33" t="s">
        <v>1823</v>
      </c>
      <c r="AJ437" s="33" t="s">
        <v>1801</v>
      </c>
      <c r="AK437" s="33" t="s">
        <v>1802</v>
      </c>
      <c r="AL437" s="33" t="s">
        <v>178</v>
      </c>
      <c r="AM437" s="33" t="s">
        <v>108</v>
      </c>
      <c r="AN437" s="33" t="s">
        <v>178</v>
      </c>
      <c r="AO437" s="33" t="s">
        <v>178</v>
      </c>
      <c r="AP437" s="33" t="s">
        <v>108</v>
      </c>
      <c r="AQ437" s="33" t="s">
        <v>2467</v>
      </c>
      <c r="AR437" s="244" t="s">
        <v>54</v>
      </c>
    </row>
    <row r="438" customFormat="false" ht="15" hidden="false" customHeight="false" outlineLevel="0" collapsed="false">
      <c r="A438" s="33" t="n">
        <v>610107</v>
      </c>
      <c r="B438" s="242" t="s">
        <v>1785</v>
      </c>
      <c r="C438" s="243" t="s">
        <v>1786</v>
      </c>
      <c r="D438" s="33" t="n">
        <v>5220</v>
      </c>
      <c r="E438" s="33" t="n">
        <v>24791</v>
      </c>
      <c r="F438" s="33" t="s">
        <v>1063</v>
      </c>
      <c r="G438" s="33" t="s">
        <v>1064</v>
      </c>
      <c r="H438" s="243" t="s">
        <v>46</v>
      </c>
      <c r="I438" s="33" t="s">
        <v>1855</v>
      </c>
      <c r="J438" s="33" t="s">
        <v>2438</v>
      </c>
      <c r="L438" s="33" t="s">
        <v>232</v>
      </c>
      <c r="N438" s="33" t="s">
        <v>1790</v>
      </c>
      <c r="O438" s="33" t="n">
        <v>51143</v>
      </c>
      <c r="P438" s="33" t="s">
        <v>1791</v>
      </c>
      <c r="Q438" s="33" t="s">
        <v>4733</v>
      </c>
      <c r="R438" s="33" t="s">
        <v>4734</v>
      </c>
      <c r="S438" s="33" t="n">
        <v>60642</v>
      </c>
      <c r="T438" s="33" t="n">
        <v>35</v>
      </c>
      <c r="U438" s="33" t="s">
        <v>4735</v>
      </c>
      <c r="V438" s="33" t="s">
        <v>4736</v>
      </c>
      <c r="W438" s="33" t="s">
        <v>4737</v>
      </c>
      <c r="X438" s="33" t="s">
        <v>4738</v>
      </c>
      <c r="Y438" s="33" t="s">
        <v>1846</v>
      </c>
      <c r="Z438" s="33" t="s">
        <v>2090</v>
      </c>
      <c r="AA438" s="33" t="n">
        <v>2012</v>
      </c>
      <c r="AB438" s="33" t="n">
        <v>610107</v>
      </c>
      <c r="AD438" s="33" t="n">
        <v>5220</v>
      </c>
      <c r="AG438" s="33" t="s">
        <v>4739</v>
      </c>
      <c r="AH438" s="33" t="n">
        <v>0</v>
      </c>
      <c r="AI438" s="33" t="s">
        <v>1823</v>
      </c>
      <c r="AJ438" s="33" t="s">
        <v>1801</v>
      </c>
      <c r="AK438" s="33" t="s">
        <v>1802</v>
      </c>
      <c r="AL438" s="33" t="s">
        <v>232</v>
      </c>
      <c r="AM438" s="33" t="s">
        <v>108</v>
      </c>
      <c r="AN438" s="33" t="s">
        <v>232</v>
      </c>
      <c r="AO438" s="33" t="s">
        <v>232</v>
      </c>
      <c r="AP438" s="33" t="s">
        <v>108</v>
      </c>
      <c r="AQ438" s="33" t="s">
        <v>2426</v>
      </c>
      <c r="AR438" s="244" t="s">
        <v>243</v>
      </c>
      <c r="AS438" s="33" t="s">
        <v>77</v>
      </c>
      <c r="AT438" s="33" t="s">
        <v>77</v>
      </c>
      <c r="AU438" s="33" t="s">
        <v>47</v>
      </c>
      <c r="AV438" s="33" t="n">
        <v>67</v>
      </c>
      <c r="AW438" s="33" t="n">
        <v>70</v>
      </c>
      <c r="AX438" s="33" t="n">
        <v>58</v>
      </c>
      <c r="AY438" s="33" t="n">
        <v>164</v>
      </c>
      <c r="AZ438" s="33" t="n">
        <v>9</v>
      </c>
      <c r="BA438" s="33" t="n">
        <v>1</v>
      </c>
      <c r="BB438" s="33" t="n">
        <v>29</v>
      </c>
      <c r="BC438" s="33" t="n">
        <v>115</v>
      </c>
      <c r="BD438" s="245" t="n">
        <v>1</v>
      </c>
      <c r="BE438" s="33" t="n">
        <v>0</v>
      </c>
      <c r="BF438" s="33" t="n">
        <v>7</v>
      </c>
      <c r="BG438" s="33" t="n">
        <v>2</v>
      </c>
      <c r="BH438" s="33" t="n">
        <v>164</v>
      </c>
      <c r="BI438" s="33" t="n">
        <v>0.006</v>
      </c>
      <c r="BJ438" s="33" t="n">
        <v>0</v>
      </c>
      <c r="BK438" s="33" t="n">
        <v>0.006</v>
      </c>
      <c r="BL438" s="33" t="n">
        <v>0.006</v>
      </c>
      <c r="BM438" s="33" t="n">
        <v>0.018</v>
      </c>
      <c r="BN438" s="33" t="n">
        <v>0.043</v>
      </c>
      <c r="BO438" s="33" t="n">
        <v>0.012</v>
      </c>
      <c r="BP438" s="33" t="n">
        <v>0.012</v>
      </c>
      <c r="BQ438" s="33" t="n">
        <v>0.049</v>
      </c>
      <c r="BR438" s="33" t="n">
        <v>0.03</v>
      </c>
      <c r="BS438" s="33" t="n">
        <v>0.104</v>
      </c>
      <c r="BT438" s="33" t="n">
        <v>0.116</v>
      </c>
      <c r="BU438" s="33" t="n">
        <v>0.22</v>
      </c>
      <c r="BV438" s="33" t="n">
        <v>0.159</v>
      </c>
      <c r="BW438" s="33" t="n">
        <v>0.293</v>
      </c>
      <c r="BX438" s="33" t="n">
        <v>0.213</v>
      </c>
      <c r="BY438" s="33" t="n">
        <v>0.268</v>
      </c>
      <c r="BZ438" s="33" t="n">
        <v>0.287</v>
      </c>
      <c r="CA438" s="33" t="n">
        <v>0.012</v>
      </c>
      <c r="CB438" s="33" t="n">
        <v>0.012</v>
      </c>
      <c r="CC438" s="33" t="n">
        <v>0.012</v>
      </c>
      <c r="CD438" s="33" t="n">
        <v>0.018</v>
      </c>
      <c r="CE438" s="33" t="n">
        <v>0.018</v>
      </c>
      <c r="CF438" s="33" t="n">
        <v>0.018</v>
      </c>
      <c r="CG438" s="33" t="n">
        <v>0.75</v>
      </c>
      <c r="CH438" s="33" t="n">
        <v>0.817</v>
      </c>
      <c r="CI438" s="33" t="n">
        <v>0.64</v>
      </c>
      <c r="CJ438" s="33" t="n">
        <v>0.732</v>
      </c>
      <c r="CK438" s="33" t="n">
        <v>0.591</v>
      </c>
      <c r="CL438" s="33" t="n">
        <v>0.537</v>
      </c>
      <c r="CM438" s="33" t="n">
        <v>0.012</v>
      </c>
      <c r="CN438" s="33" t="n">
        <v>0.006</v>
      </c>
      <c r="CO438" s="33" t="n">
        <v>0</v>
      </c>
      <c r="CP438" s="33" t="n">
        <v>0.006</v>
      </c>
      <c r="CQ438" s="33" t="n">
        <v>0</v>
      </c>
      <c r="CR438" s="33" t="n">
        <v>0</v>
      </c>
      <c r="CS438" s="33" t="n">
        <v>0.006</v>
      </c>
      <c r="CT438" s="33" t="n">
        <v>0.043</v>
      </c>
      <c r="CU438" s="33" t="n">
        <v>0.012</v>
      </c>
      <c r="CV438" s="33" t="n">
        <v>0</v>
      </c>
      <c r="CW438" s="33" t="n">
        <v>0.006</v>
      </c>
      <c r="CX438" s="33" t="n">
        <v>0.012</v>
      </c>
      <c r="CY438" s="33" t="n">
        <v>0.024</v>
      </c>
      <c r="CZ438" s="33" t="n">
        <v>0.006</v>
      </c>
      <c r="DA438" s="33" t="n">
        <v>0.037</v>
      </c>
      <c r="DB438" s="33" t="n">
        <v>0.018</v>
      </c>
      <c r="DC438" s="33" t="n">
        <v>0.067</v>
      </c>
      <c r="DD438" s="33" t="n">
        <v>0.043</v>
      </c>
      <c r="DE438" s="33" t="n">
        <v>0.122</v>
      </c>
      <c r="DF438" s="33" t="n">
        <v>0.134</v>
      </c>
      <c r="DG438" s="33" t="n">
        <v>0.159</v>
      </c>
      <c r="DH438" s="33" t="n">
        <v>0.146</v>
      </c>
      <c r="DI438" s="33" t="n">
        <v>0.171</v>
      </c>
      <c r="DJ438" s="33" t="n">
        <v>0.22</v>
      </c>
      <c r="DK438" s="33" t="n">
        <v>0.201</v>
      </c>
      <c r="DL438" s="33" t="n">
        <v>0.189</v>
      </c>
      <c r="DM438" s="33" t="n">
        <v>0.232</v>
      </c>
      <c r="DN438" s="33" t="n">
        <v>0.006</v>
      </c>
      <c r="DO438" s="33" t="n">
        <v>0.006</v>
      </c>
      <c r="DP438" s="33" t="n">
        <v>0.012</v>
      </c>
      <c r="DQ438" s="33" t="n">
        <v>0</v>
      </c>
      <c r="DR438" s="33" t="n">
        <v>0.024</v>
      </c>
      <c r="DS438" s="33" t="n">
        <v>0.006</v>
      </c>
      <c r="DT438" s="33" t="n">
        <v>0</v>
      </c>
      <c r="DU438" s="33" t="n">
        <v>0.006</v>
      </c>
      <c r="DV438" s="33" t="n">
        <v>0.006</v>
      </c>
      <c r="DW438" s="33" t="n">
        <v>0.86</v>
      </c>
      <c r="DX438" s="33" t="n">
        <v>0.848</v>
      </c>
      <c r="DY438" s="33" t="n">
        <v>0.817</v>
      </c>
      <c r="DZ438" s="33" t="n">
        <v>0.823</v>
      </c>
      <c r="EA438" s="33" t="n">
        <v>0.799</v>
      </c>
      <c r="EB438" s="33" t="n">
        <v>0.738</v>
      </c>
      <c r="EC438" s="33" t="n">
        <v>0.774</v>
      </c>
      <c r="ED438" s="33" t="n">
        <v>0.695</v>
      </c>
      <c r="EE438" s="33" t="n">
        <v>0.707</v>
      </c>
      <c r="EF438" s="33" t="n">
        <v>0.652</v>
      </c>
      <c r="EG438" s="33" t="n">
        <v>0.012</v>
      </c>
      <c r="EH438" s="33" t="n">
        <v>0.006</v>
      </c>
      <c r="EI438" s="33" t="n">
        <v>0.018</v>
      </c>
      <c r="EJ438" s="33" t="n">
        <v>0.189</v>
      </c>
      <c r="EK438" s="33" t="n">
        <v>0.018</v>
      </c>
      <c r="EL438" s="33" t="n">
        <v>0</v>
      </c>
      <c r="EM438" s="33" t="n">
        <v>0.098</v>
      </c>
      <c r="EN438" s="33" t="n">
        <v>0.091</v>
      </c>
      <c r="EO438" s="33" t="n">
        <v>0.305</v>
      </c>
      <c r="EP438" s="33" t="n">
        <v>0.183</v>
      </c>
      <c r="EQ438" s="33" t="n">
        <v>0.311</v>
      </c>
      <c r="ER438" s="33" t="n">
        <v>0.006</v>
      </c>
      <c r="ES438" s="33" t="n">
        <v>0.006</v>
      </c>
      <c r="ET438" s="33" t="n">
        <v>0.018</v>
      </c>
      <c r="EU438" s="33" t="n">
        <v>0.043</v>
      </c>
      <c r="EV438" s="33" t="n">
        <v>0.061</v>
      </c>
      <c r="EW438" s="33" t="n">
        <v>0.659</v>
      </c>
      <c r="EX438" s="33" t="n">
        <v>0.793</v>
      </c>
      <c r="EY438" s="33" t="n">
        <v>0.53</v>
      </c>
      <c r="EZ438" s="33" t="n">
        <v>9.13</v>
      </c>
      <c r="FA438" s="33" t="n">
        <v>0.006</v>
      </c>
      <c r="FB438" s="33" t="n">
        <v>0</v>
      </c>
      <c r="FC438" s="33" t="n">
        <v>0.006</v>
      </c>
      <c r="FD438" s="33" t="n">
        <v>0.006</v>
      </c>
      <c r="FE438" s="33" t="n">
        <v>0.024</v>
      </c>
      <c r="FF438" s="33" t="n">
        <v>0.03</v>
      </c>
      <c r="FG438" s="33" t="n">
        <v>0.043</v>
      </c>
      <c r="FH438" s="33" t="n">
        <v>0.091</v>
      </c>
      <c r="FI438" s="33" t="n">
        <v>0.171</v>
      </c>
      <c r="FJ438" s="33" t="n">
        <v>0.616</v>
      </c>
      <c r="FK438" s="33" t="n">
        <v>0.006</v>
      </c>
      <c r="FL438" s="33" t="n">
        <v>0.421</v>
      </c>
      <c r="FM438" s="33" t="n">
        <v>0.476</v>
      </c>
      <c r="FN438" s="33" t="n">
        <v>0.25</v>
      </c>
      <c r="FO438" s="33" t="n">
        <v>0.22</v>
      </c>
      <c r="FP438" s="33" t="n">
        <v>0.195</v>
      </c>
      <c r="FQ438" s="33" t="n">
        <v>0.274</v>
      </c>
      <c r="FR438" s="33" t="n">
        <v>0.067</v>
      </c>
      <c r="FS438" s="33" t="n">
        <v>0.061</v>
      </c>
      <c r="FT438" s="33" t="n">
        <v>0.226</v>
      </c>
      <c r="FU438" s="33" t="n">
        <v>0.171</v>
      </c>
      <c r="FV438" s="33" t="n">
        <v>0.122</v>
      </c>
      <c r="FW438" s="33" t="n">
        <v>0.189</v>
      </c>
      <c r="FX438" s="33" t="n">
        <v>0.122</v>
      </c>
      <c r="FY438" s="33" t="n">
        <v>0.146</v>
      </c>
      <c r="FZ438" s="33" t="n">
        <v>0.061</v>
      </c>
      <c r="GA438" s="33" t="n">
        <v>0.006</v>
      </c>
      <c r="GB438" s="33" t="n">
        <v>0.018</v>
      </c>
      <c r="GC438" s="33" t="n">
        <v>0.006</v>
      </c>
      <c r="GD438" s="33" t="n">
        <v>0.012</v>
      </c>
      <c r="GE438" s="33" t="n">
        <v>0.091</v>
      </c>
      <c r="GF438" s="33" t="n">
        <v>0.006</v>
      </c>
      <c r="GG438" s="33" t="n">
        <v>0.317</v>
      </c>
      <c r="GH438" s="33" t="n">
        <v>0.299</v>
      </c>
      <c r="GI438" s="33" t="n">
        <v>0.341</v>
      </c>
      <c r="GJ438" s="33" t="n">
        <v>0.299</v>
      </c>
      <c r="GK438" s="33" t="n">
        <v>0.421</v>
      </c>
      <c r="GL438" s="33" t="n">
        <v>0.256</v>
      </c>
      <c r="GM438" s="33" t="n">
        <v>0.659</v>
      </c>
      <c r="GN438" s="33" t="n">
        <v>0.445</v>
      </c>
      <c r="GO438" s="33" t="n">
        <v>0.53</v>
      </c>
      <c r="GP438" s="33" t="n">
        <v>0.585</v>
      </c>
      <c r="GQ438" s="33" t="n">
        <v>0.384</v>
      </c>
      <c r="GR438" s="33" t="n">
        <v>0.671</v>
      </c>
      <c r="GS438" s="33" t="n">
        <v>0.006</v>
      </c>
      <c r="GT438" s="33" t="n">
        <v>0.195</v>
      </c>
      <c r="GU438" s="33" t="n">
        <v>0.104</v>
      </c>
      <c r="GV438" s="33" t="n">
        <v>0.079</v>
      </c>
      <c r="GW438" s="33" t="n">
        <v>0.073</v>
      </c>
      <c r="GX438" s="33" t="n">
        <v>0.037</v>
      </c>
      <c r="GY438" s="33" t="n">
        <v>0.012</v>
      </c>
      <c r="GZ438" s="33" t="n">
        <v>0.024</v>
      </c>
      <c r="HA438" s="33" t="n">
        <v>0.018</v>
      </c>
      <c r="HB438" s="33" t="n">
        <v>0.018</v>
      </c>
      <c r="HC438" s="33" t="n">
        <v>0.018</v>
      </c>
      <c r="HD438" s="33" t="n">
        <v>0.03</v>
      </c>
      <c r="HE438" s="33" t="n">
        <v>0</v>
      </c>
      <c r="HF438" s="33" t="n">
        <v>0.018</v>
      </c>
      <c r="HG438" s="33" t="n">
        <v>0</v>
      </c>
      <c r="HH438" s="33" t="n">
        <v>0.006</v>
      </c>
      <c r="HI438" s="33" t="n">
        <v>0.012</v>
      </c>
      <c r="HJ438" s="33" t="n">
        <v>0</v>
      </c>
    </row>
    <row r="439" customFormat="false" ht="15" hidden="false" customHeight="false" outlineLevel="0" collapsed="false">
      <c r="A439" s="33" t="n">
        <v>610108</v>
      </c>
      <c r="B439" s="242" t="s">
        <v>1785</v>
      </c>
      <c r="C439" s="243" t="s">
        <v>1786</v>
      </c>
      <c r="D439" s="33" t="n">
        <v>5230</v>
      </c>
      <c r="E439" s="33" t="n">
        <v>24801</v>
      </c>
      <c r="F439" s="33" t="s">
        <v>1065</v>
      </c>
      <c r="G439" s="33" t="s">
        <v>1066</v>
      </c>
      <c r="H439" s="243" t="s">
        <v>46</v>
      </c>
      <c r="I439" s="33" t="s">
        <v>1855</v>
      </c>
      <c r="J439" s="33" t="s">
        <v>1788</v>
      </c>
      <c r="L439" s="33" t="s">
        <v>89</v>
      </c>
      <c r="N439" s="33" t="s">
        <v>1790</v>
      </c>
      <c r="O439" s="33" t="n">
        <v>51329</v>
      </c>
      <c r="P439" s="33" t="s">
        <v>1791</v>
      </c>
      <c r="Q439" s="33" t="s">
        <v>4740</v>
      </c>
      <c r="R439" s="33" t="s">
        <v>4741</v>
      </c>
      <c r="S439" s="33" t="n">
        <v>60636</v>
      </c>
      <c r="T439" s="33" t="n">
        <v>43</v>
      </c>
      <c r="U439" s="33" t="s">
        <v>4742</v>
      </c>
      <c r="V439" s="33" t="s">
        <v>4743</v>
      </c>
      <c r="W439" s="33" t="s">
        <v>4744</v>
      </c>
      <c r="X439" s="33" t="s">
        <v>4745</v>
      </c>
      <c r="Y439" s="33" t="s">
        <v>2196</v>
      </c>
      <c r="Z439" s="33" t="s">
        <v>2572</v>
      </c>
      <c r="AA439" s="33" t="n">
        <v>2012</v>
      </c>
      <c r="AB439" s="33" t="n">
        <v>610108</v>
      </c>
      <c r="AD439" s="33" t="n">
        <v>5230</v>
      </c>
      <c r="AG439" s="33" t="s">
        <v>4746</v>
      </c>
      <c r="AH439" s="33" t="n">
        <v>4</v>
      </c>
      <c r="AI439" s="33" t="s">
        <v>1823</v>
      </c>
      <c r="AJ439" s="33" t="s">
        <v>1801</v>
      </c>
      <c r="AK439" s="33" t="s">
        <v>1802</v>
      </c>
      <c r="AL439" s="33" t="s">
        <v>89</v>
      </c>
      <c r="AM439" s="33" t="s">
        <v>71</v>
      </c>
      <c r="AN439" s="33" t="s">
        <v>89</v>
      </c>
      <c r="AO439" s="33" t="s">
        <v>89</v>
      </c>
      <c r="AP439" s="33" t="s">
        <v>71</v>
      </c>
      <c r="AQ439" s="33" t="s">
        <v>2467</v>
      </c>
      <c r="AR439" s="244" t="s">
        <v>54</v>
      </c>
    </row>
    <row r="440" customFormat="false" ht="15" hidden="false" customHeight="false" outlineLevel="0" collapsed="false">
      <c r="A440" s="33" t="n">
        <v>610109</v>
      </c>
      <c r="B440" s="242" t="s">
        <v>1785</v>
      </c>
      <c r="C440" s="243" t="s">
        <v>1786</v>
      </c>
      <c r="D440" s="33" t="n">
        <v>5240</v>
      </c>
      <c r="E440" s="33" t="n">
        <v>29241</v>
      </c>
      <c r="F440" s="33" t="s">
        <v>1069</v>
      </c>
      <c r="G440" s="33" t="s">
        <v>1070</v>
      </c>
      <c r="H440" s="243" t="s">
        <v>46</v>
      </c>
      <c r="I440" s="33" t="s">
        <v>1855</v>
      </c>
      <c r="J440" s="33" t="s">
        <v>1788</v>
      </c>
      <c r="L440" s="33" t="s">
        <v>112</v>
      </c>
      <c r="N440" s="33" t="s">
        <v>1790</v>
      </c>
      <c r="O440" s="33" t="n">
        <v>51444</v>
      </c>
      <c r="P440" s="33" t="s">
        <v>1791</v>
      </c>
      <c r="Q440" s="33" t="s">
        <v>4747</v>
      </c>
      <c r="R440" s="33" t="s">
        <v>4748</v>
      </c>
      <c r="S440" s="33" t="n">
        <v>60652</v>
      </c>
      <c r="T440" s="33" t="n">
        <v>44</v>
      </c>
      <c r="U440" s="33" t="s">
        <v>4749</v>
      </c>
      <c r="V440" s="33" t="s">
        <v>4750</v>
      </c>
      <c r="W440" s="33" t="s">
        <v>4751</v>
      </c>
      <c r="X440" s="33" t="s">
        <v>4752</v>
      </c>
      <c r="Y440" s="33" t="s">
        <v>111</v>
      </c>
      <c r="Z440" s="33" t="s">
        <v>2515</v>
      </c>
      <c r="AA440" s="33" t="n">
        <v>2012</v>
      </c>
      <c r="AB440" s="33" t="n">
        <v>610109</v>
      </c>
      <c r="AD440" s="33" t="n">
        <v>5240</v>
      </c>
      <c r="AG440" s="33" t="s">
        <v>4753</v>
      </c>
      <c r="AH440" s="33" t="n">
        <v>6</v>
      </c>
      <c r="AI440" s="33" t="s">
        <v>1823</v>
      </c>
      <c r="AJ440" s="33" t="s">
        <v>1801</v>
      </c>
      <c r="AK440" s="33" t="s">
        <v>1802</v>
      </c>
      <c r="AL440" s="33" t="s">
        <v>112</v>
      </c>
      <c r="AM440" s="33" t="s">
        <v>71</v>
      </c>
      <c r="AN440" s="33" t="s">
        <v>112</v>
      </c>
      <c r="AO440" s="33" t="s">
        <v>112</v>
      </c>
      <c r="AP440" s="33" t="s">
        <v>71</v>
      </c>
      <c r="AQ440" s="33" t="s">
        <v>2426</v>
      </c>
      <c r="AR440" s="244" t="s">
        <v>66</v>
      </c>
      <c r="AS440" s="33" t="s">
        <v>77</v>
      </c>
      <c r="AT440" s="33" t="s">
        <v>47</v>
      </c>
      <c r="AU440" s="33" t="s">
        <v>47</v>
      </c>
      <c r="AV440" s="33" t="n">
        <v>79</v>
      </c>
      <c r="AW440" s="33" t="n">
        <v>58</v>
      </c>
      <c r="AX440" s="33" t="n">
        <v>56</v>
      </c>
      <c r="AY440" s="33" t="n">
        <v>107</v>
      </c>
      <c r="AZ440" s="33" t="n">
        <v>2</v>
      </c>
      <c r="BA440" s="33" t="n">
        <v>0</v>
      </c>
      <c r="BB440" s="33" t="n">
        <v>90</v>
      </c>
      <c r="BC440" s="33" t="n">
        <v>7</v>
      </c>
      <c r="BD440" s="245" t="n">
        <v>0</v>
      </c>
      <c r="BE440" s="33" t="n">
        <v>0</v>
      </c>
      <c r="BF440" s="33" t="n">
        <v>2</v>
      </c>
      <c r="BG440" s="33" t="n">
        <v>6</v>
      </c>
      <c r="BH440" s="33" t="n">
        <v>107</v>
      </c>
      <c r="BI440" s="33" t="n">
        <v>0.009</v>
      </c>
      <c r="BJ440" s="33" t="n">
        <v>0</v>
      </c>
      <c r="BK440" s="33" t="n">
        <v>0</v>
      </c>
      <c r="BL440" s="33" t="n">
        <v>0</v>
      </c>
      <c r="BM440" s="33" t="n">
        <v>0</v>
      </c>
      <c r="BN440" s="33" t="n">
        <v>0</v>
      </c>
      <c r="BO440" s="33" t="n">
        <v>0.019</v>
      </c>
      <c r="BP440" s="33" t="n">
        <v>0.019</v>
      </c>
      <c r="BQ440" s="33" t="n">
        <v>0.009</v>
      </c>
      <c r="BR440" s="33" t="n">
        <v>0</v>
      </c>
      <c r="BS440" s="33" t="n">
        <v>0.019</v>
      </c>
      <c r="BT440" s="33" t="n">
        <v>0.131</v>
      </c>
      <c r="BU440" s="33" t="n">
        <v>0.196</v>
      </c>
      <c r="BV440" s="33" t="n">
        <v>0.159</v>
      </c>
      <c r="BW440" s="33" t="n">
        <v>0.196</v>
      </c>
      <c r="BX440" s="33" t="n">
        <v>0.093</v>
      </c>
      <c r="BY440" s="33" t="n">
        <v>0.393</v>
      </c>
      <c r="BZ440" s="33" t="n">
        <v>0.318</v>
      </c>
      <c r="CA440" s="33" t="n">
        <v>0.009</v>
      </c>
      <c r="CB440" s="33" t="n">
        <v>0.009</v>
      </c>
      <c r="CC440" s="33" t="n">
        <v>0.028</v>
      </c>
      <c r="CD440" s="33" t="n">
        <v>0.009</v>
      </c>
      <c r="CE440" s="33" t="n">
        <v>0</v>
      </c>
      <c r="CF440" s="33" t="n">
        <v>0.028</v>
      </c>
      <c r="CG440" s="33" t="n">
        <v>0.766</v>
      </c>
      <c r="CH440" s="33" t="n">
        <v>0.813</v>
      </c>
      <c r="CI440" s="33" t="n">
        <v>0.766</v>
      </c>
      <c r="CJ440" s="33" t="n">
        <v>0.897</v>
      </c>
      <c r="CK440" s="33" t="n">
        <v>0.589</v>
      </c>
      <c r="CL440" s="33" t="n">
        <v>0.523</v>
      </c>
      <c r="CM440" s="33" t="n">
        <v>0</v>
      </c>
      <c r="CN440" s="33" t="n">
        <v>0</v>
      </c>
      <c r="CO440" s="33" t="n">
        <v>0.009</v>
      </c>
      <c r="CP440" s="33" t="n">
        <v>0.009</v>
      </c>
      <c r="CQ440" s="33" t="n">
        <v>0.009</v>
      </c>
      <c r="CR440" s="33" t="n">
        <v>0.009</v>
      </c>
      <c r="CS440" s="33" t="n">
        <v>0</v>
      </c>
      <c r="CT440" s="33" t="n">
        <v>0.028</v>
      </c>
      <c r="CU440" s="33" t="n">
        <v>0.019</v>
      </c>
      <c r="CV440" s="33" t="n">
        <v>0.009</v>
      </c>
      <c r="CW440" s="33" t="n">
        <v>0.009</v>
      </c>
      <c r="CX440" s="33" t="n">
        <v>0</v>
      </c>
      <c r="CY440" s="33" t="n">
        <v>0.009</v>
      </c>
      <c r="CZ440" s="33" t="n">
        <v>0.009</v>
      </c>
      <c r="DA440" s="33" t="n">
        <v>0.037</v>
      </c>
      <c r="DB440" s="33" t="n">
        <v>0.047</v>
      </c>
      <c r="DC440" s="33" t="n">
        <v>0.112</v>
      </c>
      <c r="DD440" s="33" t="n">
        <v>0.103</v>
      </c>
      <c r="DE440" s="33" t="n">
        <v>0.121</v>
      </c>
      <c r="DF440" s="33" t="n">
        <v>0.196</v>
      </c>
      <c r="DG440" s="33" t="n">
        <v>0.243</v>
      </c>
      <c r="DH440" s="33" t="n">
        <v>0.159</v>
      </c>
      <c r="DI440" s="33" t="n">
        <v>0.168</v>
      </c>
      <c r="DJ440" s="33" t="n">
        <v>0.29</v>
      </c>
      <c r="DK440" s="33" t="n">
        <v>0.206</v>
      </c>
      <c r="DL440" s="33" t="n">
        <v>0.252</v>
      </c>
      <c r="DM440" s="33" t="n">
        <v>0.234</v>
      </c>
      <c r="DN440" s="33" t="n">
        <v>0</v>
      </c>
      <c r="DO440" s="33" t="n">
        <v>0</v>
      </c>
      <c r="DP440" s="33" t="n">
        <v>0.009</v>
      </c>
      <c r="DQ440" s="33" t="n">
        <v>0</v>
      </c>
      <c r="DR440" s="33" t="n">
        <v>0.009</v>
      </c>
      <c r="DS440" s="33" t="n">
        <v>0.028</v>
      </c>
      <c r="DT440" s="33" t="n">
        <v>0.028</v>
      </c>
      <c r="DU440" s="33" t="n">
        <v>0.009</v>
      </c>
      <c r="DV440" s="33" t="n">
        <v>0.028</v>
      </c>
      <c r="DW440" s="33" t="n">
        <v>0.869</v>
      </c>
      <c r="DX440" s="33" t="n">
        <v>0.794</v>
      </c>
      <c r="DY440" s="33" t="n">
        <v>0.738</v>
      </c>
      <c r="DZ440" s="33" t="n">
        <v>0.822</v>
      </c>
      <c r="EA440" s="33" t="n">
        <v>0.804</v>
      </c>
      <c r="EB440" s="33" t="n">
        <v>0.636</v>
      </c>
      <c r="EC440" s="33" t="n">
        <v>0.72</v>
      </c>
      <c r="ED440" s="33" t="n">
        <v>0.598</v>
      </c>
      <c r="EE440" s="33" t="n">
        <v>0.617</v>
      </c>
      <c r="EF440" s="33" t="n">
        <v>0.645</v>
      </c>
      <c r="EG440" s="33" t="n">
        <v>0.019</v>
      </c>
      <c r="EH440" s="33" t="n">
        <v>0.019</v>
      </c>
      <c r="EI440" s="33" t="n">
        <v>0.084</v>
      </c>
      <c r="EJ440" s="33" t="n">
        <v>0.215</v>
      </c>
      <c r="EK440" s="33" t="n">
        <v>0.028</v>
      </c>
      <c r="EL440" s="33" t="n">
        <v>0</v>
      </c>
      <c r="EM440" s="33" t="n">
        <v>0.121</v>
      </c>
      <c r="EN440" s="33" t="n">
        <v>0.075</v>
      </c>
      <c r="EO440" s="33" t="n">
        <v>0.206</v>
      </c>
      <c r="EP440" s="33" t="n">
        <v>0.178</v>
      </c>
      <c r="EQ440" s="33" t="n">
        <v>0.336</v>
      </c>
      <c r="ER440" s="33" t="n">
        <v>0.009</v>
      </c>
      <c r="ES440" s="33" t="n">
        <v>0.028</v>
      </c>
      <c r="ET440" s="33" t="n">
        <v>0.056</v>
      </c>
      <c r="EU440" s="33" t="n">
        <v>0.121</v>
      </c>
      <c r="EV440" s="33" t="n">
        <v>0.056</v>
      </c>
      <c r="EW440" s="33" t="n">
        <v>0.72</v>
      </c>
      <c r="EX440" s="33" t="n">
        <v>0.748</v>
      </c>
      <c r="EY440" s="33" t="n">
        <v>0.336</v>
      </c>
      <c r="EZ440" s="33" t="n">
        <v>9.23</v>
      </c>
      <c r="FA440" s="33" t="n">
        <v>0</v>
      </c>
      <c r="FB440" s="33" t="n">
        <v>0</v>
      </c>
      <c r="FC440" s="33" t="n">
        <v>0</v>
      </c>
      <c r="FD440" s="33" t="n">
        <v>0.009</v>
      </c>
      <c r="FE440" s="33" t="n">
        <v>0.009</v>
      </c>
      <c r="FF440" s="33" t="n">
        <v>0.028</v>
      </c>
      <c r="FG440" s="33" t="n">
        <v>0.047</v>
      </c>
      <c r="FH440" s="33" t="n">
        <v>0.093</v>
      </c>
      <c r="FI440" s="33" t="n">
        <v>0.206</v>
      </c>
      <c r="FJ440" s="33" t="n">
        <v>0.579</v>
      </c>
      <c r="FK440" s="33" t="n">
        <v>0.028</v>
      </c>
      <c r="FL440" s="33" t="n">
        <v>0.449</v>
      </c>
      <c r="FM440" s="33" t="n">
        <v>0.682</v>
      </c>
      <c r="FN440" s="33" t="n">
        <v>0.14</v>
      </c>
      <c r="FO440" s="33" t="n">
        <v>0.215</v>
      </c>
      <c r="FP440" s="33" t="n">
        <v>0.075</v>
      </c>
      <c r="FQ440" s="33" t="n">
        <v>0.271</v>
      </c>
      <c r="FR440" s="33" t="n">
        <v>0.14</v>
      </c>
      <c r="FS440" s="33" t="n">
        <v>0.065</v>
      </c>
      <c r="FT440" s="33" t="n">
        <v>0.327</v>
      </c>
      <c r="FU440" s="33" t="n">
        <v>0.056</v>
      </c>
      <c r="FV440" s="33" t="n">
        <v>0.037</v>
      </c>
      <c r="FW440" s="33" t="n">
        <v>0.206</v>
      </c>
      <c r="FX440" s="33" t="n">
        <v>0.14</v>
      </c>
      <c r="FY440" s="33" t="n">
        <v>0.14</v>
      </c>
      <c r="FZ440" s="33" t="n">
        <v>0.056</v>
      </c>
      <c r="GA440" s="33" t="n">
        <v>0</v>
      </c>
      <c r="GB440" s="33" t="n">
        <v>0.047</v>
      </c>
      <c r="GC440" s="33" t="n">
        <v>0</v>
      </c>
      <c r="GD440" s="33" t="n">
        <v>0.019</v>
      </c>
      <c r="GE440" s="33" t="n">
        <v>0.075</v>
      </c>
      <c r="GF440" s="33" t="n">
        <v>0.009</v>
      </c>
      <c r="GG440" s="33" t="n">
        <v>0.308</v>
      </c>
      <c r="GH440" s="33" t="n">
        <v>0.271</v>
      </c>
      <c r="GI440" s="33" t="n">
        <v>0.346</v>
      </c>
      <c r="GJ440" s="33" t="n">
        <v>0.411</v>
      </c>
      <c r="GK440" s="33" t="n">
        <v>0.458</v>
      </c>
      <c r="GL440" s="33" t="n">
        <v>0.346</v>
      </c>
      <c r="GM440" s="33" t="n">
        <v>0.645</v>
      </c>
      <c r="GN440" s="33" t="n">
        <v>0.411</v>
      </c>
      <c r="GO440" s="33" t="n">
        <v>0.514</v>
      </c>
      <c r="GP440" s="33" t="n">
        <v>0.486</v>
      </c>
      <c r="GQ440" s="33" t="n">
        <v>0.28</v>
      </c>
      <c r="GR440" s="33" t="n">
        <v>0.607</v>
      </c>
      <c r="GS440" s="33" t="n">
        <v>0.019</v>
      </c>
      <c r="GT440" s="33" t="n">
        <v>0.187</v>
      </c>
      <c r="GU440" s="33" t="n">
        <v>0.093</v>
      </c>
      <c r="GV440" s="33" t="n">
        <v>0.047</v>
      </c>
      <c r="GW440" s="33" t="n">
        <v>0.093</v>
      </c>
      <c r="GX440" s="33" t="n">
        <v>0.009</v>
      </c>
      <c r="GY440" s="33" t="n">
        <v>0</v>
      </c>
      <c r="GZ440" s="33" t="n">
        <v>0.028</v>
      </c>
      <c r="HA440" s="33" t="n">
        <v>0.009</v>
      </c>
      <c r="HB440" s="33" t="n">
        <v>0</v>
      </c>
      <c r="HC440" s="33" t="n">
        <v>0.047</v>
      </c>
      <c r="HD440" s="33" t="n">
        <v>0</v>
      </c>
      <c r="HE440" s="33" t="n">
        <v>0.028</v>
      </c>
      <c r="HF440" s="33" t="n">
        <v>0.056</v>
      </c>
      <c r="HG440" s="33" t="n">
        <v>0.037</v>
      </c>
      <c r="HH440" s="33" t="n">
        <v>0.037</v>
      </c>
      <c r="HI440" s="33" t="n">
        <v>0.047</v>
      </c>
      <c r="HJ440" s="33" t="n">
        <v>0.028</v>
      </c>
    </row>
    <row r="441" customFormat="false" ht="15" hidden="false" customHeight="false" outlineLevel="0" collapsed="false">
      <c r="A441" s="33" t="n">
        <v>610110</v>
      </c>
      <c r="B441" s="242" t="s">
        <v>1785</v>
      </c>
      <c r="C441" s="243" t="s">
        <v>1786</v>
      </c>
      <c r="D441" s="33" t="n">
        <v>5250</v>
      </c>
      <c r="E441" s="33" t="n">
        <v>24811</v>
      </c>
      <c r="F441" s="33" t="s">
        <v>1448</v>
      </c>
      <c r="G441" s="33" t="s">
        <v>1449</v>
      </c>
      <c r="H441" s="243" t="s">
        <v>46</v>
      </c>
      <c r="I441" s="33" t="s">
        <v>1855</v>
      </c>
      <c r="J441" s="33" t="s">
        <v>1788</v>
      </c>
      <c r="L441" s="33" t="s">
        <v>99</v>
      </c>
      <c r="N441" s="33" t="s">
        <v>1790</v>
      </c>
      <c r="O441" s="33" t="n">
        <v>51408</v>
      </c>
      <c r="P441" s="33" t="s">
        <v>1791</v>
      </c>
      <c r="Q441" s="33" t="s">
        <v>2653</v>
      </c>
      <c r="R441" s="33" t="s">
        <v>2654</v>
      </c>
      <c r="S441" s="33" t="n">
        <v>60653</v>
      </c>
      <c r="T441" s="33" t="n">
        <v>40</v>
      </c>
      <c r="U441" s="33" t="s">
        <v>4754</v>
      </c>
      <c r="V441" s="33" t="s">
        <v>4755</v>
      </c>
      <c r="W441" s="33" t="s">
        <v>4756</v>
      </c>
      <c r="X441" s="33" t="s">
        <v>4757</v>
      </c>
      <c r="Y441" s="33" t="s">
        <v>1893</v>
      </c>
      <c r="Z441" s="33" t="s">
        <v>1811</v>
      </c>
      <c r="AA441" s="33" t="n">
        <v>2012</v>
      </c>
      <c r="AB441" s="33" t="n">
        <v>610110</v>
      </c>
      <c r="AD441" s="33" t="n">
        <v>5250</v>
      </c>
      <c r="AG441" s="33" t="s">
        <v>4758</v>
      </c>
      <c r="AH441" s="33" t="n">
        <v>5</v>
      </c>
      <c r="AI441" s="33" t="s">
        <v>4759</v>
      </c>
      <c r="AJ441" s="33" t="s">
        <v>1801</v>
      </c>
      <c r="AK441" s="33" t="s">
        <v>1802</v>
      </c>
      <c r="AL441" s="33" t="s">
        <v>99</v>
      </c>
      <c r="AM441" s="33" t="s">
        <v>53</v>
      </c>
      <c r="AN441" s="33" t="s">
        <v>99</v>
      </c>
      <c r="AO441" s="33" t="s">
        <v>99</v>
      </c>
      <c r="AP441" s="33" t="s">
        <v>53</v>
      </c>
      <c r="AQ441" s="33" t="s">
        <v>2467</v>
      </c>
      <c r="AR441" s="244" t="s">
        <v>142</v>
      </c>
      <c r="AS441" s="33" t="s">
        <v>67</v>
      </c>
      <c r="AT441" s="33" t="s">
        <v>67</v>
      </c>
      <c r="AU441" s="33" t="s">
        <v>137</v>
      </c>
      <c r="AV441" s="33" t="n">
        <v>23</v>
      </c>
      <c r="AW441" s="33" t="n">
        <v>37</v>
      </c>
      <c r="AX441" s="33" t="n">
        <v>6</v>
      </c>
      <c r="AY441" s="33" t="n">
        <v>61</v>
      </c>
      <c r="AZ441" s="33" t="n">
        <v>0</v>
      </c>
      <c r="BA441" s="33" t="n">
        <v>0</v>
      </c>
      <c r="BB441" s="33" t="n">
        <v>59</v>
      </c>
      <c r="BC441" s="33" t="n">
        <v>0</v>
      </c>
      <c r="BD441" s="245" t="n">
        <v>0</v>
      </c>
      <c r="BE441" s="33" t="n">
        <v>0</v>
      </c>
      <c r="BF441" s="33" t="n">
        <v>0</v>
      </c>
      <c r="BG441" s="33" t="n">
        <v>2</v>
      </c>
      <c r="BH441" s="33" t="n">
        <v>61</v>
      </c>
      <c r="BI441" s="33" t="n">
        <v>0.016</v>
      </c>
      <c r="BJ441" s="33" t="n">
        <v>0</v>
      </c>
      <c r="BK441" s="33" t="n">
        <v>0</v>
      </c>
      <c r="BL441" s="33" t="n">
        <v>0.033</v>
      </c>
      <c r="BM441" s="33" t="n">
        <v>0.082</v>
      </c>
      <c r="BN441" s="33" t="n">
        <v>0.082</v>
      </c>
      <c r="BO441" s="33" t="n">
        <v>0.197</v>
      </c>
      <c r="BP441" s="33" t="n">
        <v>0.082</v>
      </c>
      <c r="BQ441" s="33" t="n">
        <v>0.131</v>
      </c>
      <c r="BR441" s="33" t="n">
        <v>0.098</v>
      </c>
      <c r="BS441" s="33" t="n">
        <v>0.098</v>
      </c>
      <c r="BT441" s="33" t="n">
        <v>0.164</v>
      </c>
      <c r="BU441" s="33" t="n">
        <v>0.377</v>
      </c>
      <c r="BV441" s="33" t="n">
        <v>0.344</v>
      </c>
      <c r="BW441" s="33" t="n">
        <v>0.377</v>
      </c>
      <c r="BX441" s="33" t="n">
        <v>0.279</v>
      </c>
      <c r="BY441" s="33" t="n">
        <v>0.443</v>
      </c>
      <c r="BZ441" s="33" t="n">
        <v>0.311</v>
      </c>
      <c r="CA441" s="33" t="n">
        <v>0.033</v>
      </c>
      <c r="CB441" s="33" t="n">
        <v>0.049</v>
      </c>
      <c r="CC441" s="33" t="n">
        <v>0.016</v>
      </c>
      <c r="CD441" s="33" t="n">
        <v>0.033</v>
      </c>
      <c r="CE441" s="33" t="n">
        <v>0.016</v>
      </c>
      <c r="CF441" s="33" t="n">
        <v>0.049</v>
      </c>
      <c r="CG441" s="33" t="n">
        <v>0.377</v>
      </c>
      <c r="CH441" s="33" t="n">
        <v>0.525</v>
      </c>
      <c r="CI441" s="33" t="n">
        <v>0.475</v>
      </c>
      <c r="CJ441" s="33" t="n">
        <v>0.557</v>
      </c>
      <c r="CK441" s="33" t="n">
        <v>0.361</v>
      </c>
      <c r="CL441" s="33" t="n">
        <v>0.393</v>
      </c>
      <c r="CM441" s="33" t="n">
        <v>0</v>
      </c>
      <c r="CN441" s="33" t="n">
        <v>0</v>
      </c>
      <c r="CO441" s="33" t="n">
        <v>0.016</v>
      </c>
      <c r="CP441" s="33" t="n">
        <v>0</v>
      </c>
      <c r="CQ441" s="33" t="n">
        <v>0</v>
      </c>
      <c r="CR441" s="33" t="n">
        <v>0</v>
      </c>
      <c r="CS441" s="33" t="n">
        <v>0.033</v>
      </c>
      <c r="CT441" s="33" t="n">
        <v>0.082</v>
      </c>
      <c r="CU441" s="33" t="n">
        <v>0.049</v>
      </c>
      <c r="CV441" s="33" t="n">
        <v>0.033</v>
      </c>
      <c r="CW441" s="33" t="n">
        <v>0</v>
      </c>
      <c r="CX441" s="33" t="n">
        <v>0</v>
      </c>
      <c r="CY441" s="33" t="n">
        <v>0.016</v>
      </c>
      <c r="CZ441" s="33" t="n">
        <v>0.016</v>
      </c>
      <c r="DA441" s="33" t="n">
        <v>0.049</v>
      </c>
      <c r="DB441" s="33" t="n">
        <v>0.066</v>
      </c>
      <c r="DC441" s="33" t="n">
        <v>0.066</v>
      </c>
      <c r="DD441" s="33" t="n">
        <v>0.033</v>
      </c>
      <c r="DE441" s="33" t="n">
        <v>0.279</v>
      </c>
      <c r="DF441" s="33" t="n">
        <v>0.262</v>
      </c>
      <c r="DG441" s="33" t="n">
        <v>0.279</v>
      </c>
      <c r="DH441" s="33" t="n">
        <v>0.279</v>
      </c>
      <c r="DI441" s="33" t="n">
        <v>0.246</v>
      </c>
      <c r="DJ441" s="33" t="n">
        <v>0.344</v>
      </c>
      <c r="DK441" s="33" t="n">
        <v>0.377</v>
      </c>
      <c r="DL441" s="33" t="n">
        <v>0.328</v>
      </c>
      <c r="DM441" s="33" t="n">
        <v>0.344</v>
      </c>
      <c r="DN441" s="33" t="n">
        <v>0.033</v>
      </c>
      <c r="DO441" s="33" t="n">
        <v>0.033</v>
      </c>
      <c r="DP441" s="33" t="n">
        <v>0.016</v>
      </c>
      <c r="DQ441" s="33" t="n">
        <v>0.016</v>
      </c>
      <c r="DR441" s="33" t="n">
        <v>0.016</v>
      </c>
      <c r="DS441" s="33" t="n">
        <v>0.033</v>
      </c>
      <c r="DT441" s="33" t="n">
        <v>0.033</v>
      </c>
      <c r="DU441" s="33" t="n">
        <v>0.049</v>
      </c>
      <c r="DV441" s="33" t="n">
        <v>0.016</v>
      </c>
      <c r="DW441" s="33" t="n">
        <v>0.656</v>
      </c>
      <c r="DX441" s="33" t="n">
        <v>0.705</v>
      </c>
      <c r="DY441" s="33" t="n">
        <v>0.689</v>
      </c>
      <c r="DZ441" s="33" t="n">
        <v>0.689</v>
      </c>
      <c r="EA441" s="33" t="n">
        <v>0.721</v>
      </c>
      <c r="EB441" s="33" t="n">
        <v>0.574</v>
      </c>
      <c r="EC441" s="33" t="n">
        <v>0.492</v>
      </c>
      <c r="ED441" s="33" t="n">
        <v>0.475</v>
      </c>
      <c r="EE441" s="33" t="n">
        <v>0.557</v>
      </c>
      <c r="EF441" s="33" t="n">
        <v>0.344</v>
      </c>
      <c r="EG441" s="33" t="n">
        <v>0.033</v>
      </c>
      <c r="EH441" s="33" t="n">
        <v>0.016</v>
      </c>
      <c r="EI441" s="33" t="n">
        <v>0.049</v>
      </c>
      <c r="EJ441" s="33" t="n">
        <v>0.41</v>
      </c>
      <c r="EK441" s="33" t="n">
        <v>0.098</v>
      </c>
      <c r="EL441" s="33" t="n">
        <v>0.049</v>
      </c>
      <c r="EM441" s="33" t="n">
        <v>0.148</v>
      </c>
      <c r="EN441" s="33" t="n">
        <v>0.066</v>
      </c>
      <c r="EO441" s="33" t="n">
        <v>0.426</v>
      </c>
      <c r="EP441" s="33" t="n">
        <v>0.443</v>
      </c>
      <c r="EQ441" s="33" t="n">
        <v>0.377</v>
      </c>
      <c r="ER441" s="33" t="n">
        <v>0.066</v>
      </c>
      <c r="ES441" s="33" t="n">
        <v>0.066</v>
      </c>
      <c r="ET441" s="33" t="n">
        <v>0.098</v>
      </c>
      <c r="EU441" s="33" t="n">
        <v>0.066</v>
      </c>
      <c r="EV441" s="33" t="n">
        <v>0.115</v>
      </c>
      <c r="EW441" s="33" t="n">
        <v>0.377</v>
      </c>
      <c r="EX441" s="33" t="n">
        <v>0.393</v>
      </c>
      <c r="EY441" s="33" t="n">
        <v>0.361</v>
      </c>
      <c r="EZ441" s="33" t="n">
        <v>7.3</v>
      </c>
      <c r="FA441" s="33" t="n">
        <v>0</v>
      </c>
      <c r="FB441" s="33" t="n">
        <v>0</v>
      </c>
      <c r="FC441" s="33" t="n">
        <v>0.066</v>
      </c>
      <c r="FD441" s="33" t="n">
        <v>0.033</v>
      </c>
      <c r="FE441" s="33" t="n">
        <v>0.082</v>
      </c>
      <c r="FF441" s="33" t="n">
        <v>0.164</v>
      </c>
      <c r="FG441" s="33" t="n">
        <v>0.115</v>
      </c>
      <c r="FH441" s="33" t="n">
        <v>0.164</v>
      </c>
      <c r="FI441" s="33" t="n">
        <v>0.131</v>
      </c>
      <c r="FJ441" s="33" t="n">
        <v>0.18</v>
      </c>
      <c r="FK441" s="33" t="n">
        <v>0.066</v>
      </c>
      <c r="FL441" s="33" t="n">
        <v>0.41</v>
      </c>
      <c r="FM441" s="33" t="n">
        <v>0.426</v>
      </c>
      <c r="FN441" s="33" t="n">
        <v>0.311</v>
      </c>
      <c r="FO441" s="33" t="n">
        <v>0.131</v>
      </c>
      <c r="FP441" s="33" t="n">
        <v>0.066</v>
      </c>
      <c r="FQ441" s="33" t="n">
        <v>0.213</v>
      </c>
      <c r="FR441" s="33" t="n">
        <v>0.18</v>
      </c>
      <c r="FS441" s="33" t="n">
        <v>0.23</v>
      </c>
      <c r="FT441" s="33" t="n">
        <v>0.213</v>
      </c>
      <c r="FU441" s="33" t="n">
        <v>0.082</v>
      </c>
      <c r="FV441" s="33" t="n">
        <v>0.115</v>
      </c>
      <c r="FW441" s="33" t="n">
        <v>0.148</v>
      </c>
      <c r="FX441" s="33" t="n">
        <v>0.197</v>
      </c>
      <c r="FY441" s="33" t="n">
        <v>0.164</v>
      </c>
      <c r="FZ441" s="33" t="n">
        <v>0.115</v>
      </c>
      <c r="GA441" s="33" t="n">
        <v>0.033</v>
      </c>
      <c r="GB441" s="33" t="n">
        <v>0.131</v>
      </c>
      <c r="GC441" s="33" t="n">
        <v>0.098</v>
      </c>
      <c r="GD441" s="33" t="n">
        <v>0.066</v>
      </c>
      <c r="GE441" s="33" t="n">
        <v>0.131</v>
      </c>
      <c r="GF441" s="33" t="n">
        <v>0.066</v>
      </c>
      <c r="GG441" s="33" t="n">
        <v>0.426</v>
      </c>
      <c r="GH441" s="33" t="n">
        <v>0.393</v>
      </c>
      <c r="GI441" s="33" t="n">
        <v>0.377</v>
      </c>
      <c r="GJ441" s="33" t="n">
        <v>0.443</v>
      </c>
      <c r="GK441" s="33" t="n">
        <v>0.443</v>
      </c>
      <c r="GL441" s="33" t="n">
        <v>0.525</v>
      </c>
      <c r="GM441" s="33" t="n">
        <v>0.41</v>
      </c>
      <c r="GN441" s="33" t="n">
        <v>0.246</v>
      </c>
      <c r="GO441" s="33" t="n">
        <v>0.23</v>
      </c>
      <c r="GP441" s="33" t="n">
        <v>0.262</v>
      </c>
      <c r="GQ441" s="33" t="n">
        <v>0.213</v>
      </c>
      <c r="GR441" s="33" t="n">
        <v>0.279</v>
      </c>
      <c r="GS441" s="33" t="n">
        <v>0.016</v>
      </c>
      <c r="GT441" s="33" t="n">
        <v>0.082</v>
      </c>
      <c r="GU441" s="33" t="n">
        <v>0.115</v>
      </c>
      <c r="GV441" s="33" t="n">
        <v>0.115</v>
      </c>
      <c r="GW441" s="33" t="n">
        <v>0.098</v>
      </c>
      <c r="GX441" s="33" t="n">
        <v>0.033</v>
      </c>
      <c r="GY441" s="33" t="n">
        <v>0.033</v>
      </c>
      <c r="GZ441" s="33" t="n">
        <v>0.066</v>
      </c>
      <c r="HA441" s="33" t="n">
        <v>0.082</v>
      </c>
      <c r="HB441" s="33" t="n">
        <v>0.033</v>
      </c>
      <c r="HC441" s="33" t="n">
        <v>0.049</v>
      </c>
      <c r="HD441" s="33" t="n">
        <v>0.033</v>
      </c>
      <c r="HE441" s="33" t="n">
        <v>0.082</v>
      </c>
      <c r="HF441" s="33" t="n">
        <v>0.082</v>
      </c>
      <c r="HG441" s="33" t="n">
        <v>0.098</v>
      </c>
      <c r="HH441" s="33" t="n">
        <v>0.082</v>
      </c>
      <c r="HI441" s="33" t="n">
        <v>0.066</v>
      </c>
      <c r="HJ441" s="33" t="n">
        <v>0.066</v>
      </c>
    </row>
    <row r="442" customFormat="false" ht="15" hidden="false" customHeight="false" outlineLevel="0" collapsed="false">
      <c r="A442" s="33" t="n">
        <v>610111</v>
      </c>
      <c r="B442" s="242" t="s">
        <v>1785</v>
      </c>
      <c r="C442" s="243" t="s">
        <v>1786</v>
      </c>
      <c r="D442" s="33" t="n">
        <v>5260</v>
      </c>
      <c r="E442" s="33" t="n">
        <v>24821</v>
      </c>
      <c r="F442" s="33" t="s">
        <v>1075</v>
      </c>
      <c r="G442" s="33" t="s">
        <v>1076</v>
      </c>
      <c r="H442" s="243" t="s">
        <v>46</v>
      </c>
      <c r="I442" s="33" t="s">
        <v>1855</v>
      </c>
      <c r="J442" s="33" t="s">
        <v>1788</v>
      </c>
      <c r="L442" s="33" t="s">
        <v>75</v>
      </c>
      <c r="N442" s="33" t="s">
        <v>1790</v>
      </c>
      <c r="O442" s="33" t="n">
        <v>51026</v>
      </c>
      <c r="P442" s="33" t="s">
        <v>1791</v>
      </c>
      <c r="Q442" s="33" t="s">
        <v>4760</v>
      </c>
      <c r="R442" s="33" t="s">
        <v>4761</v>
      </c>
      <c r="S442" s="33" t="n">
        <v>60630</v>
      </c>
      <c r="T442" s="33" t="n">
        <v>31</v>
      </c>
      <c r="U442" s="33" t="s">
        <v>4762</v>
      </c>
      <c r="V442" s="33" t="s">
        <v>4763</v>
      </c>
      <c r="W442" s="33" t="s">
        <v>4764</v>
      </c>
      <c r="X442" s="33" t="s">
        <v>4765</v>
      </c>
      <c r="Y442" s="33" t="s">
        <v>74</v>
      </c>
      <c r="Z442" s="33" t="s">
        <v>1972</v>
      </c>
      <c r="AA442" s="33" t="n">
        <v>2012</v>
      </c>
      <c r="AB442" s="33" t="n">
        <v>610111</v>
      </c>
      <c r="AD442" s="33" t="n">
        <v>5260</v>
      </c>
      <c r="AG442" s="33" t="s">
        <v>4766</v>
      </c>
      <c r="AH442" s="33" t="n">
        <v>1</v>
      </c>
      <c r="AI442" s="33" t="s">
        <v>1823</v>
      </c>
      <c r="AJ442" s="33" t="s">
        <v>1801</v>
      </c>
      <c r="AK442" s="33" t="s">
        <v>1802</v>
      </c>
      <c r="AL442" s="33" t="s">
        <v>75</v>
      </c>
      <c r="AM442" s="33" t="s">
        <v>65</v>
      </c>
      <c r="AN442" s="33" t="s">
        <v>75</v>
      </c>
      <c r="AO442" s="33" t="s">
        <v>75</v>
      </c>
      <c r="AP442" s="33" t="s">
        <v>65</v>
      </c>
      <c r="AQ442" s="33" t="s">
        <v>2426</v>
      </c>
      <c r="AR442" s="244" t="s">
        <v>54</v>
      </c>
    </row>
    <row r="443" customFormat="false" ht="15" hidden="false" customHeight="false" outlineLevel="0" collapsed="false">
      <c r="A443" s="33" t="n">
        <v>610112</v>
      </c>
      <c r="B443" s="242" t="s">
        <v>1785</v>
      </c>
      <c r="C443" s="243" t="s">
        <v>1786</v>
      </c>
      <c r="D443" s="33" t="n">
        <v>5270</v>
      </c>
      <c r="E443" s="33" t="n">
        <v>31181</v>
      </c>
      <c r="F443" s="33" t="s">
        <v>1079</v>
      </c>
      <c r="G443" s="33" t="s">
        <v>1080</v>
      </c>
      <c r="H443" s="243" t="s">
        <v>46</v>
      </c>
      <c r="I443" s="33" t="s">
        <v>1855</v>
      </c>
      <c r="J443" s="33" t="s">
        <v>1788</v>
      </c>
      <c r="L443" s="33" t="s">
        <v>89</v>
      </c>
      <c r="N443" s="33" t="s">
        <v>1790</v>
      </c>
      <c r="O443" s="33" t="n">
        <v>51381</v>
      </c>
      <c r="P443" s="33" t="s">
        <v>1791</v>
      </c>
      <c r="Q443" s="33" t="s">
        <v>1824</v>
      </c>
      <c r="R443" s="33" t="s">
        <v>1825</v>
      </c>
      <c r="S443" s="33" t="n">
        <v>60621</v>
      </c>
      <c r="T443" s="33" t="n">
        <v>45</v>
      </c>
      <c r="U443" s="33" t="s">
        <v>4767</v>
      </c>
      <c r="V443" s="33" t="s">
        <v>4768</v>
      </c>
      <c r="W443" s="33" t="s">
        <v>4769</v>
      </c>
      <c r="X443" s="33" t="s">
        <v>4770</v>
      </c>
      <c r="Y443" s="33" t="s">
        <v>1830</v>
      </c>
      <c r="Z443" s="33" t="s">
        <v>1831</v>
      </c>
      <c r="AA443" s="33" t="n">
        <v>2012</v>
      </c>
      <c r="AB443" s="33" t="n">
        <v>610112</v>
      </c>
      <c r="AD443" s="33" t="n">
        <v>5270</v>
      </c>
      <c r="AG443" s="33" t="s">
        <v>4771</v>
      </c>
      <c r="AH443" s="33" t="n">
        <v>5</v>
      </c>
      <c r="AI443" s="33" t="s">
        <v>1800</v>
      </c>
      <c r="AJ443" s="33" t="s">
        <v>1801</v>
      </c>
      <c r="AK443" s="33" t="s">
        <v>1802</v>
      </c>
      <c r="AL443" s="33" t="s">
        <v>89</v>
      </c>
      <c r="AM443" s="33" t="s">
        <v>71</v>
      </c>
      <c r="AN443" s="33" t="s">
        <v>89</v>
      </c>
      <c r="AO443" s="33" t="s">
        <v>89</v>
      </c>
      <c r="AP443" s="33" t="s">
        <v>71</v>
      </c>
      <c r="AQ443" s="33" t="s">
        <v>2426</v>
      </c>
      <c r="AR443" s="244" t="s">
        <v>61</v>
      </c>
      <c r="AS443" s="33" t="s">
        <v>67</v>
      </c>
      <c r="AT443" s="33" t="s">
        <v>67</v>
      </c>
      <c r="AU443" s="33" t="s">
        <v>47</v>
      </c>
      <c r="AV443" s="33" t="n">
        <v>34</v>
      </c>
      <c r="AW443" s="33" t="n">
        <v>37</v>
      </c>
      <c r="AX443" s="33" t="n">
        <v>48</v>
      </c>
      <c r="AY443" s="33" t="n">
        <v>151</v>
      </c>
      <c r="AZ443" s="33" t="n">
        <v>4</v>
      </c>
      <c r="BA443" s="33" t="n">
        <v>0</v>
      </c>
      <c r="BB443" s="33" t="n">
        <v>134</v>
      </c>
      <c r="BC443" s="33" t="n">
        <v>7</v>
      </c>
      <c r="BD443" s="245" t="n">
        <v>0</v>
      </c>
      <c r="BE443" s="33" t="n">
        <v>0</v>
      </c>
      <c r="BF443" s="33" t="n">
        <v>3</v>
      </c>
      <c r="BG443" s="33" t="n">
        <v>3</v>
      </c>
      <c r="BH443" s="33" t="n">
        <v>151</v>
      </c>
      <c r="BI443" s="33" t="n">
        <v>0.066</v>
      </c>
      <c r="BJ443" s="33" t="n">
        <v>0.04</v>
      </c>
      <c r="BK443" s="33" t="n">
        <v>0.02</v>
      </c>
      <c r="BL443" s="33" t="n">
        <v>0.046</v>
      </c>
      <c r="BM443" s="33" t="n">
        <v>0.04</v>
      </c>
      <c r="BN443" s="33" t="n">
        <v>0.113</v>
      </c>
      <c r="BO443" s="33" t="n">
        <v>0.126</v>
      </c>
      <c r="BP443" s="33" t="n">
        <v>0.099</v>
      </c>
      <c r="BQ443" s="33" t="n">
        <v>0.132</v>
      </c>
      <c r="BR443" s="33" t="n">
        <v>0.06</v>
      </c>
      <c r="BS443" s="33" t="n">
        <v>0.106</v>
      </c>
      <c r="BT443" s="33" t="n">
        <v>0.113</v>
      </c>
      <c r="BU443" s="33" t="n">
        <v>0.371</v>
      </c>
      <c r="BV443" s="33" t="n">
        <v>0.325</v>
      </c>
      <c r="BW443" s="33" t="n">
        <v>0.311</v>
      </c>
      <c r="BX443" s="33" t="n">
        <v>0.205</v>
      </c>
      <c r="BY443" s="33" t="n">
        <v>0.351</v>
      </c>
      <c r="BZ443" s="33" t="n">
        <v>0.291</v>
      </c>
      <c r="CA443" s="33" t="n">
        <v>0.013</v>
      </c>
      <c r="CB443" s="33" t="n">
        <v>0.007</v>
      </c>
      <c r="CC443" s="33" t="n">
        <v>0.026</v>
      </c>
      <c r="CD443" s="33" t="n">
        <v>0</v>
      </c>
      <c r="CE443" s="33" t="n">
        <v>0.013</v>
      </c>
      <c r="CF443" s="33" t="n">
        <v>0.013</v>
      </c>
      <c r="CG443" s="33" t="n">
        <v>0.424</v>
      </c>
      <c r="CH443" s="33" t="n">
        <v>0.53</v>
      </c>
      <c r="CI443" s="33" t="n">
        <v>0.51</v>
      </c>
      <c r="CJ443" s="33" t="n">
        <v>0.689</v>
      </c>
      <c r="CK443" s="33" t="n">
        <v>0.49</v>
      </c>
      <c r="CL443" s="33" t="n">
        <v>0.47</v>
      </c>
      <c r="CM443" s="33" t="n">
        <v>0.033</v>
      </c>
      <c r="CN443" s="33" t="n">
        <v>0.02</v>
      </c>
      <c r="CO443" s="33" t="n">
        <v>0.02</v>
      </c>
      <c r="CP443" s="33" t="n">
        <v>0.02</v>
      </c>
      <c r="CQ443" s="33" t="n">
        <v>0.02</v>
      </c>
      <c r="CR443" s="33" t="n">
        <v>0.033</v>
      </c>
      <c r="CS443" s="33" t="n">
        <v>0.04</v>
      </c>
      <c r="CT443" s="33" t="n">
        <v>0.113</v>
      </c>
      <c r="CU443" s="33" t="n">
        <v>0.066</v>
      </c>
      <c r="CV443" s="33" t="n">
        <v>0.053</v>
      </c>
      <c r="CW443" s="33" t="n">
        <v>0.04</v>
      </c>
      <c r="CX443" s="33" t="n">
        <v>0.02</v>
      </c>
      <c r="CY443" s="33" t="n">
        <v>0.066</v>
      </c>
      <c r="CZ443" s="33" t="n">
        <v>0.026</v>
      </c>
      <c r="DA443" s="33" t="n">
        <v>0.053</v>
      </c>
      <c r="DB443" s="33" t="n">
        <v>0.106</v>
      </c>
      <c r="DC443" s="33" t="n">
        <v>0.099</v>
      </c>
      <c r="DD443" s="33" t="n">
        <v>0.093</v>
      </c>
      <c r="DE443" s="33" t="n">
        <v>0.199</v>
      </c>
      <c r="DF443" s="33" t="n">
        <v>0.238</v>
      </c>
      <c r="DG443" s="33" t="n">
        <v>0.245</v>
      </c>
      <c r="DH443" s="33" t="n">
        <v>0.159</v>
      </c>
      <c r="DI443" s="33" t="n">
        <v>0.179</v>
      </c>
      <c r="DJ443" s="33" t="n">
        <v>0.311</v>
      </c>
      <c r="DK443" s="33" t="n">
        <v>0.232</v>
      </c>
      <c r="DL443" s="33" t="n">
        <v>0.205</v>
      </c>
      <c r="DM443" s="33" t="n">
        <v>0.238</v>
      </c>
      <c r="DN443" s="33" t="n">
        <v>0.007</v>
      </c>
      <c r="DO443" s="33" t="n">
        <v>0</v>
      </c>
      <c r="DP443" s="33" t="n">
        <v>0.007</v>
      </c>
      <c r="DQ443" s="33" t="n">
        <v>0</v>
      </c>
      <c r="DR443" s="33" t="n">
        <v>0.013</v>
      </c>
      <c r="DS443" s="33" t="n">
        <v>0.02</v>
      </c>
      <c r="DT443" s="33" t="n">
        <v>0.013</v>
      </c>
      <c r="DU443" s="33" t="n">
        <v>0.007</v>
      </c>
      <c r="DV443" s="33" t="n">
        <v>0.033</v>
      </c>
      <c r="DW443" s="33" t="n">
        <v>0.709</v>
      </c>
      <c r="DX443" s="33" t="n">
        <v>0.702</v>
      </c>
      <c r="DY443" s="33" t="n">
        <v>0.709</v>
      </c>
      <c r="DZ443" s="33" t="n">
        <v>0.755</v>
      </c>
      <c r="EA443" s="33" t="n">
        <v>0.762</v>
      </c>
      <c r="EB443" s="33" t="n">
        <v>0.583</v>
      </c>
      <c r="EC443" s="33" t="n">
        <v>0.609</v>
      </c>
      <c r="ED443" s="33" t="n">
        <v>0.576</v>
      </c>
      <c r="EE443" s="33" t="n">
        <v>0.57</v>
      </c>
      <c r="EF443" s="33" t="n">
        <v>0.344</v>
      </c>
      <c r="EG443" s="33" t="n">
        <v>0.026</v>
      </c>
      <c r="EH443" s="33" t="n">
        <v>0.033</v>
      </c>
      <c r="EI443" s="33" t="n">
        <v>0.04</v>
      </c>
      <c r="EJ443" s="33" t="n">
        <v>0.331</v>
      </c>
      <c r="EK443" s="33" t="n">
        <v>0.086</v>
      </c>
      <c r="EL443" s="33" t="n">
        <v>0.053</v>
      </c>
      <c r="EM443" s="33" t="n">
        <v>0.119</v>
      </c>
      <c r="EN443" s="33" t="n">
        <v>0.126</v>
      </c>
      <c r="EO443" s="33" t="n">
        <v>0.291</v>
      </c>
      <c r="EP443" s="33" t="n">
        <v>0.371</v>
      </c>
      <c r="EQ443" s="33" t="n">
        <v>0.245</v>
      </c>
      <c r="ER443" s="33" t="n">
        <v>0.033</v>
      </c>
      <c r="ES443" s="33" t="n">
        <v>0.02</v>
      </c>
      <c r="ET443" s="33" t="n">
        <v>0.066</v>
      </c>
      <c r="EU443" s="33" t="n">
        <v>0.053</v>
      </c>
      <c r="EV443" s="33" t="n">
        <v>0.166</v>
      </c>
      <c r="EW443" s="33" t="n">
        <v>0.576</v>
      </c>
      <c r="EX443" s="33" t="n">
        <v>0.477</v>
      </c>
      <c r="EY443" s="33" t="n">
        <v>0.543</v>
      </c>
      <c r="EZ443" s="33" t="n">
        <v>7.92</v>
      </c>
      <c r="FA443" s="33" t="n">
        <v>0.007</v>
      </c>
      <c r="FB443" s="33" t="n">
        <v>0.04</v>
      </c>
      <c r="FC443" s="33" t="n">
        <v>0.013</v>
      </c>
      <c r="FD443" s="33" t="n">
        <v>0.046</v>
      </c>
      <c r="FE443" s="33" t="n">
        <v>0.079</v>
      </c>
      <c r="FF443" s="33" t="n">
        <v>0.053</v>
      </c>
      <c r="FG443" s="33" t="n">
        <v>0.079</v>
      </c>
      <c r="FH443" s="33" t="n">
        <v>0.126</v>
      </c>
      <c r="FI443" s="33" t="n">
        <v>0.146</v>
      </c>
      <c r="FJ443" s="33" t="n">
        <v>0.371</v>
      </c>
      <c r="FK443" s="33" t="n">
        <v>0.04</v>
      </c>
      <c r="FL443" s="33" t="n">
        <v>0.536</v>
      </c>
      <c r="FM443" s="33" t="n">
        <v>0.523</v>
      </c>
      <c r="FN443" s="33" t="n">
        <v>0.291</v>
      </c>
      <c r="FO443" s="33" t="n">
        <v>0.146</v>
      </c>
      <c r="FP443" s="33" t="n">
        <v>0.132</v>
      </c>
      <c r="FQ443" s="33" t="n">
        <v>0.166</v>
      </c>
      <c r="FR443" s="33" t="n">
        <v>0.099</v>
      </c>
      <c r="FS443" s="33" t="n">
        <v>0.099</v>
      </c>
      <c r="FT443" s="33" t="n">
        <v>0.205</v>
      </c>
      <c r="FU443" s="33" t="n">
        <v>0.099</v>
      </c>
      <c r="FV443" s="33" t="n">
        <v>0.126</v>
      </c>
      <c r="FW443" s="33" t="n">
        <v>0.272</v>
      </c>
      <c r="FX443" s="33" t="n">
        <v>0.119</v>
      </c>
      <c r="FY443" s="33" t="n">
        <v>0.119</v>
      </c>
      <c r="FZ443" s="33" t="n">
        <v>0.066</v>
      </c>
      <c r="GA443" s="33" t="n">
        <v>0.04</v>
      </c>
      <c r="GB443" s="33" t="n">
        <v>0.04</v>
      </c>
      <c r="GC443" s="33" t="n">
        <v>0.04</v>
      </c>
      <c r="GD443" s="33" t="n">
        <v>0.046</v>
      </c>
      <c r="GE443" s="33" t="n">
        <v>0.093</v>
      </c>
      <c r="GF443" s="33" t="n">
        <v>0.007</v>
      </c>
      <c r="GG443" s="33" t="n">
        <v>0.391</v>
      </c>
      <c r="GH443" s="33" t="n">
        <v>0.272</v>
      </c>
      <c r="GI443" s="33" t="n">
        <v>0.252</v>
      </c>
      <c r="GJ443" s="33" t="n">
        <v>0.265</v>
      </c>
      <c r="GK443" s="33" t="n">
        <v>0.364</v>
      </c>
      <c r="GL443" s="33" t="n">
        <v>0.298</v>
      </c>
      <c r="GM443" s="33" t="n">
        <v>0.417</v>
      </c>
      <c r="GN443" s="33" t="n">
        <v>0.391</v>
      </c>
      <c r="GO443" s="33" t="n">
        <v>0.477</v>
      </c>
      <c r="GP443" s="33" t="n">
        <v>0.464</v>
      </c>
      <c r="GQ443" s="33" t="n">
        <v>0.358</v>
      </c>
      <c r="GR443" s="33" t="n">
        <v>0.556</v>
      </c>
      <c r="GS443" s="33" t="n">
        <v>0.073</v>
      </c>
      <c r="GT443" s="33" t="n">
        <v>0.185</v>
      </c>
      <c r="GU443" s="33" t="n">
        <v>0.126</v>
      </c>
      <c r="GV443" s="33" t="n">
        <v>0.139</v>
      </c>
      <c r="GW443" s="33" t="n">
        <v>0.093</v>
      </c>
      <c r="GX443" s="33" t="n">
        <v>0.066</v>
      </c>
      <c r="GY443" s="33" t="n">
        <v>0.033</v>
      </c>
      <c r="GZ443" s="33" t="n">
        <v>0.053</v>
      </c>
      <c r="HA443" s="33" t="n">
        <v>0.04</v>
      </c>
      <c r="HB443" s="33" t="n">
        <v>0.02</v>
      </c>
      <c r="HC443" s="33" t="n">
        <v>0.053</v>
      </c>
      <c r="HD443" s="33" t="n">
        <v>0.033</v>
      </c>
      <c r="HE443" s="33" t="n">
        <v>0.046</v>
      </c>
      <c r="HF443" s="33" t="n">
        <v>0.06</v>
      </c>
      <c r="HG443" s="33" t="n">
        <v>0.066</v>
      </c>
      <c r="HH443" s="33" t="n">
        <v>0.066</v>
      </c>
      <c r="HI443" s="33" t="n">
        <v>0.04</v>
      </c>
      <c r="HJ443" s="33" t="n">
        <v>0.04</v>
      </c>
    </row>
    <row r="444" customFormat="false" ht="15" hidden="false" customHeight="false" outlineLevel="0" collapsed="false">
      <c r="A444" s="33" t="n">
        <v>610114</v>
      </c>
      <c r="B444" s="242" t="s">
        <v>1785</v>
      </c>
      <c r="C444" s="243" t="s">
        <v>1786</v>
      </c>
      <c r="D444" s="33" t="n">
        <v>5280</v>
      </c>
      <c r="E444" s="33" t="n">
        <v>24831</v>
      </c>
      <c r="F444" s="33" t="s">
        <v>1081</v>
      </c>
      <c r="G444" s="33" t="s">
        <v>1082</v>
      </c>
      <c r="H444" s="243" t="s">
        <v>46</v>
      </c>
      <c r="I444" s="33" t="s">
        <v>1855</v>
      </c>
      <c r="J444" s="33" t="s">
        <v>1788</v>
      </c>
      <c r="L444" s="33" t="s">
        <v>102</v>
      </c>
      <c r="N444" s="33" t="s">
        <v>1790</v>
      </c>
      <c r="O444" s="33" t="n">
        <v>51356</v>
      </c>
      <c r="P444" s="33" t="s">
        <v>1791</v>
      </c>
      <c r="Q444" s="33" t="s">
        <v>4772</v>
      </c>
      <c r="R444" s="33" t="s">
        <v>4773</v>
      </c>
      <c r="S444" s="33" t="n">
        <v>60609</v>
      </c>
      <c r="T444" s="33" t="n">
        <v>42</v>
      </c>
      <c r="U444" s="33" t="s">
        <v>4774</v>
      </c>
      <c r="V444" s="33" t="s">
        <v>4775</v>
      </c>
      <c r="W444" s="33" t="s">
        <v>4776</v>
      </c>
      <c r="X444" s="33" t="s">
        <v>4777</v>
      </c>
      <c r="Y444" s="33" t="s">
        <v>4042</v>
      </c>
      <c r="Z444" s="33" t="s">
        <v>1811</v>
      </c>
      <c r="AA444" s="33" t="n">
        <v>2012</v>
      </c>
      <c r="AB444" s="33" t="n">
        <v>610114</v>
      </c>
      <c r="AD444" s="33" t="n">
        <v>5280</v>
      </c>
      <c r="AG444" s="33" t="s">
        <v>4778</v>
      </c>
      <c r="AH444" s="33" t="n">
        <v>4</v>
      </c>
      <c r="AI444" s="33" t="s">
        <v>1823</v>
      </c>
      <c r="AJ444" s="33" t="s">
        <v>1801</v>
      </c>
      <c r="AK444" s="33" t="s">
        <v>1802</v>
      </c>
      <c r="AL444" s="33" t="s">
        <v>102</v>
      </c>
      <c r="AM444" s="33" t="s">
        <v>71</v>
      </c>
      <c r="AN444" s="33" t="s">
        <v>102</v>
      </c>
      <c r="AO444" s="33" t="s">
        <v>102</v>
      </c>
      <c r="AP444" s="33" t="s">
        <v>71</v>
      </c>
      <c r="AQ444" s="33" t="s">
        <v>2467</v>
      </c>
      <c r="AR444" s="244" t="s">
        <v>243</v>
      </c>
      <c r="AS444" s="33" t="s">
        <v>77</v>
      </c>
      <c r="AT444" s="33" t="s">
        <v>77</v>
      </c>
      <c r="AU444" s="33" t="s">
        <v>47</v>
      </c>
      <c r="AV444" s="33" t="n">
        <v>64</v>
      </c>
      <c r="AW444" s="33" t="n">
        <v>70</v>
      </c>
      <c r="AX444" s="33" t="n">
        <v>56</v>
      </c>
      <c r="AY444" s="33" t="n">
        <v>75</v>
      </c>
      <c r="AZ444" s="33" t="n">
        <v>0</v>
      </c>
      <c r="BA444" s="33" t="n">
        <v>0</v>
      </c>
      <c r="BB444" s="33" t="n">
        <v>67</v>
      </c>
      <c r="BC444" s="33" t="n">
        <v>6</v>
      </c>
      <c r="BD444" s="245" t="n">
        <v>1</v>
      </c>
      <c r="BE444" s="33" t="n">
        <v>0</v>
      </c>
      <c r="BF444" s="33" t="n">
        <v>1</v>
      </c>
      <c r="BG444" s="33" t="n">
        <v>0</v>
      </c>
      <c r="BH444" s="33" t="n">
        <v>75</v>
      </c>
      <c r="BI444" s="33" t="n">
        <v>0.027</v>
      </c>
      <c r="BJ444" s="33" t="n">
        <v>0</v>
      </c>
      <c r="BK444" s="33" t="n">
        <v>0</v>
      </c>
      <c r="BL444" s="33" t="n">
        <v>0.013</v>
      </c>
      <c r="BM444" s="33" t="n">
        <v>0</v>
      </c>
      <c r="BN444" s="33" t="n">
        <v>0.067</v>
      </c>
      <c r="BO444" s="33" t="n">
        <v>0.04</v>
      </c>
      <c r="BP444" s="33" t="n">
        <v>0.053</v>
      </c>
      <c r="BQ444" s="33" t="n">
        <v>0.04</v>
      </c>
      <c r="BR444" s="33" t="n">
        <v>0.067</v>
      </c>
      <c r="BS444" s="33" t="n">
        <v>0.107</v>
      </c>
      <c r="BT444" s="33" t="n">
        <v>0.12</v>
      </c>
      <c r="BU444" s="33" t="n">
        <v>0.173</v>
      </c>
      <c r="BV444" s="33" t="n">
        <v>0.147</v>
      </c>
      <c r="BW444" s="33" t="n">
        <v>0.307</v>
      </c>
      <c r="BX444" s="33" t="n">
        <v>0.213</v>
      </c>
      <c r="BY444" s="33" t="n">
        <v>0.32</v>
      </c>
      <c r="BZ444" s="33" t="n">
        <v>0.28</v>
      </c>
      <c r="CA444" s="33" t="n">
        <v>0.013</v>
      </c>
      <c r="CB444" s="33" t="n">
        <v>0.013</v>
      </c>
      <c r="CC444" s="33" t="n">
        <v>0.027</v>
      </c>
      <c r="CD444" s="33" t="n">
        <v>0.027</v>
      </c>
      <c r="CE444" s="33" t="n">
        <v>0.013</v>
      </c>
      <c r="CF444" s="33" t="n">
        <v>0.013</v>
      </c>
      <c r="CG444" s="33" t="n">
        <v>0.747</v>
      </c>
      <c r="CH444" s="33" t="n">
        <v>0.787</v>
      </c>
      <c r="CI444" s="33" t="n">
        <v>0.627</v>
      </c>
      <c r="CJ444" s="33" t="n">
        <v>0.68</v>
      </c>
      <c r="CK444" s="33" t="n">
        <v>0.56</v>
      </c>
      <c r="CL444" s="33" t="n">
        <v>0.52</v>
      </c>
      <c r="CM444" s="33" t="n">
        <v>0</v>
      </c>
      <c r="CN444" s="33" t="n">
        <v>0</v>
      </c>
      <c r="CO444" s="33" t="n">
        <v>0</v>
      </c>
      <c r="CP444" s="33" t="n">
        <v>0</v>
      </c>
      <c r="CQ444" s="33" t="n">
        <v>0</v>
      </c>
      <c r="CR444" s="33" t="n">
        <v>0</v>
      </c>
      <c r="CS444" s="33" t="n">
        <v>0</v>
      </c>
      <c r="CT444" s="33" t="n">
        <v>0.04</v>
      </c>
      <c r="CU444" s="33" t="n">
        <v>0</v>
      </c>
      <c r="CV444" s="33" t="n">
        <v>0</v>
      </c>
      <c r="CW444" s="33" t="n">
        <v>0</v>
      </c>
      <c r="CX444" s="33" t="n">
        <v>0.027</v>
      </c>
      <c r="CY444" s="33" t="n">
        <v>0.027</v>
      </c>
      <c r="CZ444" s="33" t="n">
        <v>0.013</v>
      </c>
      <c r="DA444" s="33" t="n">
        <v>0.053</v>
      </c>
      <c r="DB444" s="33" t="n">
        <v>0.027</v>
      </c>
      <c r="DC444" s="33" t="n">
        <v>0.027</v>
      </c>
      <c r="DD444" s="33" t="n">
        <v>0.08</v>
      </c>
      <c r="DE444" s="33" t="n">
        <v>0.08</v>
      </c>
      <c r="DF444" s="33" t="n">
        <v>0.12</v>
      </c>
      <c r="DG444" s="33" t="n">
        <v>0.173</v>
      </c>
      <c r="DH444" s="33" t="n">
        <v>0.12</v>
      </c>
      <c r="DI444" s="33" t="n">
        <v>0.12</v>
      </c>
      <c r="DJ444" s="33" t="n">
        <v>0.253</v>
      </c>
      <c r="DK444" s="33" t="n">
        <v>0.213</v>
      </c>
      <c r="DL444" s="33" t="n">
        <v>0.267</v>
      </c>
      <c r="DM444" s="33" t="n">
        <v>0.16</v>
      </c>
      <c r="DN444" s="33" t="n">
        <v>0.013</v>
      </c>
      <c r="DO444" s="33" t="n">
        <v>0.013</v>
      </c>
      <c r="DP444" s="33" t="n">
        <v>0.013</v>
      </c>
      <c r="DQ444" s="33" t="n">
        <v>0.04</v>
      </c>
      <c r="DR444" s="33" t="n">
        <v>0.013</v>
      </c>
      <c r="DS444" s="33" t="n">
        <v>0.027</v>
      </c>
      <c r="DT444" s="33" t="n">
        <v>0.013</v>
      </c>
      <c r="DU444" s="33" t="n">
        <v>0.04</v>
      </c>
      <c r="DV444" s="33" t="n">
        <v>0.067</v>
      </c>
      <c r="DW444" s="33" t="n">
        <v>0.907</v>
      </c>
      <c r="DX444" s="33" t="n">
        <v>0.867</v>
      </c>
      <c r="DY444" s="33" t="n">
        <v>0.787</v>
      </c>
      <c r="DZ444" s="33" t="n">
        <v>0.813</v>
      </c>
      <c r="EA444" s="33" t="n">
        <v>0.853</v>
      </c>
      <c r="EB444" s="33" t="n">
        <v>0.667</v>
      </c>
      <c r="EC444" s="33" t="n">
        <v>0.747</v>
      </c>
      <c r="ED444" s="33" t="n">
        <v>0.627</v>
      </c>
      <c r="EE444" s="33" t="n">
        <v>0.693</v>
      </c>
      <c r="EF444" s="33" t="n">
        <v>0.573</v>
      </c>
      <c r="EG444" s="33" t="n">
        <v>0.013</v>
      </c>
      <c r="EH444" s="33" t="n">
        <v>0.013</v>
      </c>
      <c r="EI444" s="33" t="n">
        <v>0.027</v>
      </c>
      <c r="EJ444" s="33" t="n">
        <v>0.133</v>
      </c>
      <c r="EK444" s="33" t="n">
        <v>0.053</v>
      </c>
      <c r="EL444" s="33" t="n">
        <v>0.013</v>
      </c>
      <c r="EM444" s="33" t="n">
        <v>0.093</v>
      </c>
      <c r="EN444" s="33" t="n">
        <v>0.12</v>
      </c>
      <c r="EO444" s="33" t="n">
        <v>0.227</v>
      </c>
      <c r="EP444" s="33" t="n">
        <v>0.2</v>
      </c>
      <c r="EQ444" s="33" t="n">
        <v>0.28</v>
      </c>
      <c r="ER444" s="33" t="n">
        <v>0.027</v>
      </c>
      <c r="ES444" s="33" t="n">
        <v>0.067</v>
      </c>
      <c r="ET444" s="33" t="n">
        <v>0.067</v>
      </c>
      <c r="EU444" s="33" t="n">
        <v>0.04</v>
      </c>
      <c r="EV444" s="33" t="n">
        <v>0.147</v>
      </c>
      <c r="EW444" s="33" t="n">
        <v>0.64</v>
      </c>
      <c r="EX444" s="33" t="n">
        <v>0.707</v>
      </c>
      <c r="EY444" s="33" t="n">
        <v>0.56</v>
      </c>
      <c r="EZ444" s="33" t="n">
        <v>8.13</v>
      </c>
      <c r="FA444" s="33" t="n">
        <v>0</v>
      </c>
      <c r="FB444" s="33" t="n">
        <v>0</v>
      </c>
      <c r="FC444" s="33" t="n">
        <v>0.027</v>
      </c>
      <c r="FD444" s="33" t="n">
        <v>0.027</v>
      </c>
      <c r="FE444" s="33" t="n">
        <v>0.08</v>
      </c>
      <c r="FF444" s="33" t="n">
        <v>0.107</v>
      </c>
      <c r="FG444" s="33" t="n">
        <v>0.093</v>
      </c>
      <c r="FH444" s="33" t="n">
        <v>0.107</v>
      </c>
      <c r="FI444" s="33" t="n">
        <v>0.107</v>
      </c>
      <c r="FJ444" s="33" t="n">
        <v>0.4</v>
      </c>
      <c r="FK444" s="33" t="n">
        <v>0.053</v>
      </c>
      <c r="FL444" s="33" t="n">
        <v>0.507</v>
      </c>
      <c r="FM444" s="33" t="n">
        <v>0.56</v>
      </c>
      <c r="FN444" s="33" t="n">
        <v>0.347</v>
      </c>
      <c r="FO444" s="33" t="n">
        <v>0.16</v>
      </c>
      <c r="FP444" s="33" t="n">
        <v>0.133</v>
      </c>
      <c r="FQ444" s="33" t="n">
        <v>0.24</v>
      </c>
      <c r="FR444" s="33" t="n">
        <v>0.133</v>
      </c>
      <c r="FS444" s="33" t="n">
        <v>0.107</v>
      </c>
      <c r="FT444" s="33" t="n">
        <v>0.173</v>
      </c>
      <c r="FU444" s="33" t="n">
        <v>0.08</v>
      </c>
      <c r="FV444" s="33" t="n">
        <v>0.133</v>
      </c>
      <c r="FW444" s="33" t="n">
        <v>0.147</v>
      </c>
      <c r="FX444" s="33" t="n">
        <v>0.12</v>
      </c>
      <c r="FY444" s="33" t="n">
        <v>0.067</v>
      </c>
      <c r="FZ444" s="33" t="n">
        <v>0.093</v>
      </c>
      <c r="GA444" s="33" t="n">
        <v>0</v>
      </c>
      <c r="GB444" s="33" t="n">
        <v>0</v>
      </c>
      <c r="GC444" s="33" t="n">
        <v>0</v>
      </c>
      <c r="GD444" s="33" t="n">
        <v>0</v>
      </c>
      <c r="GE444" s="33" t="n">
        <v>0.08</v>
      </c>
      <c r="GF444" s="33" t="n">
        <v>0</v>
      </c>
      <c r="GG444" s="33" t="n">
        <v>0.36</v>
      </c>
      <c r="GH444" s="33" t="n">
        <v>0.333</v>
      </c>
      <c r="GI444" s="33" t="n">
        <v>0.4</v>
      </c>
      <c r="GJ444" s="33" t="n">
        <v>0.387</v>
      </c>
      <c r="GK444" s="33" t="n">
        <v>0.36</v>
      </c>
      <c r="GL444" s="33" t="n">
        <v>0.32</v>
      </c>
      <c r="GM444" s="33" t="n">
        <v>0.56</v>
      </c>
      <c r="GN444" s="33" t="n">
        <v>0.467</v>
      </c>
      <c r="GO444" s="33" t="n">
        <v>0.4</v>
      </c>
      <c r="GP444" s="33" t="n">
        <v>0.467</v>
      </c>
      <c r="GQ444" s="33" t="n">
        <v>0.4</v>
      </c>
      <c r="GR444" s="33" t="n">
        <v>0.613</v>
      </c>
      <c r="GS444" s="33" t="n">
        <v>0.027</v>
      </c>
      <c r="GT444" s="33" t="n">
        <v>0.133</v>
      </c>
      <c r="GU444" s="33" t="n">
        <v>0.147</v>
      </c>
      <c r="GV444" s="33" t="n">
        <v>0.067</v>
      </c>
      <c r="GW444" s="33" t="n">
        <v>0.093</v>
      </c>
      <c r="GX444" s="33" t="n">
        <v>0.013</v>
      </c>
      <c r="GY444" s="33" t="n">
        <v>0.04</v>
      </c>
      <c r="GZ444" s="33" t="n">
        <v>0.053</v>
      </c>
      <c r="HA444" s="33" t="n">
        <v>0.04</v>
      </c>
      <c r="HB444" s="33" t="n">
        <v>0.053</v>
      </c>
      <c r="HC444" s="33" t="n">
        <v>0.053</v>
      </c>
      <c r="HD444" s="33" t="n">
        <v>0.04</v>
      </c>
      <c r="HE444" s="33" t="n">
        <v>0.013</v>
      </c>
      <c r="HF444" s="33" t="n">
        <v>0.013</v>
      </c>
      <c r="HG444" s="33" t="n">
        <v>0.013</v>
      </c>
      <c r="HH444" s="33" t="n">
        <v>0.027</v>
      </c>
      <c r="HI444" s="33" t="n">
        <v>0.013</v>
      </c>
      <c r="HJ444" s="33" t="n">
        <v>0.013</v>
      </c>
    </row>
    <row r="445" customFormat="false" ht="15" hidden="false" customHeight="false" outlineLevel="0" collapsed="false">
      <c r="A445" s="33" t="n">
        <v>610115</v>
      </c>
      <c r="B445" s="242" t="s">
        <v>1785</v>
      </c>
      <c r="C445" s="243" t="s">
        <v>1786</v>
      </c>
      <c r="D445" s="33" t="n">
        <v>5290</v>
      </c>
      <c r="E445" s="33" t="n">
        <v>24841</v>
      </c>
      <c r="F445" s="33" t="s">
        <v>1077</v>
      </c>
      <c r="G445" s="33" t="s">
        <v>1078</v>
      </c>
      <c r="H445" s="243" t="s">
        <v>46</v>
      </c>
      <c r="I445" s="33" t="s">
        <v>1855</v>
      </c>
      <c r="J445" s="33" t="s">
        <v>1788</v>
      </c>
      <c r="L445" s="33" t="s">
        <v>115</v>
      </c>
      <c r="N445" s="33" t="s">
        <v>1790</v>
      </c>
      <c r="O445" s="33" t="n">
        <v>51382</v>
      </c>
      <c r="P445" s="33" t="s">
        <v>1791</v>
      </c>
      <c r="Q445" s="33" t="s">
        <v>1077</v>
      </c>
      <c r="R445" s="33" t="s">
        <v>4779</v>
      </c>
      <c r="S445" s="33" t="n">
        <v>60637</v>
      </c>
      <c r="T445" s="33" t="n">
        <v>46</v>
      </c>
      <c r="U445" s="33" t="s">
        <v>4780</v>
      </c>
      <c r="V445" s="33" t="s">
        <v>4781</v>
      </c>
      <c r="W445" s="33" t="s">
        <v>4782</v>
      </c>
      <c r="X445" s="33" t="s">
        <v>4783</v>
      </c>
      <c r="Y445" s="33" t="s">
        <v>2097</v>
      </c>
      <c r="Z445" s="33" t="s">
        <v>1831</v>
      </c>
      <c r="AA445" s="33" t="n">
        <v>2012</v>
      </c>
      <c r="AB445" s="33" t="n">
        <v>610115</v>
      </c>
      <c r="AD445" s="33" t="n">
        <v>5290</v>
      </c>
      <c r="AG445" s="33" t="s">
        <v>4784</v>
      </c>
      <c r="AH445" s="33" t="n">
        <v>5</v>
      </c>
      <c r="AI445" s="33" t="s">
        <v>1823</v>
      </c>
      <c r="AJ445" s="33" t="s">
        <v>1801</v>
      </c>
      <c r="AK445" s="33" t="s">
        <v>1802</v>
      </c>
      <c r="AL445" s="33" t="s">
        <v>115</v>
      </c>
      <c r="AM445" s="33" t="s">
        <v>53</v>
      </c>
      <c r="AN445" s="33" t="s">
        <v>115</v>
      </c>
      <c r="AO445" s="33" t="s">
        <v>115</v>
      </c>
      <c r="AP445" s="33" t="s">
        <v>53</v>
      </c>
      <c r="AQ445" s="33" t="s">
        <v>2467</v>
      </c>
      <c r="AR445" s="244" t="s">
        <v>54</v>
      </c>
    </row>
    <row r="446" customFormat="false" ht="15" hidden="false" customHeight="false" outlineLevel="0" collapsed="false">
      <c r="A446" s="33" t="n">
        <v>610116</v>
      </c>
      <c r="B446" s="242" t="s">
        <v>1785</v>
      </c>
      <c r="C446" s="243" t="s">
        <v>1786</v>
      </c>
      <c r="D446" s="33" t="n">
        <v>5300</v>
      </c>
      <c r="E446" s="33" t="n">
        <v>31201</v>
      </c>
      <c r="F446" s="33" t="s">
        <v>1083</v>
      </c>
      <c r="G446" s="33" t="s">
        <v>1084</v>
      </c>
      <c r="H446" s="243" t="s">
        <v>46</v>
      </c>
      <c r="I446" s="33" t="s">
        <v>1855</v>
      </c>
      <c r="J446" s="33" t="s">
        <v>1788</v>
      </c>
      <c r="L446" s="33" t="s">
        <v>115</v>
      </c>
      <c r="N446" s="33" t="s">
        <v>1790</v>
      </c>
      <c r="O446" s="33" t="n">
        <v>51475</v>
      </c>
      <c r="P446" s="33" t="s">
        <v>1791</v>
      </c>
      <c r="Q446" s="33" t="s">
        <v>1083</v>
      </c>
      <c r="R446" s="33" t="s">
        <v>4785</v>
      </c>
      <c r="S446" s="33" t="n">
        <v>60649</v>
      </c>
      <c r="T446" s="33" t="n">
        <v>46</v>
      </c>
      <c r="U446" s="33" t="s">
        <v>4786</v>
      </c>
      <c r="V446" s="33" t="s">
        <v>4787</v>
      </c>
      <c r="W446" s="33" t="s">
        <v>4788</v>
      </c>
      <c r="X446" s="33" t="s">
        <v>4789</v>
      </c>
      <c r="Y446" s="33" t="s">
        <v>2405</v>
      </c>
      <c r="Z446" s="33" t="s">
        <v>2586</v>
      </c>
      <c r="AA446" s="33" t="n">
        <v>2012</v>
      </c>
      <c r="AB446" s="33" t="n">
        <v>610116</v>
      </c>
      <c r="AD446" s="33" t="n">
        <v>5300</v>
      </c>
      <c r="AG446" s="33" t="s">
        <v>4790</v>
      </c>
      <c r="AH446" s="33" t="n">
        <v>6</v>
      </c>
      <c r="AI446" s="33" t="s">
        <v>1823</v>
      </c>
      <c r="AJ446" s="33" t="s">
        <v>1801</v>
      </c>
      <c r="AK446" s="33" t="s">
        <v>1802</v>
      </c>
      <c r="AL446" s="33" t="s">
        <v>115</v>
      </c>
      <c r="AM446" s="33" t="s">
        <v>53</v>
      </c>
      <c r="AN446" s="33" t="s">
        <v>115</v>
      </c>
      <c r="AO446" s="33" t="s">
        <v>115</v>
      </c>
      <c r="AP446" s="33" t="s">
        <v>53</v>
      </c>
      <c r="AQ446" s="33" t="s">
        <v>2467</v>
      </c>
      <c r="AR446" s="244" t="s">
        <v>54</v>
      </c>
    </row>
    <row r="447" customFormat="false" ht="15" hidden="false" customHeight="false" outlineLevel="0" collapsed="false">
      <c r="A447" s="33" t="n">
        <v>610117</v>
      </c>
      <c r="B447" s="242" t="s">
        <v>1785</v>
      </c>
      <c r="C447" s="243" t="s">
        <v>1786</v>
      </c>
      <c r="D447" s="33" t="n">
        <v>5310</v>
      </c>
      <c r="E447" s="33" t="n">
        <v>24851</v>
      </c>
      <c r="F447" s="33" t="s">
        <v>1087</v>
      </c>
      <c r="G447" s="33" t="s">
        <v>1088</v>
      </c>
      <c r="H447" s="243" t="s">
        <v>46</v>
      </c>
      <c r="I447" s="33" t="s">
        <v>1855</v>
      </c>
      <c r="J447" s="33" t="s">
        <v>2438</v>
      </c>
      <c r="L447" s="33" t="s">
        <v>112</v>
      </c>
      <c r="N447" s="33" t="s">
        <v>1790</v>
      </c>
      <c r="O447" s="33" t="n">
        <v>51306</v>
      </c>
      <c r="P447" s="33" t="s">
        <v>1791</v>
      </c>
      <c r="Q447" s="33" t="s">
        <v>4791</v>
      </c>
      <c r="R447" s="33" t="s">
        <v>4792</v>
      </c>
      <c r="S447" s="33" t="n">
        <v>60629</v>
      </c>
      <c r="T447" s="33" t="n">
        <v>44</v>
      </c>
      <c r="U447" s="33" t="s">
        <v>4793</v>
      </c>
      <c r="V447" s="33" t="s">
        <v>4794</v>
      </c>
      <c r="W447" s="33" t="s">
        <v>4795</v>
      </c>
      <c r="X447" s="33" t="s">
        <v>4796</v>
      </c>
      <c r="Y447" s="33" t="s">
        <v>2499</v>
      </c>
      <c r="Z447" s="33" t="s">
        <v>2500</v>
      </c>
      <c r="AA447" s="33" t="n">
        <v>2012</v>
      </c>
      <c r="AB447" s="33" t="n">
        <v>610117</v>
      </c>
      <c r="AD447" s="33" t="n">
        <v>5310</v>
      </c>
      <c r="AG447" s="33" t="s">
        <v>4797</v>
      </c>
      <c r="AH447" s="33" t="n">
        <v>0</v>
      </c>
      <c r="AI447" s="33" t="s">
        <v>1823</v>
      </c>
      <c r="AJ447" s="33" t="s">
        <v>1801</v>
      </c>
      <c r="AK447" s="33" t="s">
        <v>1802</v>
      </c>
      <c r="AL447" s="33" t="s">
        <v>112</v>
      </c>
      <c r="AM447" s="33" t="s">
        <v>71</v>
      </c>
      <c r="AN447" s="33" t="s">
        <v>112</v>
      </c>
      <c r="AO447" s="33" t="s">
        <v>112</v>
      </c>
      <c r="AP447" s="33" t="s">
        <v>71</v>
      </c>
      <c r="AQ447" s="33" t="s">
        <v>2467</v>
      </c>
      <c r="AR447" s="244" t="s">
        <v>263</v>
      </c>
      <c r="AS447" s="33" t="s">
        <v>47</v>
      </c>
      <c r="AT447" s="33" t="s">
        <v>47</v>
      </c>
      <c r="AU447" s="33" t="s">
        <v>67</v>
      </c>
      <c r="AV447" s="33" t="n">
        <v>42</v>
      </c>
      <c r="AW447" s="33" t="n">
        <v>48</v>
      </c>
      <c r="AX447" s="33" t="n">
        <v>38</v>
      </c>
      <c r="AY447" s="33" t="n">
        <v>427</v>
      </c>
      <c r="AZ447" s="33" t="n">
        <v>26</v>
      </c>
      <c r="BA447" s="33" t="n">
        <v>5</v>
      </c>
      <c r="BB447" s="33" t="n">
        <v>2</v>
      </c>
      <c r="BC447" s="33" t="n">
        <v>375</v>
      </c>
      <c r="BD447" s="245" t="n">
        <v>2</v>
      </c>
      <c r="BE447" s="33" t="n">
        <v>0</v>
      </c>
      <c r="BF447" s="33" t="n">
        <v>9</v>
      </c>
      <c r="BG447" s="33" t="n">
        <v>8</v>
      </c>
      <c r="BH447" s="33" t="n">
        <v>427</v>
      </c>
      <c r="BI447" s="33" t="n">
        <v>0.012</v>
      </c>
      <c r="BJ447" s="33" t="n">
        <v>0.007</v>
      </c>
      <c r="BK447" s="33" t="n">
        <v>0.009</v>
      </c>
      <c r="BL447" s="33" t="n">
        <v>0.016</v>
      </c>
      <c r="BM447" s="33" t="n">
        <v>0.014</v>
      </c>
      <c r="BN447" s="33" t="n">
        <v>0.061</v>
      </c>
      <c r="BO447" s="33" t="n">
        <v>0.068</v>
      </c>
      <c r="BP447" s="33" t="n">
        <v>0.044</v>
      </c>
      <c r="BQ447" s="33" t="n">
        <v>0.084</v>
      </c>
      <c r="BR447" s="33" t="n">
        <v>0.056</v>
      </c>
      <c r="BS447" s="33" t="n">
        <v>0.101</v>
      </c>
      <c r="BT447" s="33" t="n">
        <v>0.173</v>
      </c>
      <c r="BU447" s="33" t="n">
        <v>0.37</v>
      </c>
      <c r="BV447" s="33" t="n">
        <v>0.319</v>
      </c>
      <c r="BW447" s="33" t="n">
        <v>0.363</v>
      </c>
      <c r="BX447" s="33" t="n">
        <v>0.29</v>
      </c>
      <c r="BY447" s="33" t="n">
        <v>0.347</v>
      </c>
      <c r="BZ447" s="33" t="n">
        <v>0.351</v>
      </c>
      <c r="CA447" s="33" t="n">
        <v>0.026</v>
      </c>
      <c r="CB447" s="33" t="n">
        <v>0.012</v>
      </c>
      <c r="CC447" s="33" t="n">
        <v>0.035</v>
      </c>
      <c r="CD447" s="33" t="n">
        <v>0.016</v>
      </c>
      <c r="CE447" s="33" t="n">
        <v>0.049</v>
      </c>
      <c r="CF447" s="33" t="n">
        <v>0.033</v>
      </c>
      <c r="CG447" s="33" t="n">
        <v>0.525</v>
      </c>
      <c r="CH447" s="33" t="n">
        <v>0.618</v>
      </c>
      <c r="CI447" s="33" t="n">
        <v>0.508</v>
      </c>
      <c r="CJ447" s="33" t="n">
        <v>0.621</v>
      </c>
      <c r="CK447" s="33" t="n">
        <v>0.489</v>
      </c>
      <c r="CL447" s="33" t="n">
        <v>0.382</v>
      </c>
      <c r="CM447" s="33" t="n">
        <v>0.012</v>
      </c>
      <c r="CN447" s="33" t="n">
        <v>0.012</v>
      </c>
      <c r="CO447" s="33" t="n">
        <v>0.007</v>
      </c>
      <c r="CP447" s="33" t="n">
        <v>0.012</v>
      </c>
      <c r="CQ447" s="33" t="n">
        <v>0.012</v>
      </c>
      <c r="CR447" s="33" t="n">
        <v>0.016</v>
      </c>
      <c r="CS447" s="33" t="n">
        <v>0.023</v>
      </c>
      <c r="CT447" s="33" t="n">
        <v>0.061</v>
      </c>
      <c r="CU447" s="33" t="n">
        <v>0.035</v>
      </c>
      <c r="CV447" s="33" t="n">
        <v>0.012</v>
      </c>
      <c r="CW447" s="33" t="n">
        <v>0.023</v>
      </c>
      <c r="CX447" s="33" t="n">
        <v>0.04</v>
      </c>
      <c r="CY447" s="33" t="n">
        <v>0.033</v>
      </c>
      <c r="CZ447" s="33" t="n">
        <v>0.021</v>
      </c>
      <c r="DA447" s="33" t="n">
        <v>0.04</v>
      </c>
      <c r="DB447" s="33" t="n">
        <v>0.068</v>
      </c>
      <c r="DC447" s="33" t="n">
        <v>0.084</v>
      </c>
      <c r="DD447" s="33" t="n">
        <v>0.077</v>
      </c>
      <c r="DE447" s="33" t="n">
        <v>0.166</v>
      </c>
      <c r="DF447" s="33" t="n">
        <v>0.18</v>
      </c>
      <c r="DG447" s="33" t="n">
        <v>0.213</v>
      </c>
      <c r="DH447" s="33" t="n">
        <v>0.22</v>
      </c>
      <c r="DI447" s="33" t="n">
        <v>0.192</v>
      </c>
      <c r="DJ447" s="33" t="n">
        <v>0.267</v>
      </c>
      <c r="DK447" s="33" t="n">
        <v>0.269</v>
      </c>
      <c r="DL447" s="33" t="n">
        <v>0.23</v>
      </c>
      <c r="DM447" s="33" t="n">
        <v>0.234</v>
      </c>
      <c r="DN447" s="33" t="n">
        <v>0.012</v>
      </c>
      <c r="DO447" s="33" t="n">
        <v>0.009</v>
      </c>
      <c r="DP447" s="33" t="n">
        <v>0.028</v>
      </c>
      <c r="DQ447" s="33" t="n">
        <v>0.023</v>
      </c>
      <c r="DR447" s="33" t="n">
        <v>0.014</v>
      </c>
      <c r="DS447" s="33" t="n">
        <v>0.026</v>
      </c>
      <c r="DT447" s="33" t="n">
        <v>0.033</v>
      </c>
      <c r="DU447" s="33" t="n">
        <v>0.023</v>
      </c>
      <c r="DV447" s="33" t="n">
        <v>0.012</v>
      </c>
      <c r="DW447" s="33" t="n">
        <v>0.799</v>
      </c>
      <c r="DX447" s="33" t="n">
        <v>0.775</v>
      </c>
      <c r="DY447" s="33" t="n">
        <v>0.712</v>
      </c>
      <c r="DZ447" s="33" t="n">
        <v>0.712</v>
      </c>
      <c r="EA447" s="33" t="n">
        <v>0.761</v>
      </c>
      <c r="EB447" s="33" t="n">
        <v>0.651</v>
      </c>
      <c r="EC447" s="33" t="n">
        <v>0.607</v>
      </c>
      <c r="ED447" s="33" t="n">
        <v>0.602</v>
      </c>
      <c r="EE447" s="33" t="n">
        <v>0.642</v>
      </c>
      <c r="EF447" s="33" t="n">
        <v>0.361</v>
      </c>
      <c r="EG447" s="33" t="n">
        <v>0.03</v>
      </c>
      <c r="EH447" s="33" t="n">
        <v>0.007</v>
      </c>
      <c r="EI447" s="33" t="n">
        <v>0.033</v>
      </c>
      <c r="EJ447" s="33" t="n">
        <v>0.251</v>
      </c>
      <c r="EK447" s="33" t="n">
        <v>0.066</v>
      </c>
      <c r="EL447" s="33" t="n">
        <v>0.054</v>
      </c>
      <c r="EM447" s="33" t="n">
        <v>0.124</v>
      </c>
      <c r="EN447" s="33" t="n">
        <v>0.129</v>
      </c>
      <c r="EO447" s="33" t="n">
        <v>0.333</v>
      </c>
      <c r="EP447" s="33" t="n">
        <v>0.286</v>
      </c>
      <c r="EQ447" s="33" t="n">
        <v>0.326</v>
      </c>
      <c r="ER447" s="33" t="n">
        <v>0.098</v>
      </c>
      <c r="ES447" s="33" t="n">
        <v>0.066</v>
      </c>
      <c r="ET447" s="33" t="n">
        <v>0.08</v>
      </c>
      <c r="EU447" s="33" t="n">
        <v>0.08</v>
      </c>
      <c r="EV447" s="33" t="n">
        <v>0.162</v>
      </c>
      <c r="EW447" s="33" t="n">
        <v>0.506</v>
      </c>
      <c r="EX447" s="33" t="n">
        <v>0.574</v>
      </c>
      <c r="EY447" s="33" t="n">
        <v>0.438</v>
      </c>
      <c r="EZ447" s="33" t="n">
        <v>8.41</v>
      </c>
      <c r="FA447" s="33" t="n">
        <v>0.007</v>
      </c>
      <c r="FB447" s="33" t="n">
        <v>0.007</v>
      </c>
      <c r="FC447" s="33" t="n">
        <v>0.019</v>
      </c>
      <c r="FD447" s="33" t="n">
        <v>0.016</v>
      </c>
      <c r="FE447" s="33" t="n">
        <v>0.054</v>
      </c>
      <c r="FF447" s="33" t="n">
        <v>0.037</v>
      </c>
      <c r="FG447" s="33" t="n">
        <v>0.08</v>
      </c>
      <c r="FH447" s="33" t="n">
        <v>0.15</v>
      </c>
      <c r="FI447" s="33" t="n">
        <v>0.164</v>
      </c>
      <c r="FJ447" s="33" t="n">
        <v>0.393</v>
      </c>
      <c r="FK447" s="33" t="n">
        <v>0.073</v>
      </c>
      <c r="FL447" s="33" t="n">
        <v>0.295</v>
      </c>
      <c r="FM447" s="33" t="n">
        <v>0.412</v>
      </c>
      <c r="FN447" s="33" t="n">
        <v>0.194</v>
      </c>
      <c r="FO447" s="33" t="n">
        <v>0.204</v>
      </c>
      <c r="FP447" s="33" t="n">
        <v>0.141</v>
      </c>
      <c r="FQ447" s="33" t="n">
        <v>0.164</v>
      </c>
      <c r="FR447" s="33" t="n">
        <v>0.133</v>
      </c>
      <c r="FS447" s="33" t="n">
        <v>0.07</v>
      </c>
      <c r="FT447" s="33" t="n">
        <v>0.215</v>
      </c>
      <c r="FU447" s="33" t="n">
        <v>0.162</v>
      </c>
      <c r="FV447" s="33" t="n">
        <v>0.101</v>
      </c>
      <c r="FW447" s="33" t="n">
        <v>0.23</v>
      </c>
      <c r="FX447" s="33" t="n">
        <v>0.206</v>
      </c>
      <c r="FY447" s="33" t="n">
        <v>0.276</v>
      </c>
      <c r="FZ447" s="33" t="n">
        <v>0.197</v>
      </c>
      <c r="GA447" s="33" t="n">
        <v>0.026</v>
      </c>
      <c r="GB447" s="33" t="n">
        <v>0.019</v>
      </c>
      <c r="GC447" s="33" t="n">
        <v>0.016</v>
      </c>
      <c r="GD447" s="33" t="n">
        <v>0.044</v>
      </c>
      <c r="GE447" s="33" t="n">
        <v>0.164</v>
      </c>
      <c r="GF447" s="33" t="n">
        <v>0.016</v>
      </c>
      <c r="GG447" s="33" t="n">
        <v>0.349</v>
      </c>
      <c r="GH447" s="33" t="n">
        <v>0.286</v>
      </c>
      <c r="GI447" s="33" t="n">
        <v>0.323</v>
      </c>
      <c r="GJ447" s="33" t="n">
        <v>0.333</v>
      </c>
      <c r="GK447" s="33" t="n">
        <v>0.337</v>
      </c>
      <c r="GL447" s="33" t="n">
        <v>0.354</v>
      </c>
      <c r="GM447" s="33" t="n">
        <v>0.48</v>
      </c>
      <c r="GN447" s="33" t="n">
        <v>0.368</v>
      </c>
      <c r="GO447" s="33" t="n">
        <v>0.412</v>
      </c>
      <c r="GP447" s="33" t="n">
        <v>0.431</v>
      </c>
      <c r="GQ447" s="33" t="n">
        <v>0.3</v>
      </c>
      <c r="GR447" s="33" t="n">
        <v>0.473</v>
      </c>
      <c r="GS447" s="33" t="n">
        <v>0.052</v>
      </c>
      <c r="GT447" s="33" t="n">
        <v>0.19</v>
      </c>
      <c r="GU447" s="33" t="n">
        <v>0.117</v>
      </c>
      <c r="GV447" s="33" t="n">
        <v>0.068</v>
      </c>
      <c r="GW447" s="33" t="n">
        <v>0.077</v>
      </c>
      <c r="GX447" s="33" t="n">
        <v>0.047</v>
      </c>
      <c r="GY447" s="33" t="n">
        <v>0.023</v>
      </c>
      <c r="GZ447" s="33" t="n">
        <v>0.033</v>
      </c>
      <c r="HA447" s="33" t="n">
        <v>0.028</v>
      </c>
      <c r="HB447" s="33" t="n">
        <v>0.026</v>
      </c>
      <c r="HC447" s="33" t="n">
        <v>0.028</v>
      </c>
      <c r="HD447" s="33" t="n">
        <v>0.021</v>
      </c>
      <c r="HE447" s="33" t="n">
        <v>0.07</v>
      </c>
      <c r="HF447" s="33" t="n">
        <v>0.105</v>
      </c>
      <c r="HG447" s="33" t="n">
        <v>0.103</v>
      </c>
      <c r="HH447" s="33" t="n">
        <v>0.098</v>
      </c>
      <c r="HI447" s="33" t="n">
        <v>0.094</v>
      </c>
      <c r="HJ447" s="33" t="n">
        <v>0.089</v>
      </c>
    </row>
    <row r="448" customFormat="false" ht="15" hidden="false" customHeight="false" outlineLevel="0" collapsed="false">
      <c r="A448" s="33" t="n">
        <v>610119</v>
      </c>
      <c r="B448" s="242" t="s">
        <v>1785</v>
      </c>
      <c r="C448" s="243" t="s">
        <v>1786</v>
      </c>
      <c r="D448" s="33" t="n">
        <v>5330</v>
      </c>
      <c r="E448" s="33" t="n">
        <v>24861</v>
      </c>
      <c r="F448" s="33" t="s">
        <v>1093</v>
      </c>
      <c r="G448" s="33" t="s">
        <v>1094</v>
      </c>
      <c r="H448" s="243" t="s">
        <v>46</v>
      </c>
      <c r="I448" s="33" t="s">
        <v>1855</v>
      </c>
      <c r="J448" s="33" t="s">
        <v>1788</v>
      </c>
      <c r="L448" s="33" t="s">
        <v>232</v>
      </c>
      <c r="N448" s="33" t="s">
        <v>1790</v>
      </c>
      <c r="O448" s="33" t="n">
        <v>51172</v>
      </c>
      <c r="P448" s="33" t="s">
        <v>1791</v>
      </c>
      <c r="Q448" s="33" t="s">
        <v>4798</v>
      </c>
      <c r="R448" s="33" t="s">
        <v>4799</v>
      </c>
      <c r="S448" s="33" t="n">
        <v>60622</v>
      </c>
      <c r="T448" s="33" t="n">
        <v>35</v>
      </c>
      <c r="U448" s="33" t="s">
        <v>4800</v>
      </c>
      <c r="V448" s="33" t="s">
        <v>4801</v>
      </c>
      <c r="W448" s="33" t="s">
        <v>4802</v>
      </c>
      <c r="X448" s="33" t="s">
        <v>4803</v>
      </c>
      <c r="Y448" s="33" t="s">
        <v>1846</v>
      </c>
      <c r="Z448" s="33" t="s">
        <v>2090</v>
      </c>
      <c r="AA448" s="33" t="n">
        <v>2012</v>
      </c>
      <c r="AB448" s="33" t="n">
        <v>610119</v>
      </c>
      <c r="AD448" s="33" t="n">
        <v>5330</v>
      </c>
      <c r="AG448" s="33" t="s">
        <v>4804</v>
      </c>
      <c r="AH448" s="33" t="n">
        <v>2</v>
      </c>
      <c r="AI448" s="33" t="s">
        <v>1823</v>
      </c>
      <c r="AJ448" s="33" t="s">
        <v>1801</v>
      </c>
      <c r="AK448" s="33" t="s">
        <v>1802</v>
      </c>
      <c r="AL448" s="33" t="s">
        <v>232</v>
      </c>
      <c r="AM448" s="33" t="s">
        <v>108</v>
      </c>
      <c r="AN448" s="33" t="s">
        <v>232</v>
      </c>
      <c r="AO448" s="33" t="s">
        <v>232</v>
      </c>
      <c r="AP448" s="33" t="s">
        <v>108</v>
      </c>
      <c r="AQ448" s="33" t="s">
        <v>2426</v>
      </c>
      <c r="AR448" s="244" t="s">
        <v>66</v>
      </c>
      <c r="AS448" s="33" t="s">
        <v>47</v>
      </c>
      <c r="AT448" s="33" t="s">
        <v>47</v>
      </c>
      <c r="AU448" s="33" t="s">
        <v>47</v>
      </c>
      <c r="AV448" s="33" t="n">
        <v>53</v>
      </c>
      <c r="AW448" s="33" t="n">
        <v>41</v>
      </c>
      <c r="AX448" s="33" t="n">
        <v>46</v>
      </c>
      <c r="AY448" s="33" t="n">
        <v>93</v>
      </c>
      <c r="AZ448" s="33" t="n">
        <v>2</v>
      </c>
      <c r="BA448" s="33" t="n">
        <v>0</v>
      </c>
      <c r="BB448" s="33" t="n">
        <v>19</v>
      </c>
      <c r="BC448" s="33" t="n">
        <v>69</v>
      </c>
      <c r="BD448" s="245" t="n">
        <v>0</v>
      </c>
      <c r="BE448" s="33" t="n">
        <v>0</v>
      </c>
      <c r="BF448" s="33" t="n">
        <v>0</v>
      </c>
      <c r="BG448" s="33" t="n">
        <v>3</v>
      </c>
      <c r="BH448" s="33" t="n">
        <v>93</v>
      </c>
      <c r="BI448" s="33" t="n">
        <v>0</v>
      </c>
      <c r="BJ448" s="33" t="n">
        <v>0</v>
      </c>
      <c r="BK448" s="33" t="n">
        <v>0.022</v>
      </c>
      <c r="BL448" s="33" t="n">
        <v>0</v>
      </c>
      <c r="BM448" s="33" t="n">
        <v>0</v>
      </c>
      <c r="BN448" s="33" t="n">
        <v>0.065</v>
      </c>
      <c r="BO448" s="33" t="n">
        <v>0.022</v>
      </c>
      <c r="BP448" s="33" t="n">
        <v>0.032</v>
      </c>
      <c r="BQ448" s="33" t="n">
        <v>0.022</v>
      </c>
      <c r="BR448" s="33" t="n">
        <v>0.054</v>
      </c>
      <c r="BS448" s="33" t="n">
        <v>0.118</v>
      </c>
      <c r="BT448" s="33" t="n">
        <v>0.183</v>
      </c>
      <c r="BU448" s="33" t="n">
        <v>0.269</v>
      </c>
      <c r="BV448" s="33" t="n">
        <v>0.226</v>
      </c>
      <c r="BW448" s="33" t="n">
        <v>0.398</v>
      </c>
      <c r="BX448" s="33" t="n">
        <v>0.312</v>
      </c>
      <c r="BY448" s="33" t="n">
        <v>0.376</v>
      </c>
      <c r="BZ448" s="33" t="n">
        <v>0.355</v>
      </c>
      <c r="CA448" s="33" t="n">
        <v>0.011</v>
      </c>
      <c r="CB448" s="33" t="n">
        <v>0</v>
      </c>
      <c r="CC448" s="33" t="n">
        <v>0</v>
      </c>
      <c r="CD448" s="33" t="n">
        <v>0.011</v>
      </c>
      <c r="CE448" s="33" t="n">
        <v>0.011</v>
      </c>
      <c r="CF448" s="33" t="n">
        <v>0.022</v>
      </c>
      <c r="CG448" s="33" t="n">
        <v>0.699</v>
      </c>
      <c r="CH448" s="33" t="n">
        <v>0.742</v>
      </c>
      <c r="CI448" s="33" t="n">
        <v>0.559</v>
      </c>
      <c r="CJ448" s="33" t="n">
        <v>0.624</v>
      </c>
      <c r="CK448" s="33" t="n">
        <v>0.495</v>
      </c>
      <c r="CL448" s="33" t="n">
        <v>0.376</v>
      </c>
      <c r="CM448" s="33" t="n">
        <v>0</v>
      </c>
      <c r="CN448" s="33" t="n">
        <v>0.011</v>
      </c>
      <c r="CO448" s="33" t="n">
        <v>0</v>
      </c>
      <c r="CP448" s="33" t="n">
        <v>0.011</v>
      </c>
      <c r="CQ448" s="33" t="n">
        <v>0</v>
      </c>
      <c r="CR448" s="33" t="n">
        <v>0.011</v>
      </c>
      <c r="CS448" s="33" t="n">
        <v>0.011</v>
      </c>
      <c r="CT448" s="33" t="n">
        <v>0.075</v>
      </c>
      <c r="CU448" s="33" t="n">
        <v>0.054</v>
      </c>
      <c r="CV448" s="33" t="n">
        <v>0</v>
      </c>
      <c r="CW448" s="33" t="n">
        <v>0.022</v>
      </c>
      <c r="CX448" s="33" t="n">
        <v>0.032</v>
      </c>
      <c r="CY448" s="33" t="n">
        <v>0.054</v>
      </c>
      <c r="CZ448" s="33" t="n">
        <v>0.022</v>
      </c>
      <c r="DA448" s="33" t="n">
        <v>0.043</v>
      </c>
      <c r="DB448" s="33" t="n">
        <v>0.086</v>
      </c>
      <c r="DC448" s="33" t="n">
        <v>0.097</v>
      </c>
      <c r="DD448" s="33" t="n">
        <v>0.054</v>
      </c>
      <c r="DE448" s="33" t="n">
        <v>0.237</v>
      </c>
      <c r="DF448" s="33" t="n">
        <v>0.215</v>
      </c>
      <c r="DG448" s="33" t="n">
        <v>0.301</v>
      </c>
      <c r="DH448" s="33" t="n">
        <v>0.226</v>
      </c>
      <c r="DI448" s="33" t="n">
        <v>0.247</v>
      </c>
      <c r="DJ448" s="33" t="n">
        <v>0.301</v>
      </c>
      <c r="DK448" s="33" t="n">
        <v>0.215</v>
      </c>
      <c r="DL448" s="33" t="n">
        <v>0.269</v>
      </c>
      <c r="DM448" s="33" t="n">
        <v>0.247</v>
      </c>
      <c r="DN448" s="33" t="n">
        <v>0</v>
      </c>
      <c r="DO448" s="33" t="n">
        <v>0</v>
      </c>
      <c r="DP448" s="33" t="n">
        <v>0.011</v>
      </c>
      <c r="DQ448" s="33" t="n">
        <v>0.032</v>
      </c>
      <c r="DR448" s="33" t="n">
        <v>0</v>
      </c>
      <c r="DS448" s="33" t="n">
        <v>0.011</v>
      </c>
      <c r="DT448" s="33" t="n">
        <v>0.022</v>
      </c>
      <c r="DU448" s="33" t="n">
        <v>0.011</v>
      </c>
      <c r="DV448" s="33" t="n">
        <v>0.032</v>
      </c>
      <c r="DW448" s="33" t="n">
        <v>0.763</v>
      </c>
      <c r="DX448" s="33" t="n">
        <v>0.753</v>
      </c>
      <c r="DY448" s="33" t="n">
        <v>0.656</v>
      </c>
      <c r="DZ448" s="33" t="n">
        <v>0.677</v>
      </c>
      <c r="EA448" s="33" t="n">
        <v>0.731</v>
      </c>
      <c r="EB448" s="33" t="n">
        <v>0.634</v>
      </c>
      <c r="EC448" s="33" t="n">
        <v>0.667</v>
      </c>
      <c r="ED448" s="33" t="n">
        <v>0.548</v>
      </c>
      <c r="EE448" s="33" t="n">
        <v>0.613</v>
      </c>
      <c r="EF448" s="33" t="n">
        <v>0.473</v>
      </c>
      <c r="EG448" s="33" t="n">
        <v>0.054</v>
      </c>
      <c r="EH448" s="33" t="n">
        <v>0.043</v>
      </c>
      <c r="EI448" s="33" t="n">
        <v>0.022</v>
      </c>
      <c r="EJ448" s="33" t="n">
        <v>0.204</v>
      </c>
      <c r="EK448" s="33" t="n">
        <v>0.054</v>
      </c>
      <c r="EL448" s="33" t="n">
        <v>0.011</v>
      </c>
      <c r="EM448" s="33" t="n">
        <v>0.032</v>
      </c>
      <c r="EN448" s="33" t="n">
        <v>0.161</v>
      </c>
      <c r="EO448" s="33" t="n">
        <v>0.333</v>
      </c>
      <c r="EP448" s="33" t="n">
        <v>0.269</v>
      </c>
      <c r="EQ448" s="33" t="n">
        <v>0.43</v>
      </c>
      <c r="ER448" s="33" t="n">
        <v>0.054</v>
      </c>
      <c r="ES448" s="33" t="n">
        <v>0.065</v>
      </c>
      <c r="ET448" s="33" t="n">
        <v>0.129</v>
      </c>
      <c r="EU448" s="33" t="n">
        <v>0.043</v>
      </c>
      <c r="EV448" s="33" t="n">
        <v>0.108</v>
      </c>
      <c r="EW448" s="33" t="n">
        <v>0.495</v>
      </c>
      <c r="EX448" s="33" t="n">
        <v>0.548</v>
      </c>
      <c r="EY448" s="33" t="n">
        <v>0.473</v>
      </c>
      <c r="EZ448" s="33" t="n">
        <v>8.36</v>
      </c>
      <c r="FA448" s="33" t="n">
        <v>0.011</v>
      </c>
      <c r="FB448" s="33" t="n">
        <v>0</v>
      </c>
      <c r="FC448" s="33" t="n">
        <v>0.022</v>
      </c>
      <c r="FD448" s="33" t="n">
        <v>0.022</v>
      </c>
      <c r="FE448" s="33" t="n">
        <v>0.022</v>
      </c>
      <c r="FF448" s="33" t="n">
        <v>0.065</v>
      </c>
      <c r="FG448" s="33" t="n">
        <v>0.065</v>
      </c>
      <c r="FH448" s="33" t="n">
        <v>0.215</v>
      </c>
      <c r="FI448" s="33" t="n">
        <v>0.183</v>
      </c>
      <c r="FJ448" s="33" t="n">
        <v>0.344</v>
      </c>
      <c r="FK448" s="33" t="n">
        <v>0.054</v>
      </c>
      <c r="FL448" s="33" t="n">
        <v>0.409</v>
      </c>
      <c r="FM448" s="33" t="n">
        <v>0.559</v>
      </c>
      <c r="FN448" s="33" t="n">
        <v>0.355</v>
      </c>
      <c r="FO448" s="33" t="n">
        <v>0.215</v>
      </c>
      <c r="FP448" s="33" t="n">
        <v>0.129</v>
      </c>
      <c r="FQ448" s="33" t="n">
        <v>0.151</v>
      </c>
      <c r="FR448" s="33" t="n">
        <v>0.118</v>
      </c>
      <c r="FS448" s="33" t="n">
        <v>0.075</v>
      </c>
      <c r="FT448" s="33" t="n">
        <v>0.194</v>
      </c>
      <c r="FU448" s="33" t="n">
        <v>0.129</v>
      </c>
      <c r="FV448" s="33" t="n">
        <v>0.075</v>
      </c>
      <c r="FW448" s="33" t="n">
        <v>0.183</v>
      </c>
      <c r="FX448" s="33" t="n">
        <v>0.129</v>
      </c>
      <c r="FY448" s="33" t="n">
        <v>0.161</v>
      </c>
      <c r="FZ448" s="33" t="n">
        <v>0.118</v>
      </c>
      <c r="GA448" s="33" t="n">
        <v>0.022</v>
      </c>
      <c r="GB448" s="33" t="n">
        <v>0.032</v>
      </c>
      <c r="GC448" s="33" t="n">
        <v>0.011</v>
      </c>
      <c r="GD448" s="33" t="n">
        <v>0.054</v>
      </c>
      <c r="GE448" s="33" t="n">
        <v>0.065</v>
      </c>
      <c r="GF448" s="33" t="n">
        <v>0.011</v>
      </c>
      <c r="GG448" s="33" t="n">
        <v>0.387</v>
      </c>
      <c r="GH448" s="33" t="n">
        <v>0.366</v>
      </c>
      <c r="GI448" s="33" t="n">
        <v>0.409</v>
      </c>
      <c r="GJ448" s="33" t="n">
        <v>0.312</v>
      </c>
      <c r="GK448" s="33" t="n">
        <v>0.484</v>
      </c>
      <c r="GL448" s="33" t="n">
        <v>0.269</v>
      </c>
      <c r="GM448" s="33" t="n">
        <v>0.516</v>
      </c>
      <c r="GN448" s="33" t="n">
        <v>0.29</v>
      </c>
      <c r="GO448" s="33" t="n">
        <v>0.333</v>
      </c>
      <c r="GP448" s="33" t="n">
        <v>0.409</v>
      </c>
      <c r="GQ448" s="33" t="n">
        <v>0.344</v>
      </c>
      <c r="GR448" s="33" t="n">
        <v>0.667</v>
      </c>
      <c r="GS448" s="33" t="n">
        <v>0.011</v>
      </c>
      <c r="GT448" s="33" t="n">
        <v>0.172</v>
      </c>
      <c r="GU448" s="33" t="n">
        <v>0.129</v>
      </c>
      <c r="GV448" s="33" t="n">
        <v>0.086</v>
      </c>
      <c r="GW448" s="33" t="n">
        <v>0.043</v>
      </c>
      <c r="GX448" s="33" t="n">
        <v>0.022</v>
      </c>
      <c r="GY448" s="33" t="n">
        <v>0</v>
      </c>
      <c r="GZ448" s="33" t="n">
        <v>0.086</v>
      </c>
      <c r="HA448" s="33" t="n">
        <v>0.065</v>
      </c>
      <c r="HB448" s="33" t="n">
        <v>0.065</v>
      </c>
      <c r="HC448" s="33" t="n">
        <v>0</v>
      </c>
      <c r="HD448" s="33" t="n">
        <v>0</v>
      </c>
      <c r="HE448" s="33" t="n">
        <v>0.065</v>
      </c>
      <c r="HF448" s="33" t="n">
        <v>0.054</v>
      </c>
      <c r="HG448" s="33" t="n">
        <v>0.054</v>
      </c>
      <c r="HH448" s="33" t="n">
        <v>0.075</v>
      </c>
      <c r="HI448" s="33" t="n">
        <v>0.065</v>
      </c>
      <c r="HJ448" s="33" t="n">
        <v>0.032</v>
      </c>
    </row>
    <row r="449" customFormat="false" ht="15" hidden="false" customHeight="false" outlineLevel="0" collapsed="false">
      <c r="A449" s="33" t="n">
        <v>610120</v>
      </c>
      <c r="B449" s="242" t="s">
        <v>1785</v>
      </c>
      <c r="C449" s="243" t="s">
        <v>1786</v>
      </c>
      <c r="D449" s="33" t="n">
        <v>5340</v>
      </c>
      <c r="E449" s="33" t="n">
        <v>24871</v>
      </c>
      <c r="F449" s="33" t="s">
        <v>1097</v>
      </c>
      <c r="G449" s="33" t="s">
        <v>1098</v>
      </c>
      <c r="H449" s="243" t="s">
        <v>46</v>
      </c>
      <c r="I449" s="33" t="s">
        <v>1855</v>
      </c>
      <c r="J449" s="33" t="s">
        <v>1788</v>
      </c>
      <c r="L449" s="33" t="s">
        <v>112</v>
      </c>
      <c r="N449" s="33" t="s">
        <v>1790</v>
      </c>
      <c r="O449" s="33" t="n">
        <v>51307</v>
      </c>
      <c r="P449" s="33" t="s">
        <v>1791</v>
      </c>
      <c r="Q449" s="33" t="s">
        <v>4805</v>
      </c>
      <c r="R449" s="33" t="s">
        <v>4806</v>
      </c>
      <c r="S449" s="33" t="n">
        <v>60629</v>
      </c>
      <c r="T449" s="33" t="n">
        <v>44</v>
      </c>
      <c r="U449" s="33" t="s">
        <v>4807</v>
      </c>
      <c r="V449" s="33" t="s">
        <v>4808</v>
      </c>
      <c r="W449" s="33" t="s">
        <v>4809</v>
      </c>
      <c r="X449" s="33" t="s">
        <v>4810</v>
      </c>
      <c r="Y449" s="33" t="s">
        <v>2499</v>
      </c>
      <c r="Z449" s="33" t="s">
        <v>2500</v>
      </c>
      <c r="AA449" s="33" t="n">
        <v>2012</v>
      </c>
      <c r="AB449" s="33" t="n">
        <v>610120</v>
      </c>
      <c r="AD449" s="33" t="n">
        <v>5340</v>
      </c>
      <c r="AG449" s="33" t="s">
        <v>4811</v>
      </c>
      <c r="AH449" s="33" t="n">
        <v>5</v>
      </c>
      <c r="AI449" s="33" t="s">
        <v>1823</v>
      </c>
      <c r="AJ449" s="33" t="s">
        <v>1801</v>
      </c>
      <c r="AK449" s="33" t="s">
        <v>1802</v>
      </c>
      <c r="AL449" s="33" t="s">
        <v>112</v>
      </c>
      <c r="AM449" s="33" t="s">
        <v>71</v>
      </c>
      <c r="AN449" s="33" t="s">
        <v>112</v>
      </c>
      <c r="AO449" s="33" t="s">
        <v>112</v>
      </c>
      <c r="AP449" s="33" t="s">
        <v>71</v>
      </c>
      <c r="AQ449" s="33" t="s">
        <v>2467</v>
      </c>
      <c r="AR449" s="244" t="s">
        <v>54</v>
      </c>
    </row>
    <row r="450" customFormat="false" ht="15" hidden="false" customHeight="false" outlineLevel="0" collapsed="false">
      <c r="A450" s="33" t="n">
        <v>610121</v>
      </c>
      <c r="B450" s="242" t="s">
        <v>1785</v>
      </c>
      <c r="C450" s="243" t="s">
        <v>1786</v>
      </c>
      <c r="D450" s="33" t="n">
        <v>5350</v>
      </c>
      <c r="E450" s="33" t="n">
        <v>24881</v>
      </c>
      <c r="F450" s="33" t="s">
        <v>745</v>
      </c>
      <c r="G450" s="33" t="s">
        <v>746</v>
      </c>
      <c r="H450" s="243" t="s">
        <v>46</v>
      </c>
      <c r="I450" s="33" t="s">
        <v>1855</v>
      </c>
      <c r="J450" s="33" t="s">
        <v>1788</v>
      </c>
      <c r="L450" s="33" t="s">
        <v>232</v>
      </c>
      <c r="N450" s="33" t="s">
        <v>1790</v>
      </c>
      <c r="O450" s="33" t="n">
        <v>51211</v>
      </c>
      <c r="P450" s="33" t="s">
        <v>1791</v>
      </c>
      <c r="Q450" s="33" t="s">
        <v>745</v>
      </c>
      <c r="R450" s="33" t="s">
        <v>4812</v>
      </c>
      <c r="S450" s="33" t="n">
        <v>60612</v>
      </c>
      <c r="T450" s="33" t="n">
        <v>38</v>
      </c>
      <c r="U450" s="33" t="s">
        <v>4813</v>
      </c>
      <c r="V450" s="33" t="s">
        <v>4814</v>
      </c>
      <c r="W450" s="33" t="s">
        <v>4815</v>
      </c>
      <c r="X450" s="33" t="s">
        <v>4816</v>
      </c>
      <c r="Y450" s="33" t="s">
        <v>1989</v>
      </c>
      <c r="Z450" s="33" t="s">
        <v>2863</v>
      </c>
      <c r="AA450" s="33" t="n">
        <v>2012</v>
      </c>
      <c r="AB450" s="33" t="n">
        <v>610121</v>
      </c>
      <c r="AD450" s="33" t="n">
        <v>5350</v>
      </c>
      <c r="AG450" s="33" t="s">
        <v>4817</v>
      </c>
      <c r="AH450" s="33" t="n">
        <v>3</v>
      </c>
      <c r="AI450" s="33" t="s">
        <v>1823</v>
      </c>
      <c r="AJ450" s="33" t="s">
        <v>1801</v>
      </c>
      <c r="AK450" s="33" t="s">
        <v>1802</v>
      </c>
      <c r="AL450" s="33" t="s">
        <v>232</v>
      </c>
      <c r="AM450" s="33" t="s">
        <v>108</v>
      </c>
      <c r="AN450" s="33" t="s">
        <v>232</v>
      </c>
      <c r="AO450" s="33" t="s">
        <v>232</v>
      </c>
      <c r="AP450" s="33" t="s">
        <v>108</v>
      </c>
      <c r="AQ450" s="33" t="s">
        <v>2467</v>
      </c>
      <c r="AR450" s="244" t="s">
        <v>243</v>
      </c>
      <c r="AS450" s="33" t="s">
        <v>47</v>
      </c>
      <c r="AT450" s="33" t="s">
        <v>67</v>
      </c>
      <c r="AU450" s="33" t="s">
        <v>47</v>
      </c>
      <c r="AV450" s="33" t="n">
        <v>46</v>
      </c>
      <c r="AW450" s="33" t="n">
        <v>35</v>
      </c>
      <c r="AX450" s="33" t="n">
        <v>49</v>
      </c>
      <c r="AY450" s="33" t="n">
        <v>169</v>
      </c>
      <c r="AZ450" s="33" t="n">
        <v>4</v>
      </c>
      <c r="BA450" s="33" t="n">
        <v>4</v>
      </c>
      <c r="BB450" s="33" t="n">
        <v>101</v>
      </c>
      <c r="BC450" s="33" t="n">
        <v>47</v>
      </c>
      <c r="BD450" s="245" t="n">
        <v>0</v>
      </c>
      <c r="BE450" s="33" t="n">
        <v>0</v>
      </c>
      <c r="BF450" s="33" t="n">
        <v>10</v>
      </c>
      <c r="BG450" s="33" t="n">
        <v>3</v>
      </c>
      <c r="BH450" s="33" t="n">
        <v>169</v>
      </c>
      <c r="BI450" s="33" t="n">
        <v>0.018</v>
      </c>
      <c r="BJ450" s="33" t="n">
        <v>0.012</v>
      </c>
      <c r="BK450" s="33" t="n">
        <v>0</v>
      </c>
      <c r="BL450" s="33" t="n">
        <v>0.018</v>
      </c>
      <c r="BM450" s="33" t="n">
        <v>0.03</v>
      </c>
      <c r="BN450" s="33" t="n">
        <v>0.047</v>
      </c>
      <c r="BO450" s="33" t="n">
        <v>0.024</v>
      </c>
      <c r="BP450" s="33" t="n">
        <v>0.036</v>
      </c>
      <c r="BQ450" s="33" t="n">
        <v>0.047</v>
      </c>
      <c r="BR450" s="33" t="n">
        <v>0.024</v>
      </c>
      <c r="BS450" s="33" t="n">
        <v>0.112</v>
      </c>
      <c r="BT450" s="33" t="n">
        <v>0.16</v>
      </c>
      <c r="BU450" s="33" t="n">
        <v>0.379</v>
      </c>
      <c r="BV450" s="33" t="n">
        <v>0.302</v>
      </c>
      <c r="BW450" s="33" t="n">
        <v>0.361</v>
      </c>
      <c r="BX450" s="33" t="n">
        <v>0.29</v>
      </c>
      <c r="BY450" s="33" t="n">
        <v>0.402</v>
      </c>
      <c r="BZ450" s="33" t="n">
        <v>0.32</v>
      </c>
      <c r="CA450" s="33" t="n">
        <v>0.012</v>
      </c>
      <c r="CB450" s="33" t="n">
        <v>0.03</v>
      </c>
      <c r="CC450" s="33" t="n">
        <v>0.018</v>
      </c>
      <c r="CD450" s="33" t="n">
        <v>0.036</v>
      </c>
      <c r="CE450" s="33" t="n">
        <v>0.03</v>
      </c>
      <c r="CF450" s="33" t="n">
        <v>0.041</v>
      </c>
      <c r="CG450" s="33" t="n">
        <v>0.568</v>
      </c>
      <c r="CH450" s="33" t="n">
        <v>0.621</v>
      </c>
      <c r="CI450" s="33" t="n">
        <v>0.574</v>
      </c>
      <c r="CJ450" s="33" t="n">
        <v>0.633</v>
      </c>
      <c r="CK450" s="33" t="n">
        <v>0.426</v>
      </c>
      <c r="CL450" s="33" t="n">
        <v>0.432</v>
      </c>
      <c r="CM450" s="33" t="n">
        <v>0.006</v>
      </c>
      <c r="CN450" s="33" t="n">
        <v>0.006</v>
      </c>
      <c r="CO450" s="33" t="n">
        <v>0.006</v>
      </c>
      <c r="CP450" s="33" t="n">
        <v>0</v>
      </c>
      <c r="CQ450" s="33" t="n">
        <v>0.006</v>
      </c>
      <c r="CR450" s="33" t="n">
        <v>0.018</v>
      </c>
      <c r="CS450" s="33" t="n">
        <v>0.036</v>
      </c>
      <c r="CT450" s="33" t="n">
        <v>0.083</v>
      </c>
      <c r="CU450" s="33" t="n">
        <v>0.03</v>
      </c>
      <c r="CV450" s="33" t="n">
        <v>0.03</v>
      </c>
      <c r="CW450" s="33" t="n">
        <v>0.03</v>
      </c>
      <c r="CX450" s="33" t="n">
        <v>0.053</v>
      </c>
      <c r="CY450" s="33" t="n">
        <v>0.041</v>
      </c>
      <c r="CZ450" s="33" t="n">
        <v>0.065</v>
      </c>
      <c r="DA450" s="33" t="n">
        <v>0.077</v>
      </c>
      <c r="DB450" s="33" t="n">
        <v>0.071</v>
      </c>
      <c r="DC450" s="33" t="n">
        <v>0.118</v>
      </c>
      <c r="DD450" s="33" t="n">
        <v>0.124</v>
      </c>
      <c r="DE450" s="33" t="n">
        <v>0.172</v>
      </c>
      <c r="DF450" s="33" t="n">
        <v>0.225</v>
      </c>
      <c r="DG450" s="33" t="n">
        <v>0.231</v>
      </c>
      <c r="DH450" s="33" t="n">
        <v>0.195</v>
      </c>
      <c r="DI450" s="33" t="n">
        <v>0.195</v>
      </c>
      <c r="DJ450" s="33" t="n">
        <v>0.302</v>
      </c>
      <c r="DK450" s="33" t="n">
        <v>0.314</v>
      </c>
      <c r="DL450" s="33" t="n">
        <v>0.225</v>
      </c>
      <c r="DM450" s="33" t="n">
        <v>0.219</v>
      </c>
      <c r="DN450" s="33" t="n">
        <v>0.012</v>
      </c>
      <c r="DO450" s="33" t="n">
        <v>0.012</v>
      </c>
      <c r="DP450" s="33" t="n">
        <v>0.018</v>
      </c>
      <c r="DQ450" s="33" t="n">
        <v>0.03</v>
      </c>
      <c r="DR450" s="33" t="n">
        <v>0.024</v>
      </c>
      <c r="DS450" s="33" t="n">
        <v>0.047</v>
      </c>
      <c r="DT450" s="33" t="n">
        <v>0.012</v>
      </c>
      <c r="DU450" s="33" t="n">
        <v>0.024</v>
      </c>
      <c r="DV450" s="33" t="n">
        <v>0.024</v>
      </c>
      <c r="DW450" s="33" t="n">
        <v>0.781</v>
      </c>
      <c r="DX450" s="33" t="n">
        <v>0.728</v>
      </c>
      <c r="DY450" s="33" t="n">
        <v>0.692</v>
      </c>
      <c r="DZ450" s="33" t="n">
        <v>0.734</v>
      </c>
      <c r="EA450" s="33" t="n">
        <v>0.71</v>
      </c>
      <c r="EB450" s="33" t="n">
        <v>0.556</v>
      </c>
      <c r="EC450" s="33" t="n">
        <v>0.568</v>
      </c>
      <c r="ED450" s="33" t="n">
        <v>0.55</v>
      </c>
      <c r="EE450" s="33" t="n">
        <v>0.604</v>
      </c>
      <c r="EF450" s="33" t="n">
        <v>0.385</v>
      </c>
      <c r="EG450" s="33" t="n">
        <v>0.024</v>
      </c>
      <c r="EH450" s="33" t="n">
        <v>0.018</v>
      </c>
      <c r="EI450" s="33" t="n">
        <v>0.101</v>
      </c>
      <c r="EJ450" s="33" t="n">
        <v>0.314</v>
      </c>
      <c r="EK450" s="33" t="n">
        <v>0.053</v>
      </c>
      <c r="EL450" s="33" t="n">
        <v>0.041</v>
      </c>
      <c r="EM450" s="33" t="n">
        <v>0.13</v>
      </c>
      <c r="EN450" s="33" t="n">
        <v>0.13</v>
      </c>
      <c r="EO450" s="33" t="n">
        <v>0.284</v>
      </c>
      <c r="EP450" s="33" t="n">
        <v>0.278</v>
      </c>
      <c r="EQ450" s="33" t="n">
        <v>0.302</v>
      </c>
      <c r="ER450" s="33" t="n">
        <v>0.047</v>
      </c>
      <c r="ES450" s="33" t="n">
        <v>0.059</v>
      </c>
      <c r="ET450" s="33" t="n">
        <v>0.118</v>
      </c>
      <c r="EU450" s="33" t="n">
        <v>0.095</v>
      </c>
      <c r="EV450" s="33" t="n">
        <v>0.124</v>
      </c>
      <c r="EW450" s="33" t="n">
        <v>0.58</v>
      </c>
      <c r="EX450" s="33" t="n">
        <v>0.544</v>
      </c>
      <c r="EY450" s="33" t="n">
        <v>0.373</v>
      </c>
      <c r="EZ450" s="33" t="n">
        <v>8.12</v>
      </c>
      <c r="FA450" s="33" t="n">
        <v>0</v>
      </c>
      <c r="FB450" s="33" t="n">
        <v>0.018</v>
      </c>
      <c r="FC450" s="33" t="n">
        <v>0.018</v>
      </c>
      <c r="FD450" s="33" t="n">
        <v>0.012</v>
      </c>
      <c r="FE450" s="33" t="n">
        <v>0.095</v>
      </c>
      <c r="FF450" s="33" t="n">
        <v>0.053</v>
      </c>
      <c r="FG450" s="33" t="n">
        <v>0.083</v>
      </c>
      <c r="FH450" s="33" t="n">
        <v>0.189</v>
      </c>
      <c r="FI450" s="33" t="n">
        <v>0.148</v>
      </c>
      <c r="FJ450" s="33" t="n">
        <v>0.343</v>
      </c>
      <c r="FK450" s="33" t="n">
        <v>0.041</v>
      </c>
      <c r="FL450" s="33" t="n">
        <v>0.485</v>
      </c>
      <c r="FM450" s="33" t="n">
        <v>0.58</v>
      </c>
      <c r="FN450" s="33" t="n">
        <v>0.266</v>
      </c>
      <c r="FO450" s="33" t="n">
        <v>0.154</v>
      </c>
      <c r="FP450" s="33" t="n">
        <v>0.112</v>
      </c>
      <c r="FQ450" s="33" t="n">
        <v>0.16</v>
      </c>
      <c r="FR450" s="33" t="n">
        <v>0.095</v>
      </c>
      <c r="FS450" s="33" t="n">
        <v>0.083</v>
      </c>
      <c r="FT450" s="33" t="n">
        <v>0.272</v>
      </c>
      <c r="FU450" s="33" t="n">
        <v>0.16</v>
      </c>
      <c r="FV450" s="33" t="n">
        <v>0.101</v>
      </c>
      <c r="FW450" s="33" t="n">
        <v>0.249</v>
      </c>
      <c r="FX450" s="33" t="n">
        <v>0.107</v>
      </c>
      <c r="FY450" s="33" t="n">
        <v>0.124</v>
      </c>
      <c r="FZ450" s="33" t="n">
        <v>0.053</v>
      </c>
      <c r="GA450" s="33" t="n">
        <v>0.006</v>
      </c>
      <c r="GB450" s="33" t="n">
        <v>0.018</v>
      </c>
      <c r="GC450" s="33" t="n">
        <v>0.036</v>
      </c>
      <c r="GD450" s="33" t="n">
        <v>0.018</v>
      </c>
      <c r="GE450" s="33" t="n">
        <v>0.124</v>
      </c>
      <c r="GF450" s="33" t="n">
        <v>0</v>
      </c>
      <c r="GG450" s="33" t="n">
        <v>0.314</v>
      </c>
      <c r="GH450" s="33" t="n">
        <v>0.314</v>
      </c>
      <c r="GI450" s="33" t="n">
        <v>0.296</v>
      </c>
      <c r="GJ450" s="33" t="n">
        <v>0.379</v>
      </c>
      <c r="GK450" s="33" t="n">
        <v>0.373</v>
      </c>
      <c r="GL450" s="33" t="n">
        <v>0.32</v>
      </c>
      <c r="GM450" s="33" t="n">
        <v>0.592</v>
      </c>
      <c r="GN450" s="33" t="n">
        <v>0.42</v>
      </c>
      <c r="GO450" s="33" t="n">
        <v>0.391</v>
      </c>
      <c r="GP450" s="33" t="n">
        <v>0.444</v>
      </c>
      <c r="GQ450" s="33" t="n">
        <v>0.343</v>
      </c>
      <c r="GR450" s="33" t="n">
        <v>0.562</v>
      </c>
      <c r="GS450" s="33" t="n">
        <v>0.018</v>
      </c>
      <c r="GT450" s="33" t="n">
        <v>0.148</v>
      </c>
      <c r="GU450" s="33" t="n">
        <v>0.154</v>
      </c>
      <c r="GV450" s="33" t="n">
        <v>0.065</v>
      </c>
      <c r="GW450" s="33" t="n">
        <v>0.059</v>
      </c>
      <c r="GX450" s="33" t="n">
        <v>0.024</v>
      </c>
      <c r="GY450" s="33" t="n">
        <v>0.036</v>
      </c>
      <c r="GZ450" s="33" t="n">
        <v>0.036</v>
      </c>
      <c r="HA450" s="33" t="n">
        <v>0.065</v>
      </c>
      <c r="HB450" s="33" t="n">
        <v>0.041</v>
      </c>
      <c r="HC450" s="33" t="n">
        <v>0.036</v>
      </c>
      <c r="HD450" s="33" t="n">
        <v>0.041</v>
      </c>
      <c r="HE450" s="33" t="n">
        <v>0.036</v>
      </c>
      <c r="HF450" s="33" t="n">
        <v>0.065</v>
      </c>
      <c r="HG450" s="33" t="n">
        <v>0.059</v>
      </c>
      <c r="HH450" s="33" t="n">
        <v>0.053</v>
      </c>
      <c r="HI450" s="33" t="n">
        <v>0.065</v>
      </c>
      <c r="HJ450" s="33" t="n">
        <v>0.053</v>
      </c>
    </row>
    <row r="451" customFormat="false" ht="15" hidden="false" customHeight="false" outlineLevel="0" collapsed="false">
      <c r="A451" s="33" t="n">
        <v>610122</v>
      </c>
      <c r="B451" s="242" t="s">
        <v>1785</v>
      </c>
      <c r="C451" s="243" t="s">
        <v>1786</v>
      </c>
      <c r="D451" s="33" t="n">
        <v>5360</v>
      </c>
      <c r="E451" s="33" t="n">
        <v>24891</v>
      </c>
      <c r="F451" s="33" t="s">
        <v>1099</v>
      </c>
      <c r="G451" s="33" t="s">
        <v>1100</v>
      </c>
      <c r="H451" s="243" t="s">
        <v>46</v>
      </c>
      <c r="I451" s="33" t="s">
        <v>1855</v>
      </c>
      <c r="J451" s="33" t="s">
        <v>1788</v>
      </c>
      <c r="L451" s="33" t="s">
        <v>64</v>
      </c>
      <c r="N451" s="33" t="s">
        <v>1790</v>
      </c>
      <c r="O451" s="33" t="n">
        <v>51069</v>
      </c>
      <c r="P451" s="33" t="s">
        <v>1791</v>
      </c>
      <c r="Q451" s="33" t="s">
        <v>4818</v>
      </c>
      <c r="R451" s="33" t="s">
        <v>4819</v>
      </c>
      <c r="S451" s="33" t="n">
        <v>60660</v>
      </c>
      <c r="T451" s="33" t="n">
        <v>32</v>
      </c>
      <c r="U451" s="33" t="s">
        <v>4820</v>
      </c>
      <c r="V451" s="33" t="s">
        <v>4821</v>
      </c>
      <c r="W451" s="33" t="s">
        <v>4822</v>
      </c>
      <c r="X451" s="33" t="s">
        <v>4823</v>
      </c>
      <c r="Y451" s="33" t="s">
        <v>2143</v>
      </c>
      <c r="Z451" s="33" t="s">
        <v>2679</v>
      </c>
      <c r="AA451" s="33" t="n">
        <v>2012</v>
      </c>
      <c r="AB451" s="33" t="n">
        <v>610122</v>
      </c>
      <c r="AD451" s="33" t="n">
        <v>5360</v>
      </c>
      <c r="AG451" s="33" t="s">
        <v>4824</v>
      </c>
      <c r="AH451" s="33" t="n">
        <v>1</v>
      </c>
      <c r="AI451" s="33" t="s">
        <v>1823</v>
      </c>
      <c r="AJ451" s="33" t="s">
        <v>1801</v>
      </c>
      <c r="AK451" s="33" t="s">
        <v>1802</v>
      </c>
      <c r="AL451" s="33" t="s">
        <v>64</v>
      </c>
      <c r="AM451" s="33" t="s">
        <v>65</v>
      </c>
      <c r="AN451" s="33" t="s">
        <v>64</v>
      </c>
      <c r="AO451" s="33" t="s">
        <v>64</v>
      </c>
      <c r="AP451" s="33" t="s">
        <v>65</v>
      </c>
      <c r="AQ451" s="33" t="s">
        <v>2426</v>
      </c>
      <c r="AR451" s="244" t="s">
        <v>109</v>
      </c>
      <c r="AS451" s="33" t="s">
        <v>47</v>
      </c>
      <c r="AT451" s="33" t="s">
        <v>47</v>
      </c>
      <c r="AU451" s="33" t="s">
        <v>77</v>
      </c>
      <c r="AV451" s="33" t="n">
        <v>44</v>
      </c>
      <c r="AW451" s="33" t="n">
        <v>53</v>
      </c>
      <c r="AX451" s="33" t="n">
        <v>61</v>
      </c>
      <c r="AY451" s="33" t="n">
        <v>456</v>
      </c>
      <c r="AZ451" s="33" t="n">
        <v>96</v>
      </c>
      <c r="BA451" s="33" t="n">
        <v>28</v>
      </c>
      <c r="BB451" s="33" t="n">
        <v>36</v>
      </c>
      <c r="BC451" s="33" t="n">
        <v>250</v>
      </c>
      <c r="BD451" s="245" t="n">
        <v>1</v>
      </c>
      <c r="BE451" s="33" t="n">
        <v>3</v>
      </c>
      <c r="BF451" s="33" t="n">
        <v>35</v>
      </c>
      <c r="BG451" s="33" t="n">
        <v>7</v>
      </c>
      <c r="BH451" s="33" t="n">
        <v>456</v>
      </c>
      <c r="BI451" s="33" t="n">
        <v>0.026</v>
      </c>
      <c r="BJ451" s="33" t="n">
        <v>0.011</v>
      </c>
      <c r="BK451" s="33" t="n">
        <v>0.018</v>
      </c>
      <c r="BL451" s="33" t="n">
        <v>0.009</v>
      </c>
      <c r="BM451" s="33" t="n">
        <v>0.026</v>
      </c>
      <c r="BN451" s="33" t="n">
        <v>0.057</v>
      </c>
      <c r="BO451" s="33" t="n">
        <v>0.112</v>
      </c>
      <c r="BP451" s="33" t="n">
        <v>0.066</v>
      </c>
      <c r="BQ451" s="33" t="n">
        <v>0.061</v>
      </c>
      <c r="BR451" s="33" t="n">
        <v>0.031</v>
      </c>
      <c r="BS451" s="33" t="n">
        <v>0.096</v>
      </c>
      <c r="BT451" s="33" t="n">
        <v>0.156</v>
      </c>
      <c r="BU451" s="33" t="n">
        <v>0.371</v>
      </c>
      <c r="BV451" s="33" t="n">
        <v>0.294</v>
      </c>
      <c r="BW451" s="33" t="n">
        <v>0.406</v>
      </c>
      <c r="BX451" s="33" t="n">
        <v>0.211</v>
      </c>
      <c r="BY451" s="33" t="n">
        <v>0.401</v>
      </c>
      <c r="BZ451" s="33" t="n">
        <v>0.355</v>
      </c>
      <c r="CA451" s="33" t="n">
        <v>0.009</v>
      </c>
      <c r="CB451" s="33" t="n">
        <v>0.018</v>
      </c>
      <c r="CC451" s="33" t="n">
        <v>0.013</v>
      </c>
      <c r="CD451" s="33" t="n">
        <v>0.011</v>
      </c>
      <c r="CE451" s="33" t="n">
        <v>0.015</v>
      </c>
      <c r="CF451" s="33" t="n">
        <v>0.018</v>
      </c>
      <c r="CG451" s="33" t="n">
        <v>0.482</v>
      </c>
      <c r="CH451" s="33" t="n">
        <v>0.612</v>
      </c>
      <c r="CI451" s="33" t="n">
        <v>0.502</v>
      </c>
      <c r="CJ451" s="33" t="n">
        <v>0.739</v>
      </c>
      <c r="CK451" s="33" t="n">
        <v>0.461</v>
      </c>
      <c r="CL451" s="33" t="n">
        <v>0.414</v>
      </c>
      <c r="CM451" s="33" t="n">
        <v>0.011</v>
      </c>
      <c r="CN451" s="33" t="n">
        <v>0.007</v>
      </c>
      <c r="CO451" s="33" t="n">
        <v>0.007</v>
      </c>
      <c r="CP451" s="33" t="n">
        <v>0.013</v>
      </c>
      <c r="CQ451" s="33" t="n">
        <v>0.004</v>
      </c>
      <c r="CR451" s="33" t="n">
        <v>0.013</v>
      </c>
      <c r="CS451" s="33" t="n">
        <v>0.029</v>
      </c>
      <c r="CT451" s="33" t="n">
        <v>0.061</v>
      </c>
      <c r="CU451" s="33" t="n">
        <v>0.042</v>
      </c>
      <c r="CV451" s="33" t="n">
        <v>0.009</v>
      </c>
      <c r="CW451" s="33" t="n">
        <v>0.02</v>
      </c>
      <c r="CX451" s="33" t="n">
        <v>0.022</v>
      </c>
      <c r="CY451" s="33" t="n">
        <v>0.031</v>
      </c>
      <c r="CZ451" s="33" t="n">
        <v>0.015</v>
      </c>
      <c r="DA451" s="33" t="n">
        <v>0.026</v>
      </c>
      <c r="DB451" s="33" t="n">
        <v>0.07</v>
      </c>
      <c r="DC451" s="33" t="n">
        <v>0.086</v>
      </c>
      <c r="DD451" s="33" t="n">
        <v>0.075</v>
      </c>
      <c r="DE451" s="33" t="n">
        <v>0.138</v>
      </c>
      <c r="DF451" s="33" t="n">
        <v>0.167</v>
      </c>
      <c r="DG451" s="33" t="n">
        <v>0.197</v>
      </c>
      <c r="DH451" s="33" t="n">
        <v>0.18</v>
      </c>
      <c r="DI451" s="33" t="n">
        <v>0.193</v>
      </c>
      <c r="DJ451" s="33" t="n">
        <v>0.248</v>
      </c>
      <c r="DK451" s="33" t="n">
        <v>0.265</v>
      </c>
      <c r="DL451" s="33" t="n">
        <v>0.272</v>
      </c>
      <c r="DM451" s="33" t="n">
        <v>0.211</v>
      </c>
      <c r="DN451" s="33" t="n">
        <v>0.007</v>
      </c>
      <c r="DO451" s="33" t="n">
        <v>0.011</v>
      </c>
      <c r="DP451" s="33" t="n">
        <v>0.011</v>
      </c>
      <c r="DQ451" s="33" t="n">
        <v>0.013</v>
      </c>
      <c r="DR451" s="33" t="n">
        <v>0.013</v>
      </c>
      <c r="DS451" s="33" t="n">
        <v>0.024</v>
      </c>
      <c r="DT451" s="33" t="n">
        <v>0.013</v>
      </c>
      <c r="DU451" s="33" t="n">
        <v>0.02</v>
      </c>
      <c r="DV451" s="33" t="n">
        <v>0.013</v>
      </c>
      <c r="DW451" s="33" t="n">
        <v>0.836</v>
      </c>
      <c r="DX451" s="33" t="n">
        <v>0.796</v>
      </c>
      <c r="DY451" s="33" t="n">
        <v>0.763</v>
      </c>
      <c r="DZ451" s="33" t="n">
        <v>0.763</v>
      </c>
      <c r="EA451" s="33" t="n">
        <v>0.774</v>
      </c>
      <c r="EB451" s="33" t="n">
        <v>0.689</v>
      </c>
      <c r="EC451" s="33" t="n">
        <v>0.623</v>
      </c>
      <c r="ED451" s="33" t="n">
        <v>0.561</v>
      </c>
      <c r="EE451" s="33" t="n">
        <v>0.66</v>
      </c>
      <c r="EF451" s="33" t="n">
        <v>0.399</v>
      </c>
      <c r="EG451" s="33" t="n">
        <v>0.011</v>
      </c>
      <c r="EH451" s="33" t="n">
        <v>0.002</v>
      </c>
      <c r="EI451" s="33" t="n">
        <v>0.035</v>
      </c>
      <c r="EJ451" s="33" t="n">
        <v>0.338</v>
      </c>
      <c r="EK451" s="33" t="n">
        <v>0.029</v>
      </c>
      <c r="EL451" s="33" t="n">
        <v>0.004</v>
      </c>
      <c r="EM451" s="33" t="n">
        <v>0.14</v>
      </c>
      <c r="EN451" s="33" t="n">
        <v>0.112</v>
      </c>
      <c r="EO451" s="33" t="n">
        <v>0.287</v>
      </c>
      <c r="EP451" s="33" t="n">
        <v>0.281</v>
      </c>
      <c r="EQ451" s="33" t="n">
        <v>0.327</v>
      </c>
      <c r="ER451" s="33" t="n">
        <v>0.072</v>
      </c>
      <c r="ES451" s="33" t="n">
        <v>0.048</v>
      </c>
      <c r="ET451" s="33" t="n">
        <v>0.061</v>
      </c>
      <c r="EU451" s="33" t="n">
        <v>0.118</v>
      </c>
      <c r="EV451" s="33" t="n">
        <v>0.079</v>
      </c>
      <c r="EW451" s="33" t="n">
        <v>0.625</v>
      </c>
      <c r="EX451" s="33" t="n">
        <v>0.651</v>
      </c>
      <c r="EY451" s="33" t="n">
        <v>0.379</v>
      </c>
      <c r="EZ451" s="33" t="n">
        <v>8.85</v>
      </c>
      <c r="FA451" s="33" t="n">
        <v>0.007</v>
      </c>
      <c r="FB451" s="33" t="n">
        <v>0.002</v>
      </c>
      <c r="FC451" s="33" t="n">
        <v>0.004</v>
      </c>
      <c r="FD451" s="33" t="n">
        <v>0.002</v>
      </c>
      <c r="FE451" s="33" t="n">
        <v>0.033</v>
      </c>
      <c r="FF451" s="33" t="n">
        <v>0.031</v>
      </c>
      <c r="FG451" s="33" t="n">
        <v>0.07</v>
      </c>
      <c r="FH451" s="33" t="n">
        <v>0.143</v>
      </c>
      <c r="FI451" s="33" t="n">
        <v>0.213</v>
      </c>
      <c r="FJ451" s="33" t="n">
        <v>0.469</v>
      </c>
      <c r="FK451" s="33" t="n">
        <v>0.026</v>
      </c>
      <c r="FL451" s="33" t="n">
        <v>0.274</v>
      </c>
      <c r="FM451" s="33" t="n">
        <v>0.526</v>
      </c>
      <c r="FN451" s="33" t="n">
        <v>0.143</v>
      </c>
      <c r="FO451" s="33" t="n">
        <v>0.283</v>
      </c>
      <c r="FP451" s="33" t="n">
        <v>0.169</v>
      </c>
      <c r="FQ451" s="33" t="n">
        <v>0.254</v>
      </c>
      <c r="FR451" s="33" t="n">
        <v>0.189</v>
      </c>
      <c r="FS451" s="33" t="n">
        <v>0.07</v>
      </c>
      <c r="FT451" s="33" t="n">
        <v>0.285</v>
      </c>
      <c r="FU451" s="33" t="n">
        <v>0.11</v>
      </c>
      <c r="FV451" s="33" t="n">
        <v>0.055</v>
      </c>
      <c r="FW451" s="33" t="n">
        <v>0.224</v>
      </c>
      <c r="FX451" s="33" t="n">
        <v>0.145</v>
      </c>
      <c r="FY451" s="33" t="n">
        <v>0.18</v>
      </c>
      <c r="FZ451" s="33" t="n">
        <v>0.094</v>
      </c>
      <c r="GA451" s="33" t="n">
        <v>0.009</v>
      </c>
      <c r="GB451" s="33" t="n">
        <v>0.02</v>
      </c>
      <c r="GC451" s="33" t="n">
        <v>0.007</v>
      </c>
      <c r="GD451" s="33" t="n">
        <v>0.022</v>
      </c>
      <c r="GE451" s="33" t="n">
        <v>0.068</v>
      </c>
      <c r="GF451" s="33" t="n">
        <v>0.004</v>
      </c>
      <c r="GG451" s="33" t="n">
        <v>0.265</v>
      </c>
      <c r="GH451" s="33" t="n">
        <v>0.263</v>
      </c>
      <c r="GI451" s="33" t="n">
        <v>0.235</v>
      </c>
      <c r="GJ451" s="33" t="n">
        <v>0.364</v>
      </c>
      <c r="GK451" s="33" t="n">
        <v>0.434</v>
      </c>
      <c r="GL451" s="33" t="n">
        <v>0.263</v>
      </c>
      <c r="GM451" s="33" t="n">
        <v>0.656</v>
      </c>
      <c r="GN451" s="33" t="n">
        <v>0.423</v>
      </c>
      <c r="GO451" s="33" t="n">
        <v>0.555</v>
      </c>
      <c r="GP451" s="33" t="n">
        <v>0.471</v>
      </c>
      <c r="GQ451" s="33" t="n">
        <v>0.325</v>
      </c>
      <c r="GR451" s="33" t="n">
        <v>0.667</v>
      </c>
      <c r="GS451" s="33" t="n">
        <v>0.026</v>
      </c>
      <c r="GT451" s="33" t="n">
        <v>0.213</v>
      </c>
      <c r="GU451" s="33" t="n">
        <v>0.132</v>
      </c>
      <c r="GV451" s="33" t="n">
        <v>0.081</v>
      </c>
      <c r="GW451" s="33" t="n">
        <v>0.079</v>
      </c>
      <c r="GX451" s="33" t="n">
        <v>0.018</v>
      </c>
      <c r="GY451" s="33" t="n">
        <v>0.009</v>
      </c>
      <c r="GZ451" s="33" t="n">
        <v>0.031</v>
      </c>
      <c r="HA451" s="33" t="n">
        <v>0.024</v>
      </c>
      <c r="HB451" s="33" t="n">
        <v>0.015</v>
      </c>
      <c r="HC451" s="33" t="n">
        <v>0.044</v>
      </c>
      <c r="HD451" s="33" t="n">
        <v>0.009</v>
      </c>
      <c r="HE451" s="33" t="n">
        <v>0.035</v>
      </c>
      <c r="HF451" s="33" t="n">
        <v>0.05</v>
      </c>
      <c r="HG451" s="33" t="n">
        <v>0.048</v>
      </c>
      <c r="HH451" s="33" t="n">
        <v>0.046</v>
      </c>
      <c r="HI451" s="33" t="n">
        <v>0.05</v>
      </c>
      <c r="HJ451" s="33" t="n">
        <v>0.039</v>
      </c>
    </row>
    <row r="452" customFormat="false" ht="15" hidden="false" customHeight="false" outlineLevel="0" collapsed="false">
      <c r="A452" s="33" t="n">
        <v>610123</v>
      </c>
      <c r="B452" s="242" t="s">
        <v>1785</v>
      </c>
      <c r="C452" s="243" t="s">
        <v>1786</v>
      </c>
      <c r="D452" s="33" t="n">
        <v>5370</v>
      </c>
      <c r="E452" s="33" t="n">
        <v>24911</v>
      </c>
      <c r="F452" s="33" t="s">
        <v>1101</v>
      </c>
      <c r="G452" s="33" t="s">
        <v>1102</v>
      </c>
      <c r="H452" s="243" t="s">
        <v>46</v>
      </c>
      <c r="I452" s="33" t="s">
        <v>1855</v>
      </c>
      <c r="J452" s="33" t="s">
        <v>1788</v>
      </c>
      <c r="L452" s="33" t="s">
        <v>107</v>
      </c>
      <c r="N452" s="33" t="s">
        <v>1790</v>
      </c>
      <c r="O452" s="33" t="n">
        <v>51212</v>
      </c>
      <c r="P452" s="33" t="s">
        <v>1791</v>
      </c>
      <c r="Q452" s="33" t="s">
        <v>2037</v>
      </c>
      <c r="R452" s="33" t="s">
        <v>2038</v>
      </c>
      <c r="S452" s="33" t="n">
        <v>60623</v>
      </c>
      <c r="T452" s="33" t="n">
        <v>37</v>
      </c>
      <c r="U452" s="33" t="s">
        <v>4825</v>
      </c>
      <c r="V452" s="33" t="s">
        <v>4826</v>
      </c>
      <c r="W452" s="33" t="s">
        <v>4827</v>
      </c>
      <c r="X452" s="33" t="s">
        <v>4828</v>
      </c>
      <c r="Y452" s="33" t="s">
        <v>1877</v>
      </c>
      <c r="Z452" s="33" t="s">
        <v>2013</v>
      </c>
      <c r="AA452" s="33" t="n">
        <v>2012</v>
      </c>
      <c r="AB452" s="33" t="n">
        <v>610123</v>
      </c>
      <c r="AD452" s="33" t="n">
        <v>5370</v>
      </c>
      <c r="AG452" s="33" t="s">
        <v>4829</v>
      </c>
      <c r="AH452" s="33" t="n">
        <v>4</v>
      </c>
      <c r="AI452" s="33" t="s">
        <v>1823</v>
      </c>
      <c r="AJ452" s="33" t="s">
        <v>1801</v>
      </c>
      <c r="AK452" s="33" t="s">
        <v>1802</v>
      </c>
      <c r="AL452" s="33" t="s">
        <v>107</v>
      </c>
      <c r="AM452" s="33" t="s">
        <v>108</v>
      </c>
      <c r="AN452" s="33" t="s">
        <v>107</v>
      </c>
      <c r="AO452" s="33" t="s">
        <v>107</v>
      </c>
      <c r="AP452" s="33" t="s">
        <v>108</v>
      </c>
      <c r="AQ452" s="33" t="s">
        <v>2467</v>
      </c>
      <c r="AR452" s="244" t="s">
        <v>243</v>
      </c>
      <c r="AS452" s="33" t="s">
        <v>77</v>
      </c>
      <c r="AT452" s="33" t="s">
        <v>77</v>
      </c>
      <c r="AU452" s="33" t="s">
        <v>77</v>
      </c>
      <c r="AV452" s="33" t="n">
        <v>70</v>
      </c>
      <c r="AW452" s="33" t="n">
        <v>79</v>
      </c>
      <c r="AX452" s="33" t="n">
        <v>76</v>
      </c>
      <c r="AY452" s="33" t="n">
        <v>116</v>
      </c>
      <c r="AZ452" s="33" t="n">
        <v>1</v>
      </c>
      <c r="BA452" s="33" t="n">
        <v>0</v>
      </c>
      <c r="BB452" s="33" t="n">
        <v>91</v>
      </c>
      <c r="BC452" s="33" t="n">
        <v>21</v>
      </c>
      <c r="BD452" s="245" t="n">
        <v>1</v>
      </c>
      <c r="BE452" s="33" t="n">
        <v>0</v>
      </c>
      <c r="BF452" s="33" t="n">
        <v>2</v>
      </c>
      <c r="BG452" s="33" t="n">
        <v>0</v>
      </c>
      <c r="BH452" s="33" t="n">
        <v>116</v>
      </c>
      <c r="BI452" s="33" t="n">
        <v>0.009</v>
      </c>
      <c r="BJ452" s="33" t="n">
        <v>0.009</v>
      </c>
      <c r="BK452" s="33" t="n">
        <v>0.009</v>
      </c>
      <c r="BL452" s="33" t="n">
        <v>0</v>
      </c>
      <c r="BM452" s="33" t="n">
        <v>0.017</v>
      </c>
      <c r="BN452" s="33" t="n">
        <v>0.026</v>
      </c>
      <c r="BO452" s="33" t="n">
        <v>0.052</v>
      </c>
      <c r="BP452" s="33" t="n">
        <v>0.017</v>
      </c>
      <c r="BQ452" s="33" t="n">
        <v>0.043</v>
      </c>
      <c r="BR452" s="33" t="n">
        <v>0.009</v>
      </c>
      <c r="BS452" s="33" t="n">
        <v>0.086</v>
      </c>
      <c r="BT452" s="33" t="n">
        <v>0.086</v>
      </c>
      <c r="BU452" s="33" t="n">
        <v>0.241</v>
      </c>
      <c r="BV452" s="33" t="n">
        <v>0.172</v>
      </c>
      <c r="BW452" s="33" t="n">
        <v>0.233</v>
      </c>
      <c r="BX452" s="33" t="n">
        <v>0.224</v>
      </c>
      <c r="BY452" s="33" t="n">
        <v>0.224</v>
      </c>
      <c r="BZ452" s="33" t="n">
        <v>0.241</v>
      </c>
      <c r="CA452" s="33" t="n">
        <v>0.026</v>
      </c>
      <c r="CB452" s="33" t="n">
        <v>0.009</v>
      </c>
      <c r="CC452" s="33" t="n">
        <v>0.034</v>
      </c>
      <c r="CD452" s="33" t="n">
        <v>0.026</v>
      </c>
      <c r="CE452" s="33" t="n">
        <v>0</v>
      </c>
      <c r="CF452" s="33" t="n">
        <v>0.034</v>
      </c>
      <c r="CG452" s="33" t="n">
        <v>0.672</v>
      </c>
      <c r="CH452" s="33" t="n">
        <v>0.793</v>
      </c>
      <c r="CI452" s="33" t="n">
        <v>0.681</v>
      </c>
      <c r="CJ452" s="33" t="n">
        <v>0.741</v>
      </c>
      <c r="CK452" s="33" t="n">
        <v>0.672</v>
      </c>
      <c r="CL452" s="33" t="n">
        <v>0.612</v>
      </c>
      <c r="CM452" s="33" t="n">
        <v>0</v>
      </c>
      <c r="CN452" s="33" t="n">
        <v>0.017</v>
      </c>
      <c r="CO452" s="33" t="n">
        <v>0</v>
      </c>
      <c r="CP452" s="33" t="n">
        <v>0.009</v>
      </c>
      <c r="CQ452" s="33" t="n">
        <v>0.009</v>
      </c>
      <c r="CR452" s="33" t="n">
        <v>0</v>
      </c>
      <c r="CS452" s="33" t="n">
        <v>0</v>
      </c>
      <c r="CT452" s="33" t="n">
        <v>0.009</v>
      </c>
      <c r="CU452" s="33" t="n">
        <v>0</v>
      </c>
      <c r="CV452" s="33" t="n">
        <v>0</v>
      </c>
      <c r="CW452" s="33" t="n">
        <v>0.026</v>
      </c>
      <c r="CX452" s="33" t="n">
        <v>0.009</v>
      </c>
      <c r="CY452" s="33" t="n">
        <v>0.06</v>
      </c>
      <c r="CZ452" s="33" t="n">
        <v>0.009</v>
      </c>
      <c r="DA452" s="33" t="n">
        <v>0.043</v>
      </c>
      <c r="DB452" s="33" t="n">
        <v>0.034</v>
      </c>
      <c r="DC452" s="33" t="n">
        <v>0.034</v>
      </c>
      <c r="DD452" s="33" t="n">
        <v>0.052</v>
      </c>
      <c r="DE452" s="33" t="n">
        <v>0.112</v>
      </c>
      <c r="DF452" s="33" t="n">
        <v>0.103</v>
      </c>
      <c r="DG452" s="33" t="n">
        <v>0.121</v>
      </c>
      <c r="DH452" s="33" t="n">
        <v>0.095</v>
      </c>
      <c r="DI452" s="33" t="n">
        <v>0.095</v>
      </c>
      <c r="DJ452" s="33" t="n">
        <v>0.216</v>
      </c>
      <c r="DK452" s="33" t="n">
        <v>0.155</v>
      </c>
      <c r="DL452" s="33" t="n">
        <v>0.19</v>
      </c>
      <c r="DM452" s="33" t="n">
        <v>0.112</v>
      </c>
      <c r="DN452" s="33" t="n">
        <v>0.017</v>
      </c>
      <c r="DO452" s="33" t="n">
        <v>0</v>
      </c>
      <c r="DP452" s="33" t="n">
        <v>0.034</v>
      </c>
      <c r="DQ452" s="33" t="n">
        <v>0.009</v>
      </c>
      <c r="DR452" s="33" t="n">
        <v>0</v>
      </c>
      <c r="DS452" s="33" t="n">
        <v>0</v>
      </c>
      <c r="DT452" s="33" t="n">
        <v>0.026</v>
      </c>
      <c r="DU452" s="33" t="n">
        <v>0</v>
      </c>
      <c r="DV452" s="33" t="n">
        <v>0.026</v>
      </c>
      <c r="DW452" s="33" t="n">
        <v>0.871</v>
      </c>
      <c r="DX452" s="33" t="n">
        <v>0.853</v>
      </c>
      <c r="DY452" s="33" t="n">
        <v>0.836</v>
      </c>
      <c r="DZ452" s="33" t="n">
        <v>0.828</v>
      </c>
      <c r="EA452" s="33" t="n">
        <v>0.888</v>
      </c>
      <c r="EB452" s="33" t="n">
        <v>0.741</v>
      </c>
      <c r="EC452" s="33" t="n">
        <v>0.784</v>
      </c>
      <c r="ED452" s="33" t="n">
        <v>0.767</v>
      </c>
      <c r="EE452" s="33" t="n">
        <v>0.81</v>
      </c>
      <c r="EF452" s="33" t="n">
        <v>0.517</v>
      </c>
      <c r="EG452" s="33" t="n">
        <v>0.009</v>
      </c>
      <c r="EH452" s="33" t="n">
        <v>0</v>
      </c>
      <c r="EI452" s="33" t="n">
        <v>0.026</v>
      </c>
      <c r="EJ452" s="33" t="n">
        <v>0.241</v>
      </c>
      <c r="EK452" s="33" t="n">
        <v>0.069</v>
      </c>
      <c r="EL452" s="33" t="n">
        <v>0.043</v>
      </c>
      <c r="EM452" s="33" t="n">
        <v>0.026</v>
      </c>
      <c r="EN452" s="33" t="n">
        <v>0.086</v>
      </c>
      <c r="EO452" s="33" t="n">
        <v>0.207</v>
      </c>
      <c r="EP452" s="33" t="n">
        <v>0.207</v>
      </c>
      <c r="EQ452" s="33" t="n">
        <v>0.259</v>
      </c>
      <c r="ER452" s="33" t="n">
        <v>0.017</v>
      </c>
      <c r="ES452" s="33" t="n">
        <v>0.026</v>
      </c>
      <c r="ET452" s="33" t="n">
        <v>0.06</v>
      </c>
      <c r="EU452" s="33" t="n">
        <v>0.06</v>
      </c>
      <c r="EV452" s="33" t="n">
        <v>0.138</v>
      </c>
      <c r="EW452" s="33" t="n">
        <v>0.69</v>
      </c>
      <c r="EX452" s="33" t="n">
        <v>0.69</v>
      </c>
      <c r="EY452" s="33" t="n">
        <v>0.629</v>
      </c>
      <c r="EZ452" s="33" t="n">
        <v>8.63</v>
      </c>
      <c r="FA452" s="33" t="n">
        <v>0.009</v>
      </c>
      <c r="FB452" s="33" t="n">
        <v>0</v>
      </c>
      <c r="FC452" s="33" t="n">
        <v>0.017</v>
      </c>
      <c r="FD452" s="33" t="n">
        <v>0.017</v>
      </c>
      <c r="FE452" s="33" t="n">
        <v>0.052</v>
      </c>
      <c r="FF452" s="33" t="n">
        <v>0.026</v>
      </c>
      <c r="FG452" s="33" t="n">
        <v>0.129</v>
      </c>
      <c r="FH452" s="33" t="n">
        <v>0.086</v>
      </c>
      <c r="FI452" s="33" t="n">
        <v>0.103</v>
      </c>
      <c r="FJ452" s="33" t="n">
        <v>0.526</v>
      </c>
      <c r="FK452" s="33" t="n">
        <v>0.034</v>
      </c>
      <c r="FL452" s="33" t="n">
        <v>0.44</v>
      </c>
      <c r="FM452" s="33" t="n">
        <v>0.466</v>
      </c>
      <c r="FN452" s="33" t="n">
        <v>0.267</v>
      </c>
      <c r="FO452" s="33" t="n">
        <v>0.224</v>
      </c>
      <c r="FP452" s="33" t="n">
        <v>0.19</v>
      </c>
      <c r="FQ452" s="33" t="n">
        <v>0.224</v>
      </c>
      <c r="FR452" s="33" t="n">
        <v>0.086</v>
      </c>
      <c r="FS452" s="33" t="n">
        <v>0.112</v>
      </c>
      <c r="FT452" s="33" t="n">
        <v>0.207</v>
      </c>
      <c r="FU452" s="33" t="n">
        <v>0.172</v>
      </c>
      <c r="FV452" s="33" t="n">
        <v>0.147</v>
      </c>
      <c r="FW452" s="33" t="n">
        <v>0.233</v>
      </c>
      <c r="FX452" s="33" t="n">
        <v>0.078</v>
      </c>
      <c r="FY452" s="33" t="n">
        <v>0.086</v>
      </c>
      <c r="FZ452" s="33" t="n">
        <v>0.069</v>
      </c>
      <c r="GA452" s="33" t="n">
        <v>0.009</v>
      </c>
      <c r="GB452" s="33" t="n">
        <v>0.009</v>
      </c>
      <c r="GC452" s="33" t="n">
        <v>0.009</v>
      </c>
      <c r="GD452" s="33" t="n">
        <v>0</v>
      </c>
      <c r="GE452" s="33" t="n">
        <v>0.078</v>
      </c>
      <c r="GF452" s="33" t="n">
        <v>0</v>
      </c>
      <c r="GG452" s="33" t="n">
        <v>0.198</v>
      </c>
      <c r="GH452" s="33" t="n">
        <v>0.224</v>
      </c>
      <c r="GI452" s="33" t="n">
        <v>0.267</v>
      </c>
      <c r="GJ452" s="33" t="n">
        <v>0.276</v>
      </c>
      <c r="GK452" s="33" t="n">
        <v>0.276</v>
      </c>
      <c r="GL452" s="33" t="n">
        <v>0.233</v>
      </c>
      <c r="GM452" s="33" t="n">
        <v>0.733</v>
      </c>
      <c r="GN452" s="33" t="n">
        <v>0.569</v>
      </c>
      <c r="GO452" s="33" t="n">
        <v>0.569</v>
      </c>
      <c r="GP452" s="33" t="n">
        <v>0.526</v>
      </c>
      <c r="GQ452" s="33" t="n">
        <v>0.509</v>
      </c>
      <c r="GR452" s="33" t="n">
        <v>0.69</v>
      </c>
      <c r="GS452" s="33" t="n">
        <v>0.009</v>
      </c>
      <c r="GT452" s="33" t="n">
        <v>0.078</v>
      </c>
      <c r="GU452" s="33" t="n">
        <v>0.069</v>
      </c>
      <c r="GV452" s="33" t="n">
        <v>0.095</v>
      </c>
      <c r="GW452" s="33" t="n">
        <v>0.06</v>
      </c>
      <c r="GX452" s="33" t="n">
        <v>0</v>
      </c>
      <c r="GY452" s="33" t="n">
        <v>0.034</v>
      </c>
      <c r="GZ452" s="33" t="n">
        <v>0.052</v>
      </c>
      <c r="HA452" s="33" t="n">
        <v>0.034</v>
      </c>
      <c r="HB452" s="33" t="n">
        <v>0.034</v>
      </c>
      <c r="HC452" s="33" t="n">
        <v>0.034</v>
      </c>
      <c r="HD452" s="33" t="n">
        <v>0.034</v>
      </c>
      <c r="HE452" s="33" t="n">
        <v>0.017</v>
      </c>
      <c r="HF452" s="33" t="n">
        <v>0.069</v>
      </c>
      <c r="HG452" s="33" t="n">
        <v>0.052</v>
      </c>
      <c r="HH452" s="33" t="n">
        <v>0.069</v>
      </c>
      <c r="HI452" s="33" t="n">
        <v>0.043</v>
      </c>
      <c r="HJ452" s="33" t="n">
        <v>0.043</v>
      </c>
    </row>
    <row r="453" customFormat="false" ht="15" hidden="false" customHeight="false" outlineLevel="0" collapsed="false">
      <c r="A453" s="33" t="n">
        <v>610124</v>
      </c>
      <c r="B453" s="242" t="s">
        <v>1785</v>
      </c>
      <c r="C453" s="243" t="s">
        <v>1786</v>
      </c>
      <c r="D453" s="33" t="n">
        <v>5380</v>
      </c>
      <c r="E453" s="33" t="n">
        <v>24921</v>
      </c>
      <c r="F453" s="33" t="s">
        <v>1440</v>
      </c>
      <c r="G453" s="33" t="s">
        <v>1441</v>
      </c>
      <c r="H453" s="243" t="s">
        <v>46</v>
      </c>
      <c r="I453" s="33" t="s">
        <v>1855</v>
      </c>
      <c r="J453" s="33" t="s">
        <v>2438</v>
      </c>
      <c r="L453" s="33" t="s">
        <v>115</v>
      </c>
      <c r="N453" s="33" t="s">
        <v>1790</v>
      </c>
      <c r="O453" s="33" t="n">
        <v>51476</v>
      </c>
      <c r="P453" s="33" t="s">
        <v>1791</v>
      </c>
      <c r="Q453" s="33" t="s">
        <v>4830</v>
      </c>
      <c r="R453" s="33" t="s">
        <v>4831</v>
      </c>
      <c r="S453" s="33" t="n">
        <v>60619</v>
      </c>
      <c r="T453" s="33" t="n">
        <v>48</v>
      </c>
      <c r="U453" s="33" t="s">
        <v>4832</v>
      </c>
      <c r="V453" s="33" t="s">
        <v>4833</v>
      </c>
      <c r="W453" s="33" t="s">
        <v>4834</v>
      </c>
      <c r="X453" s="33" t="s">
        <v>4835</v>
      </c>
      <c r="Y453" s="33" t="s">
        <v>254</v>
      </c>
      <c r="Z453" s="33" t="s">
        <v>2204</v>
      </c>
      <c r="AA453" s="33" t="n">
        <v>2012</v>
      </c>
      <c r="AB453" s="33" t="n">
        <v>610124</v>
      </c>
      <c r="AD453" s="33" t="n">
        <v>5380</v>
      </c>
      <c r="AG453" s="33" t="s">
        <v>4836</v>
      </c>
      <c r="AH453" s="33" t="n">
        <v>0</v>
      </c>
      <c r="AI453" s="33" t="s">
        <v>1823</v>
      </c>
      <c r="AJ453" s="33" t="s">
        <v>1801</v>
      </c>
      <c r="AK453" s="33" t="s">
        <v>1802</v>
      </c>
      <c r="AL453" s="33" t="s">
        <v>115</v>
      </c>
      <c r="AM453" s="33" t="s">
        <v>53</v>
      </c>
      <c r="AN453" s="33" t="s">
        <v>115</v>
      </c>
      <c r="AO453" s="33" t="s">
        <v>115</v>
      </c>
      <c r="AP453" s="33" t="s">
        <v>53</v>
      </c>
      <c r="AQ453" s="33" t="s">
        <v>2426</v>
      </c>
      <c r="AR453" s="244" t="s">
        <v>54</v>
      </c>
    </row>
    <row r="454" customFormat="false" ht="15" hidden="false" customHeight="false" outlineLevel="0" collapsed="false">
      <c r="A454" s="33" t="n">
        <v>610125</v>
      </c>
      <c r="B454" s="242" t="s">
        <v>1785</v>
      </c>
      <c r="C454" s="243" t="s">
        <v>1786</v>
      </c>
      <c r="D454" s="33" t="n">
        <v>5390</v>
      </c>
      <c r="E454" s="33" t="n">
        <v>24931</v>
      </c>
      <c r="F454" s="33" t="s">
        <v>1212</v>
      </c>
      <c r="G454" s="33" t="s">
        <v>1213</v>
      </c>
      <c r="H454" s="243" t="s">
        <v>46</v>
      </c>
      <c r="I454" s="33" t="s">
        <v>1855</v>
      </c>
      <c r="J454" s="33" t="s">
        <v>1788</v>
      </c>
      <c r="L454" s="33" t="s">
        <v>279</v>
      </c>
      <c r="N454" s="33" t="s">
        <v>1790</v>
      </c>
      <c r="O454" s="33" t="n">
        <v>51278</v>
      </c>
      <c r="P454" s="33" t="s">
        <v>1791</v>
      </c>
      <c r="Q454" s="33" t="s">
        <v>4837</v>
      </c>
      <c r="R454" s="33" t="s">
        <v>4838</v>
      </c>
      <c r="S454" s="33" t="n">
        <v>60608</v>
      </c>
      <c r="T454" s="33" t="n">
        <v>39</v>
      </c>
      <c r="U454" s="33" t="s">
        <v>4839</v>
      </c>
      <c r="V454" s="33" t="s">
        <v>4840</v>
      </c>
      <c r="W454" s="33" t="s">
        <v>4841</v>
      </c>
      <c r="X454" s="33" t="s">
        <v>4842</v>
      </c>
      <c r="Y454" s="33" t="s">
        <v>2258</v>
      </c>
      <c r="Z454" s="33" t="s">
        <v>2863</v>
      </c>
      <c r="AA454" s="33" t="n">
        <v>2012</v>
      </c>
      <c r="AB454" s="33" t="n">
        <v>610125</v>
      </c>
      <c r="AG454" s="33" t="s">
        <v>4843</v>
      </c>
      <c r="AH454" s="33" t="n">
        <v>4</v>
      </c>
      <c r="AI454" s="33" t="s">
        <v>1823</v>
      </c>
      <c r="AJ454" s="33" t="s">
        <v>1801</v>
      </c>
      <c r="AK454" s="33" t="s">
        <v>1802</v>
      </c>
      <c r="AL454" s="33" t="s">
        <v>279</v>
      </c>
      <c r="AM454" s="33" t="s">
        <v>108</v>
      </c>
      <c r="AR454" s="244" t="s">
        <v>54</v>
      </c>
    </row>
    <row r="455" customFormat="false" ht="15" hidden="false" customHeight="false" outlineLevel="0" collapsed="false">
      <c r="A455" s="33" t="n">
        <v>610126</v>
      </c>
      <c r="B455" s="242" t="s">
        <v>1785</v>
      </c>
      <c r="C455" s="243" t="s">
        <v>1786</v>
      </c>
      <c r="D455" s="33" t="n">
        <v>5400</v>
      </c>
      <c r="E455" s="33" t="n">
        <v>29251</v>
      </c>
      <c r="F455" s="33" t="s">
        <v>1105</v>
      </c>
      <c r="G455" s="33" t="s">
        <v>1106</v>
      </c>
      <c r="H455" s="243" t="s">
        <v>46</v>
      </c>
      <c r="I455" s="33" t="s">
        <v>1855</v>
      </c>
      <c r="J455" s="33" t="s">
        <v>2438</v>
      </c>
      <c r="L455" s="33" t="s">
        <v>99</v>
      </c>
      <c r="N455" s="33" t="s">
        <v>1790</v>
      </c>
      <c r="O455" s="33" t="n">
        <v>51409</v>
      </c>
      <c r="P455" s="33" t="s">
        <v>1791</v>
      </c>
      <c r="Q455" s="33" t="s">
        <v>4844</v>
      </c>
      <c r="R455" s="33" t="s">
        <v>4845</v>
      </c>
      <c r="S455" s="33" t="n">
        <v>60616</v>
      </c>
      <c r="T455" s="33" t="n">
        <v>40</v>
      </c>
      <c r="U455" s="33" t="s">
        <v>4846</v>
      </c>
      <c r="V455" s="33" t="s">
        <v>4847</v>
      </c>
      <c r="W455" s="33" t="s">
        <v>4848</v>
      </c>
      <c r="X455" s="33" t="s">
        <v>4849</v>
      </c>
      <c r="Y455" s="33" t="s">
        <v>1893</v>
      </c>
      <c r="Z455" s="33" t="s">
        <v>1894</v>
      </c>
      <c r="AA455" s="33" t="n">
        <v>2012</v>
      </c>
      <c r="AB455" s="33" t="n">
        <v>610126</v>
      </c>
      <c r="AD455" s="33" t="n">
        <v>5400</v>
      </c>
      <c r="AG455" s="33" t="s">
        <v>4850</v>
      </c>
      <c r="AH455" s="33" t="n">
        <v>0</v>
      </c>
      <c r="AI455" s="33" t="s">
        <v>1823</v>
      </c>
      <c r="AJ455" s="33" t="s">
        <v>1801</v>
      </c>
      <c r="AK455" s="33" t="s">
        <v>1802</v>
      </c>
      <c r="AL455" s="33" t="s">
        <v>99</v>
      </c>
      <c r="AM455" s="33" t="s">
        <v>53</v>
      </c>
      <c r="AN455" s="33" t="s">
        <v>99</v>
      </c>
      <c r="AO455" s="33" t="s">
        <v>99</v>
      </c>
      <c r="AP455" s="33" t="s">
        <v>53</v>
      </c>
      <c r="AQ455" s="33" t="s">
        <v>2426</v>
      </c>
      <c r="AR455" s="244" t="s">
        <v>142</v>
      </c>
      <c r="AS455" s="33" t="s">
        <v>131</v>
      </c>
      <c r="AT455" s="33" t="s">
        <v>77</v>
      </c>
      <c r="AU455" s="33" t="s">
        <v>77</v>
      </c>
      <c r="AV455" s="33" t="n">
        <v>80</v>
      </c>
      <c r="AW455" s="33" t="n">
        <v>70</v>
      </c>
      <c r="AX455" s="33" t="n">
        <v>64</v>
      </c>
      <c r="AY455" s="33" t="n">
        <v>85</v>
      </c>
      <c r="AZ455" s="33" t="n">
        <v>0</v>
      </c>
      <c r="BA455" s="33" t="n">
        <v>2</v>
      </c>
      <c r="BB455" s="33" t="n">
        <v>77</v>
      </c>
      <c r="BC455" s="33" t="n">
        <v>1</v>
      </c>
      <c r="BD455" s="245" t="n">
        <v>0</v>
      </c>
      <c r="BE455" s="33" t="n">
        <v>0</v>
      </c>
      <c r="BF455" s="33" t="n">
        <v>2</v>
      </c>
      <c r="BG455" s="33" t="n">
        <v>3</v>
      </c>
      <c r="BH455" s="33" t="n">
        <v>85</v>
      </c>
      <c r="BI455" s="33" t="n">
        <v>0</v>
      </c>
      <c r="BJ455" s="33" t="n">
        <v>0.012</v>
      </c>
      <c r="BK455" s="33" t="n">
        <v>0</v>
      </c>
      <c r="BL455" s="33" t="n">
        <v>0</v>
      </c>
      <c r="BM455" s="33" t="n">
        <v>0.024</v>
      </c>
      <c r="BN455" s="33" t="n">
        <v>0.059</v>
      </c>
      <c r="BO455" s="33" t="n">
        <v>0.012</v>
      </c>
      <c r="BP455" s="33" t="n">
        <v>0.024</v>
      </c>
      <c r="BQ455" s="33" t="n">
        <v>0.012</v>
      </c>
      <c r="BR455" s="33" t="n">
        <v>0</v>
      </c>
      <c r="BS455" s="33" t="n">
        <v>0.059</v>
      </c>
      <c r="BT455" s="33" t="n">
        <v>0.118</v>
      </c>
      <c r="BU455" s="33" t="n">
        <v>0.165</v>
      </c>
      <c r="BV455" s="33" t="n">
        <v>0.118</v>
      </c>
      <c r="BW455" s="33" t="n">
        <v>0.165</v>
      </c>
      <c r="BX455" s="33" t="n">
        <v>0.153</v>
      </c>
      <c r="BY455" s="33" t="n">
        <v>0.318</v>
      </c>
      <c r="BZ455" s="33" t="n">
        <v>0.235</v>
      </c>
      <c r="CA455" s="33" t="n">
        <v>0</v>
      </c>
      <c r="CB455" s="33" t="n">
        <v>0</v>
      </c>
      <c r="CC455" s="33" t="n">
        <v>0</v>
      </c>
      <c r="CD455" s="33" t="n">
        <v>0.012</v>
      </c>
      <c r="CE455" s="33" t="n">
        <v>0.012</v>
      </c>
      <c r="CF455" s="33" t="n">
        <v>0.024</v>
      </c>
      <c r="CG455" s="33" t="n">
        <v>0.824</v>
      </c>
      <c r="CH455" s="33" t="n">
        <v>0.847</v>
      </c>
      <c r="CI455" s="33" t="n">
        <v>0.824</v>
      </c>
      <c r="CJ455" s="33" t="n">
        <v>0.835</v>
      </c>
      <c r="CK455" s="33" t="n">
        <v>0.588</v>
      </c>
      <c r="CL455" s="33" t="n">
        <v>0.565</v>
      </c>
      <c r="CM455" s="33" t="n">
        <v>0</v>
      </c>
      <c r="CN455" s="33" t="n">
        <v>0</v>
      </c>
      <c r="CO455" s="33" t="n">
        <v>0</v>
      </c>
      <c r="CP455" s="33" t="n">
        <v>0</v>
      </c>
      <c r="CQ455" s="33" t="n">
        <v>0</v>
      </c>
      <c r="CR455" s="33" t="n">
        <v>0</v>
      </c>
      <c r="CS455" s="33" t="n">
        <v>0.024</v>
      </c>
      <c r="CT455" s="33" t="n">
        <v>0.047</v>
      </c>
      <c r="CU455" s="33" t="n">
        <v>0.035</v>
      </c>
      <c r="CV455" s="33" t="n">
        <v>0.024</v>
      </c>
      <c r="CW455" s="33" t="n">
        <v>0.012</v>
      </c>
      <c r="CX455" s="33" t="n">
        <v>0.012</v>
      </c>
      <c r="CY455" s="33" t="n">
        <v>0.012</v>
      </c>
      <c r="CZ455" s="33" t="n">
        <v>0.012</v>
      </c>
      <c r="DA455" s="33" t="n">
        <v>0.106</v>
      </c>
      <c r="DB455" s="33" t="n">
        <v>0.047</v>
      </c>
      <c r="DC455" s="33" t="n">
        <v>0.094</v>
      </c>
      <c r="DD455" s="33" t="n">
        <v>0.071</v>
      </c>
      <c r="DE455" s="33" t="n">
        <v>0.059</v>
      </c>
      <c r="DF455" s="33" t="n">
        <v>0.118</v>
      </c>
      <c r="DG455" s="33" t="n">
        <v>0.141</v>
      </c>
      <c r="DH455" s="33" t="n">
        <v>0.118</v>
      </c>
      <c r="DI455" s="33" t="n">
        <v>0.153</v>
      </c>
      <c r="DJ455" s="33" t="n">
        <v>0.212</v>
      </c>
      <c r="DK455" s="33" t="n">
        <v>0.153</v>
      </c>
      <c r="DL455" s="33" t="n">
        <v>0.129</v>
      </c>
      <c r="DM455" s="33" t="n">
        <v>0.153</v>
      </c>
      <c r="DN455" s="33" t="n">
        <v>0.012</v>
      </c>
      <c r="DO455" s="33" t="n">
        <v>0</v>
      </c>
      <c r="DP455" s="33" t="n">
        <v>0</v>
      </c>
      <c r="DQ455" s="33" t="n">
        <v>0</v>
      </c>
      <c r="DR455" s="33" t="n">
        <v>0</v>
      </c>
      <c r="DS455" s="33" t="n">
        <v>0.012</v>
      </c>
      <c r="DT455" s="33" t="n">
        <v>0</v>
      </c>
      <c r="DU455" s="33" t="n">
        <v>0</v>
      </c>
      <c r="DV455" s="33" t="n">
        <v>0.012</v>
      </c>
      <c r="DW455" s="33" t="n">
        <v>0.906</v>
      </c>
      <c r="DX455" s="33" t="n">
        <v>0.871</v>
      </c>
      <c r="DY455" s="33" t="n">
        <v>0.847</v>
      </c>
      <c r="DZ455" s="33" t="n">
        <v>0.871</v>
      </c>
      <c r="EA455" s="33" t="n">
        <v>0.835</v>
      </c>
      <c r="EB455" s="33" t="n">
        <v>0.671</v>
      </c>
      <c r="EC455" s="33" t="n">
        <v>0.776</v>
      </c>
      <c r="ED455" s="33" t="n">
        <v>0.729</v>
      </c>
      <c r="EE455" s="33" t="n">
        <v>0.729</v>
      </c>
      <c r="EF455" s="33" t="n">
        <v>0.588</v>
      </c>
      <c r="EG455" s="33" t="n">
        <v>0</v>
      </c>
      <c r="EH455" s="33" t="n">
        <v>0</v>
      </c>
      <c r="EI455" s="33" t="n">
        <v>0.106</v>
      </c>
      <c r="EJ455" s="33" t="n">
        <v>0.282</v>
      </c>
      <c r="EK455" s="33" t="n">
        <v>0</v>
      </c>
      <c r="EL455" s="33" t="n">
        <v>0</v>
      </c>
      <c r="EM455" s="33" t="n">
        <v>0.176</v>
      </c>
      <c r="EN455" s="33" t="n">
        <v>0.024</v>
      </c>
      <c r="EO455" s="33" t="n">
        <v>0.235</v>
      </c>
      <c r="EP455" s="33" t="n">
        <v>0.235</v>
      </c>
      <c r="EQ455" s="33" t="n">
        <v>0.259</v>
      </c>
      <c r="ER455" s="33" t="n">
        <v>0.024</v>
      </c>
      <c r="ES455" s="33" t="n">
        <v>0.035</v>
      </c>
      <c r="ET455" s="33" t="n">
        <v>0.059</v>
      </c>
      <c r="EU455" s="33" t="n">
        <v>0.094</v>
      </c>
      <c r="EV455" s="33" t="n">
        <v>0.082</v>
      </c>
      <c r="EW455" s="33" t="n">
        <v>0.729</v>
      </c>
      <c r="EX455" s="33" t="n">
        <v>0.706</v>
      </c>
      <c r="EY455" s="33" t="n">
        <v>0.365</v>
      </c>
      <c r="EZ455" s="33" t="n">
        <v>8.81</v>
      </c>
      <c r="FA455" s="33" t="n">
        <v>0</v>
      </c>
      <c r="FB455" s="33" t="n">
        <v>0</v>
      </c>
      <c r="FC455" s="33" t="n">
        <v>0.012</v>
      </c>
      <c r="FD455" s="33" t="n">
        <v>0.047</v>
      </c>
      <c r="FE455" s="33" t="n">
        <v>0.035</v>
      </c>
      <c r="FF455" s="33" t="n">
        <v>0.035</v>
      </c>
      <c r="FG455" s="33" t="n">
        <v>0.059</v>
      </c>
      <c r="FH455" s="33" t="n">
        <v>0.094</v>
      </c>
      <c r="FI455" s="33" t="n">
        <v>0.118</v>
      </c>
      <c r="FJ455" s="33" t="n">
        <v>0.576</v>
      </c>
      <c r="FK455" s="33" t="n">
        <v>0.024</v>
      </c>
      <c r="FL455" s="33" t="n">
        <v>0.529</v>
      </c>
      <c r="FM455" s="33" t="n">
        <v>0.612</v>
      </c>
      <c r="FN455" s="33" t="n">
        <v>0.188</v>
      </c>
      <c r="FO455" s="33" t="n">
        <v>0.176</v>
      </c>
      <c r="FP455" s="33" t="n">
        <v>0.129</v>
      </c>
      <c r="FQ455" s="33" t="n">
        <v>0.235</v>
      </c>
      <c r="FR455" s="33" t="n">
        <v>0.094</v>
      </c>
      <c r="FS455" s="33" t="n">
        <v>0.071</v>
      </c>
      <c r="FT455" s="33" t="n">
        <v>0.306</v>
      </c>
      <c r="FU455" s="33" t="n">
        <v>0.106</v>
      </c>
      <c r="FV455" s="33" t="n">
        <v>0.094</v>
      </c>
      <c r="FW455" s="33" t="n">
        <v>0.259</v>
      </c>
      <c r="FX455" s="33" t="n">
        <v>0.094</v>
      </c>
      <c r="FY455" s="33" t="n">
        <v>0.094</v>
      </c>
      <c r="FZ455" s="33" t="n">
        <v>0.012</v>
      </c>
      <c r="GA455" s="33" t="n">
        <v>0</v>
      </c>
      <c r="GB455" s="33" t="n">
        <v>0.012</v>
      </c>
      <c r="GC455" s="33" t="n">
        <v>0</v>
      </c>
      <c r="GD455" s="33" t="n">
        <v>0.082</v>
      </c>
      <c r="GE455" s="33" t="n">
        <v>0.047</v>
      </c>
      <c r="GF455" s="33" t="n">
        <v>0.012</v>
      </c>
      <c r="GG455" s="33" t="n">
        <v>0.188</v>
      </c>
      <c r="GH455" s="33" t="n">
        <v>0.247</v>
      </c>
      <c r="GI455" s="33" t="n">
        <v>0.306</v>
      </c>
      <c r="GJ455" s="33" t="n">
        <v>0.424</v>
      </c>
      <c r="GK455" s="33" t="n">
        <v>0.447</v>
      </c>
      <c r="GL455" s="33" t="n">
        <v>0.224</v>
      </c>
      <c r="GM455" s="33" t="n">
        <v>0.812</v>
      </c>
      <c r="GN455" s="33" t="n">
        <v>0.471</v>
      </c>
      <c r="GO455" s="33" t="n">
        <v>0.541</v>
      </c>
      <c r="GP455" s="33" t="n">
        <v>0.4</v>
      </c>
      <c r="GQ455" s="33" t="n">
        <v>0.424</v>
      </c>
      <c r="GR455" s="33" t="n">
        <v>0.741</v>
      </c>
      <c r="GS455" s="33" t="n">
        <v>0</v>
      </c>
      <c r="GT455" s="33" t="n">
        <v>0.247</v>
      </c>
      <c r="GU455" s="33" t="n">
        <v>0.153</v>
      </c>
      <c r="GV455" s="33" t="n">
        <v>0.082</v>
      </c>
      <c r="GW455" s="33" t="n">
        <v>0.035</v>
      </c>
      <c r="GX455" s="33" t="n">
        <v>0.012</v>
      </c>
      <c r="GY455" s="33" t="n">
        <v>0</v>
      </c>
      <c r="GZ455" s="33" t="n">
        <v>0.024</v>
      </c>
      <c r="HA455" s="33" t="n">
        <v>0</v>
      </c>
      <c r="HB455" s="33" t="n">
        <v>0</v>
      </c>
      <c r="HC455" s="33" t="n">
        <v>0.035</v>
      </c>
      <c r="HD455" s="33" t="n">
        <v>0.012</v>
      </c>
      <c r="HE455" s="33" t="n">
        <v>0</v>
      </c>
      <c r="HF455" s="33" t="n">
        <v>0</v>
      </c>
      <c r="HG455" s="33" t="n">
        <v>0</v>
      </c>
      <c r="HH455" s="33" t="n">
        <v>0.012</v>
      </c>
      <c r="HI455" s="33" t="n">
        <v>0.012</v>
      </c>
      <c r="HJ455" s="33" t="n">
        <v>0</v>
      </c>
    </row>
    <row r="456" customFormat="false" ht="15" hidden="false" customHeight="false" outlineLevel="0" collapsed="false">
      <c r="A456" s="33" t="n">
        <v>610127</v>
      </c>
      <c r="B456" s="242" t="s">
        <v>1785</v>
      </c>
      <c r="C456" s="243" t="s">
        <v>1786</v>
      </c>
      <c r="D456" s="33" t="n">
        <v>5410</v>
      </c>
      <c r="E456" s="33" t="n">
        <v>24941</v>
      </c>
      <c r="F456" s="33" t="s">
        <v>1119</v>
      </c>
      <c r="G456" s="33" t="s">
        <v>1120</v>
      </c>
      <c r="H456" s="243" t="s">
        <v>46</v>
      </c>
      <c r="I456" s="33" t="s">
        <v>1855</v>
      </c>
      <c r="J456" s="33" t="s">
        <v>1788</v>
      </c>
      <c r="L456" s="33" t="s">
        <v>75</v>
      </c>
      <c r="N456" s="33" t="s">
        <v>1790</v>
      </c>
      <c r="O456" s="33" t="n">
        <v>51027</v>
      </c>
      <c r="P456" s="33" t="s">
        <v>1791</v>
      </c>
      <c r="Q456" s="33" t="s">
        <v>4851</v>
      </c>
      <c r="R456" s="33" t="s">
        <v>4852</v>
      </c>
      <c r="S456" s="33" t="n">
        <v>60625</v>
      </c>
      <c r="T456" s="33" t="n">
        <v>31</v>
      </c>
      <c r="U456" s="33" t="s">
        <v>4853</v>
      </c>
      <c r="V456" s="33" t="s">
        <v>4854</v>
      </c>
      <c r="W456" s="33" t="s">
        <v>4855</v>
      </c>
      <c r="X456" s="33" t="s">
        <v>4856</v>
      </c>
      <c r="Y456" s="33" t="s">
        <v>1971</v>
      </c>
      <c r="Z456" s="33" t="s">
        <v>2636</v>
      </c>
      <c r="AA456" s="33" t="n">
        <v>2012</v>
      </c>
      <c r="AB456" s="33" t="n">
        <v>610127</v>
      </c>
      <c r="AD456" s="33" t="n">
        <v>5410</v>
      </c>
      <c r="AG456" s="33" t="s">
        <v>4857</v>
      </c>
      <c r="AH456" s="33" t="n">
        <v>1</v>
      </c>
      <c r="AI456" s="33" t="s">
        <v>1823</v>
      </c>
      <c r="AJ456" s="33" t="s">
        <v>1801</v>
      </c>
      <c r="AK456" s="33" t="s">
        <v>1802</v>
      </c>
      <c r="AL456" s="33" t="s">
        <v>75</v>
      </c>
      <c r="AM456" s="33" t="s">
        <v>65</v>
      </c>
      <c r="AN456" s="33" t="s">
        <v>75</v>
      </c>
      <c r="AO456" s="33" t="s">
        <v>75</v>
      </c>
      <c r="AP456" s="33" t="s">
        <v>65</v>
      </c>
      <c r="AQ456" s="33" t="s">
        <v>2426</v>
      </c>
      <c r="AR456" s="244" t="s">
        <v>195</v>
      </c>
      <c r="AS456" s="33" t="s">
        <v>47</v>
      </c>
      <c r="AT456" s="33" t="s">
        <v>67</v>
      </c>
      <c r="AU456" s="33" t="s">
        <v>47</v>
      </c>
      <c r="AV456" s="33" t="n">
        <v>53</v>
      </c>
      <c r="AW456" s="33" t="n">
        <v>33</v>
      </c>
      <c r="AX456" s="33" t="n">
        <v>42</v>
      </c>
      <c r="AY456" s="33" t="n">
        <v>304</v>
      </c>
      <c r="AZ456" s="33" t="n">
        <v>87</v>
      </c>
      <c r="BA456" s="33" t="n">
        <v>85</v>
      </c>
      <c r="BB456" s="33" t="n">
        <v>11</v>
      </c>
      <c r="BC456" s="33" t="n">
        <v>98</v>
      </c>
      <c r="BD456" s="245" t="n">
        <v>2</v>
      </c>
      <c r="BE456" s="33" t="n">
        <v>5</v>
      </c>
      <c r="BF456" s="33" t="n">
        <v>7</v>
      </c>
      <c r="BG456" s="33" t="n">
        <v>9</v>
      </c>
      <c r="BH456" s="33" t="n">
        <v>304</v>
      </c>
      <c r="BI456" s="33" t="n">
        <v>0.007</v>
      </c>
      <c r="BJ456" s="33" t="n">
        <v>0.007</v>
      </c>
      <c r="BK456" s="33" t="n">
        <v>0.003</v>
      </c>
      <c r="BL456" s="33" t="n">
        <v>0.003</v>
      </c>
      <c r="BM456" s="33" t="n">
        <v>0.007</v>
      </c>
      <c r="BN456" s="33" t="n">
        <v>0.043</v>
      </c>
      <c r="BO456" s="33" t="n">
        <v>0.036</v>
      </c>
      <c r="BP456" s="33" t="n">
        <v>0.03</v>
      </c>
      <c r="BQ456" s="33" t="n">
        <v>0.036</v>
      </c>
      <c r="BR456" s="33" t="n">
        <v>0.043</v>
      </c>
      <c r="BS456" s="33" t="n">
        <v>0.105</v>
      </c>
      <c r="BT456" s="33" t="n">
        <v>0.155</v>
      </c>
      <c r="BU456" s="33" t="n">
        <v>0.306</v>
      </c>
      <c r="BV456" s="33" t="n">
        <v>0.27</v>
      </c>
      <c r="BW456" s="33" t="n">
        <v>0.322</v>
      </c>
      <c r="BX456" s="33" t="n">
        <v>0.273</v>
      </c>
      <c r="BY456" s="33" t="n">
        <v>0.408</v>
      </c>
      <c r="BZ456" s="33" t="n">
        <v>0.375</v>
      </c>
      <c r="CA456" s="33" t="n">
        <v>0.02</v>
      </c>
      <c r="CB456" s="33" t="n">
        <v>0.013</v>
      </c>
      <c r="CC456" s="33" t="n">
        <v>0.033</v>
      </c>
      <c r="CD456" s="33" t="n">
        <v>0.026</v>
      </c>
      <c r="CE456" s="33" t="n">
        <v>0.013</v>
      </c>
      <c r="CF456" s="33" t="n">
        <v>0.049</v>
      </c>
      <c r="CG456" s="33" t="n">
        <v>0.632</v>
      </c>
      <c r="CH456" s="33" t="n">
        <v>0.681</v>
      </c>
      <c r="CI456" s="33" t="n">
        <v>0.605</v>
      </c>
      <c r="CJ456" s="33" t="n">
        <v>0.655</v>
      </c>
      <c r="CK456" s="33" t="n">
        <v>0.467</v>
      </c>
      <c r="CL456" s="33" t="n">
        <v>0.378</v>
      </c>
      <c r="CM456" s="33" t="n">
        <v>0.003</v>
      </c>
      <c r="CN456" s="33" t="n">
        <v>0</v>
      </c>
      <c r="CO456" s="33" t="n">
        <v>0.003</v>
      </c>
      <c r="CP456" s="33" t="n">
        <v>0.007</v>
      </c>
      <c r="CQ456" s="33" t="n">
        <v>0.007</v>
      </c>
      <c r="CR456" s="33" t="n">
        <v>0.007</v>
      </c>
      <c r="CS456" s="33" t="n">
        <v>0.02</v>
      </c>
      <c r="CT456" s="33" t="n">
        <v>0.095</v>
      </c>
      <c r="CU456" s="33" t="n">
        <v>0.036</v>
      </c>
      <c r="CV456" s="33" t="n">
        <v>0.013</v>
      </c>
      <c r="CW456" s="33" t="n">
        <v>0.043</v>
      </c>
      <c r="CX456" s="33" t="n">
        <v>0.036</v>
      </c>
      <c r="CY456" s="33" t="n">
        <v>0.033</v>
      </c>
      <c r="CZ456" s="33" t="n">
        <v>0.036</v>
      </c>
      <c r="DA456" s="33" t="n">
        <v>0.082</v>
      </c>
      <c r="DB456" s="33" t="n">
        <v>0.125</v>
      </c>
      <c r="DC456" s="33" t="n">
        <v>0.161</v>
      </c>
      <c r="DD456" s="33" t="n">
        <v>0.145</v>
      </c>
      <c r="DE456" s="33" t="n">
        <v>0.171</v>
      </c>
      <c r="DF456" s="33" t="n">
        <v>0.191</v>
      </c>
      <c r="DG456" s="33" t="n">
        <v>0.283</v>
      </c>
      <c r="DH456" s="33" t="n">
        <v>0.24</v>
      </c>
      <c r="DI456" s="33" t="n">
        <v>0.253</v>
      </c>
      <c r="DJ456" s="33" t="n">
        <v>0.299</v>
      </c>
      <c r="DK456" s="33" t="n">
        <v>0.319</v>
      </c>
      <c r="DL456" s="33" t="n">
        <v>0.273</v>
      </c>
      <c r="DM456" s="33" t="n">
        <v>0.276</v>
      </c>
      <c r="DN456" s="33" t="n">
        <v>0.007</v>
      </c>
      <c r="DO456" s="33" t="n">
        <v>0.013</v>
      </c>
      <c r="DP456" s="33" t="n">
        <v>0.01</v>
      </c>
      <c r="DQ456" s="33" t="n">
        <v>0.01</v>
      </c>
      <c r="DR456" s="33" t="n">
        <v>0.003</v>
      </c>
      <c r="DS456" s="33" t="n">
        <v>0.013</v>
      </c>
      <c r="DT456" s="33" t="n">
        <v>0.01</v>
      </c>
      <c r="DU456" s="33" t="n">
        <v>0.013</v>
      </c>
      <c r="DV456" s="33" t="n">
        <v>0.023</v>
      </c>
      <c r="DW456" s="33" t="n">
        <v>0.806</v>
      </c>
      <c r="DX456" s="33" t="n">
        <v>0.753</v>
      </c>
      <c r="DY456" s="33" t="n">
        <v>0.668</v>
      </c>
      <c r="DZ456" s="33" t="n">
        <v>0.711</v>
      </c>
      <c r="EA456" s="33" t="n">
        <v>0.701</v>
      </c>
      <c r="EB456" s="33" t="n">
        <v>0.599</v>
      </c>
      <c r="EC456" s="33" t="n">
        <v>0.526</v>
      </c>
      <c r="ED456" s="33" t="n">
        <v>0.457</v>
      </c>
      <c r="EE456" s="33" t="n">
        <v>0.52</v>
      </c>
      <c r="EF456" s="33" t="n">
        <v>0.319</v>
      </c>
      <c r="EG456" s="33" t="n">
        <v>0.02</v>
      </c>
      <c r="EH456" s="33" t="n">
        <v>0.01</v>
      </c>
      <c r="EI456" s="33" t="n">
        <v>0.056</v>
      </c>
      <c r="EJ456" s="33" t="n">
        <v>0.391</v>
      </c>
      <c r="EK456" s="33" t="n">
        <v>0.026</v>
      </c>
      <c r="EL456" s="33" t="n">
        <v>0.007</v>
      </c>
      <c r="EM456" s="33" t="n">
        <v>0.128</v>
      </c>
      <c r="EN456" s="33" t="n">
        <v>0.132</v>
      </c>
      <c r="EO456" s="33" t="n">
        <v>0.408</v>
      </c>
      <c r="EP456" s="33" t="n">
        <v>0.349</v>
      </c>
      <c r="EQ456" s="33" t="n">
        <v>0.339</v>
      </c>
      <c r="ER456" s="33" t="n">
        <v>0.053</v>
      </c>
      <c r="ES456" s="33" t="n">
        <v>0.013</v>
      </c>
      <c r="ET456" s="33" t="n">
        <v>0.033</v>
      </c>
      <c r="EU456" s="33" t="n">
        <v>0.109</v>
      </c>
      <c r="EV456" s="33" t="n">
        <v>0.105</v>
      </c>
      <c r="EW456" s="33" t="n">
        <v>0.533</v>
      </c>
      <c r="EX456" s="33" t="n">
        <v>0.602</v>
      </c>
      <c r="EY456" s="33" t="n">
        <v>0.368</v>
      </c>
      <c r="EZ456" s="33" t="n">
        <v>8.78</v>
      </c>
      <c r="FA456" s="33" t="n">
        <v>0.007</v>
      </c>
      <c r="FB456" s="33" t="n">
        <v>0.003</v>
      </c>
      <c r="FC456" s="33" t="n">
        <v>0.013</v>
      </c>
      <c r="FD456" s="33" t="n">
        <v>0.003</v>
      </c>
      <c r="FE456" s="33" t="n">
        <v>0.03</v>
      </c>
      <c r="FF456" s="33" t="n">
        <v>0.026</v>
      </c>
      <c r="FG456" s="33" t="n">
        <v>0.063</v>
      </c>
      <c r="FH456" s="33" t="n">
        <v>0.161</v>
      </c>
      <c r="FI456" s="33" t="n">
        <v>0.24</v>
      </c>
      <c r="FJ456" s="33" t="n">
        <v>0.441</v>
      </c>
      <c r="FK456" s="33" t="n">
        <v>0.013</v>
      </c>
      <c r="FL456" s="33" t="n">
        <v>0.355</v>
      </c>
      <c r="FM456" s="33" t="n">
        <v>0.507</v>
      </c>
      <c r="FN456" s="33" t="n">
        <v>0.178</v>
      </c>
      <c r="FO456" s="33" t="n">
        <v>0.197</v>
      </c>
      <c r="FP456" s="33" t="n">
        <v>0.138</v>
      </c>
      <c r="FQ456" s="33" t="n">
        <v>0.188</v>
      </c>
      <c r="FR456" s="33" t="n">
        <v>0.125</v>
      </c>
      <c r="FS456" s="33" t="n">
        <v>0.089</v>
      </c>
      <c r="FT456" s="33" t="n">
        <v>0.303</v>
      </c>
      <c r="FU456" s="33" t="n">
        <v>0.191</v>
      </c>
      <c r="FV456" s="33" t="n">
        <v>0.099</v>
      </c>
      <c r="FW456" s="33" t="n">
        <v>0.243</v>
      </c>
      <c r="FX456" s="33" t="n">
        <v>0.132</v>
      </c>
      <c r="FY456" s="33" t="n">
        <v>0.168</v>
      </c>
      <c r="FZ456" s="33" t="n">
        <v>0.089</v>
      </c>
      <c r="GA456" s="33" t="n">
        <v>0</v>
      </c>
      <c r="GB456" s="33" t="n">
        <v>0.02</v>
      </c>
      <c r="GC456" s="33" t="n">
        <v>0.02</v>
      </c>
      <c r="GD456" s="33" t="n">
        <v>0.043</v>
      </c>
      <c r="GE456" s="33" t="n">
        <v>0.171</v>
      </c>
      <c r="GF456" s="33" t="n">
        <v>0.013</v>
      </c>
      <c r="GG456" s="33" t="n">
        <v>0.359</v>
      </c>
      <c r="GH456" s="33" t="n">
        <v>0.349</v>
      </c>
      <c r="GI456" s="33" t="n">
        <v>0.326</v>
      </c>
      <c r="GJ456" s="33" t="n">
        <v>0.378</v>
      </c>
      <c r="GK456" s="33" t="n">
        <v>0.382</v>
      </c>
      <c r="GL456" s="33" t="n">
        <v>0.418</v>
      </c>
      <c r="GM456" s="33" t="n">
        <v>0.563</v>
      </c>
      <c r="GN456" s="33" t="n">
        <v>0.395</v>
      </c>
      <c r="GO456" s="33" t="n">
        <v>0.487</v>
      </c>
      <c r="GP456" s="33" t="n">
        <v>0.477</v>
      </c>
      <c r="GQ456" s="33" t="n">
        <v>0.316</v>
      </c>
      <c r="GR456" s="33" t="n">
        <v>0.484</v>
      </c>
      <c r="GS456" s="33" t="n">
        <v>0.033</v>
      </c>
      <c r="GT456" s="33" t="n">
        <v>0.181</v>
      </c>
      <c r="GU456" s="33" t="n">
        <v>0.132</v>
      </c>
      <c r="GV456" s="33" t="n">
        <v>0.056</v>
      </c>
      <c r="GW456" s="33" t="n">
        <v>0.082</v>
      </c>
      <c r="GX456" s="33" t="n">
        <v>0.046</v>
      </c>
      <c r="GY456" s="33" t="n">
        <v>0.02</v>
      </c>
      <c r="GZ456" s="33" t="n">
        <v>0.023</v>
      </c>
      <c r="HA456" s="33" t="n">
        <v>0.023</v>
      </c>
      <c r="HB456" s="33" t="n">
        <v>0.023</v>
      </c>
      <c r="HC456" s="33" t="n">
        <v>0.026</v>
      </c>
      <c r="HD456" s="33" t="n">
        <v>0.02</v>
      </c>
      <c r="HE456" s="33" t="n">
        <v>0.026</v>
      </c>
      <c r="HF456" s="33" t="n">
        <v>0.033</v>
      </c>
      <c r="HG456" s="33" t="n">
        <v>0.013</v>
      </c>
      <c r="HH456" s="33" t="n">
        <v>0.023</v>
      </c>
      <c r="HI456" s="33" t="n">
        <v>0.023</v>
      </c>
      <c r="HJ456" s="33" t="n">
        <v>0.02</v>
      </c>
    </row>
    <row r="457" customFormat="false" ht="15" hidden="false" customHeight="false" outlineLevel="0" collapsed="false">
      <c r="A457" s="33" t="n">
        <v>610128</v>
      </c>
      <c r="B457" s="242" t="s">
        <v>1785</v>
      </c>
      <c r="C457" s="243" t="s">
        <v>1786</v>
      </c>
      <c r="D457" s="33" t="n">
        <v>5420</v>
      </c>
      <c r="E457" s="33" t="n">
        <v>24951</v>
      </c>
      <c r="F457" s="33" t="s">
        <v>599</v>
      </c>
      <c r="G457" s="33" t="s">
        <v>600</v>
      </c>
      <c r="H457" s="243" t="s">
        <v>46</v>
      </c>
      <c r="I457" s="33" t="s">
        <v>1855</v>
      </c>
      <c r="J457" s="33" t="s">
        <v>1788</v>
      </c>
      <c r="L457" s="33" t="s">
        <v>155</v>
      </c>
      <c r="N457" s="33" t="s">
        <v>1790</v>
      </c>
      <c r="O457" s="33" t="n">
        <v>51445</v>
      </c>
      <c r="P457" s="33" t="s">
        <v>1791</v>
      </c>
      <c r="Q457" s="33" t="s">
        <v>4858</v>
      </c>
      <c r="R457" s="33" t="s">
        <v>4859</v>
      </c>
      <c r="S457" s="33" t="n">
        <v>60643</v>
      </c>
      <c r="T457" s="33" t="n">
        <v>49</v>
      </c>
      <c r="U457" s="33" t="s">
        <v>4860</v>
      </c>
      <c r="V457" s="33" t="s">
        <v>4861</v>
      </c>
      <c r="W457" s="33" t="s">
        <v>4862</v>
      </c>
      <c r="X457" s="33" t="s">
        <v>4863</v>
      </c>
      <c r="Y457" s="33" t="s">
        <v>1921</v>
      </c>
      <c r="Z457" s="33" t="s">
        <v>2538</v>
      </c>
      <c r="AA457" s="33" t="n">
        <v>2012</v>
      </c>
      <c r="AB457" s="33" t="n">
        <v>610128</v>
      </c>
      <c r="AD457" s="33" t="n">
        <v>5420</v>
      </c>
      <c r="AG457" s="33" t="s">
        <v>4864</v>
      </c>
      <c r="AH457" s="33" t="n">
        <v>6</v>
      </c>
      <c r="AI457" s="33" t="s">
        <v>1823</v>
      </c>
      <c r="AJ457" s="33" t="s">
        <v>1801</v>
      </c>
      <c r="AK457" s="33" t="s">
        <v>1802</v>
      </c>
      <c r="AL457" s="33" t="s">
        <v>155</v>
      </c>
      <c r="AM457" s="33" t="s">
        <v>60</v>
      </c>
      <c r="AN457" s="33" t="s">
        <v>155</v>
      </c>
      <c r="AO457" s="33" t="s">
        <v>155</v>
      </c>
      <c r="AP457" s="33" t="s">
        <v>60</v>
      </c>
      <c r="AQ457" s="33" t="s">
        <v>2467</v>
      </c>
      <c r="AR457" s="244" t="s">
        <v>347</v>
      </c>
      <c r="AS457" s="33" t="s">
        <v>77</v>
      </c>
      <c r="AT457" s="33" t="s">
        <v>131</v>
      </c>
      <c r="AU457" s="33" t="s">
        <v>77</v>
      </c>
      <c r="AV457" s="33" t="n">
        <v>70</v>
      </c>
      <c r="AW457" s="33" t="n">
        <v>82</v>
      </c>
      <c r="AX457" s="33" t="n">
        <v>76</v>
      </c>
      <c r="AY457" s="33" t="n">
        <v>94</v>
      </c>
      <c r="AZ457" s="33" t="n">
        <v>0</v>
      </c>
      <c r="BA457" s="33" t="n">
        <v>0</v>
      </c>
      <c r="BB457" s="33" t="n">
        <v>93</v>
      </c>
      <c r="BC457" s="33" t="n">
        <v>0</v>
      </c>
      <c r="BD457" s="245" t="n">
        <v>0</v>
      </c>
      <c r="BE457" s="33" t="n">
        <v>0</v>
      </c>
      <c r="BF457" s="33" t="n">
        <v>0</v>
      </c>
      <c r="BG457" s="33" t="n">
        <v>1</v>
      </c>
      <c r="BH457" s="33" t="n">
        <v>94</v>
      </c>
      <c r="BI457" s="33" t="n">
        <v>0</v>
      </c>
      <c r="BJ457" s="33" t="n">
        <v>0</v>
      </c>
      <c r="BK457" s="33" t="n">
        <v>0</v>
      </c>
      <c r="BL457" s="33" t="n">
        <v>0.011</v>
      </c>
      <c r="BM457" s="33" t="n">
        <v>0.043</v>
      </c>
      <c r="BN457" s="33" t="n">
        <v>0.053</v>
      </c>
      <c r="BO457" s="33" t="n">
        <v>0.043</v>
      </c>
      <c r="BP457" s="33" t="n">
        <v>0.053</v>
      </c>
      <c r="BQ457" s="33" t="n">
        <v>0.032</v>
      </c>
      <c r="BR457" s="33" t="n">
        <v>0.021</v>
      </c>
      <c r="BS457" s="33" t="n">
        <v>0.074</v>
      </c>
      <c r="BT457" s="33" t="n">
        <v>0.106</v>
      </c>
      <c r="BU457" s="33" t="n">
        <v>0.277</v>
      </c>
      <c r="BV457" s="33" t="n">
        <v>0.16</v>
      </c>
      <c r="BW457" s="33" t="n">
        <v>0.234</v>
      </c>
      <c r="BX457" s="33" t="n">
        <v>0.17</v>
      </c>
      <c r="BY457" s="33" t="n">
        <v>0.191</v>
      </c>
      <c r="BZ457" s="33" t="n">
        <v>0.138</v>
      </c>
      <c r="CA457" s="33" t="n">
        <v>0</v>
      </c>
      <c r="CB457" s="33" t="n">
        <v>0.011</v>
      </c>
      <c r="CC457" s="33" t="n">
        <v>0.021</v>
      </c>
      <c r="CD457" s="33" t="n">
        <v>0.021</v>
      </c>
      <c r="CE457" s="33" t="n">
        <v>0.021</v>
      </c>
      <c r="CF457" s="33" t="n">
        <v>0.011</v>
      </c>
      <c r="CG457" s="33" t="n">
        <v>0.681</v>
      </c>
      <c r="CH457" s="33" t="n">
        <v>0.777</v>
      </c>
      <c r="CI457" s="33" t="n">
        <v>0.713</v>
      </c>
      <c r="CJ457" s="33" t="n">
        <v>0.777</v>
      </c>
      <c r="CK457" s="33" t="n">
        <v>0.67</v>
      </c>
      <c r="CL457" s="33" t="n">
        <v>0.691</v>
      </c>
      <c r="CM457" s="33" t="n">
        <v>0</v>
      </c>
      <c r="CN457" s="33" t="n">
        <v>0</v>
      </c>
      <c r="CO457" s="33" t="n">
        <v>0</v>
      </c>
      <c r="CP457" s="33" t="n">
        <v>0</v>
      </c>
      <c r="CQ457" s="33" t="n">
        <v>0</v>
      </c>
      <c r="CR457" s="33" t="n">
        <v>0</v>
      </c>
      <c r="CS457" s="33" t="n">
        <v>0</v>
      </c>
      <c r="CT457" s="33" t="n">
        <v>0.032</v>
      </c>
      <c r="CU457" s="33" t="n">
        <v>0</v>
      </c>
      <c r="CV457" s="33" t="n">
        <v>0.011</v>
      </c>
      <c r="CW457" s="33" t="n">
        <v>0.011</v>
      </c>
      <c r="CX457" s="33" t="n">
        <v>0.011</v>
      </c>
      <c r="CY457" s="33" t="n">
        <v>0.011</v>
      </c>
      <c r="CZ457" s="33" t="n">
        <v>0</v>
      </c>
      <c r="DA457" s="33" t="n">
        <v>0.043</v>
      </c>
      <c r="DB457" s="33" t="n">
        <v>0.043</v>
      </c>
      <c r="DC457" s="33" t="n">
        <v>0.074</v>
      </c>
      <c r="DD457" s="33" t="n">
        <v>0.032</v>
      </c>
      <c r="DE457" s="33" t="n">
        <v>0.117</v>
      </c>
      <c r="DF457" s="33" t="n">
        <v>0.074</v>
      </c>
      <c r="DG457" s="33" t="n">
        <v>0.106</v>
      </c>
      <c r="DH457" s="33" t="n">
        <v>0.074</v>
      </c>
      <c r="DI457" s="33" t="n">
        <v>0.096</v>
      </c>
      <c r="DJ457" s="33" t="n">
        <v>0.191</v>
      </c>
      <c r="DK457" s="33" t="n">
        <v>0.149</v>
      </c>
      <c r="DL457" s="33" t="n">
        <v>0.181</v>
      </c>
      <c r="DM457" s="33" t="n">
        <v>0.202</v>
      </c>
      <c r="DN457" s="33" t="n">
        <v>0</v>
      </c>
      <c r="DO457" s="33" t="n">
        <v>0</v>
      </c>
      <c r="DP457" s="33" t="n">
        <v>0.021</v>
      </c>
      <c r="DQ457" s="33" t="n">
        <v>0.011</v>
      </c>
      <c r="DR457" s="33" t="n">
        <v>0</v>
      </c>
      <c r="DS457" s="33" t="n">
        <v>0.021</v>
      </c>
      <c r="DT457" s="33" t="n">
        <v>0</v>
      </c>
      <c r="DU457" s="33" t="n">
        <v>0</v>
      </c>
      <c r="DV457" s="33" t="n">
        <v>0.011</v>
      </c>
      <c r="DW457" s="33" t="n">
        <v>0.872</v>
      </c>
      <c r="DX457" s="33" t="n">
        <v>0.915</v>
      </c>
      <c r="DY457" s="33" t="n">
        <v>0.862</v>
      </c>
      <c r="DZ457" s="33" t="n">
        <v>0.904</v>
      </c>
      <c r="EA457" s="33" t="n">
        <v>0.904</v>
      </c>
      <c r="EB457" s="33" t="n">
        <v>0.745</v>
      </c>
      <c r="EC457" s="33" t="n">
        <v>0.809</v>
      </c>
      <c r="ED457" s="33" t="n">
        <v>0.713</v>
      </c>
      <c r="EE457" s="33" t="n">
        <v>0.755</v>
      </c>
      <c r="EF457" s="33" t="n">
        <v>0.447</v>
      </c>
      <c r="EG457" s="33" t="n">
        <v>0.021</v>
      </c>
      <c r="EH457" s="33" t="n">
        <v>0.011</v>
      </c>
      <c r="EI457" s="33" t="n">
        <v>0.032</v>
      </c>
      <c r="EJ457" s="33" t="n">
        <v>0.426</v>
      </c>
      <c r="EK457" s="33" t="n">
        <v>0.043</v>
      </c>
      <c r="EL457" s="33" t="n">
        <v>0.021</v>
      </c>
      <c r="EM457" s="33" t="n">
        <v>0.043</v>
      </c>
      <c r="EN457" s="33" t="n">
        <v>0.032</v>
      </c>
      <c r="EO457" s="33" t="n">
        <v>0.255</v>
      </c>
      <c r="EP457" s="33" t="n">
        <v>0.213</v>
      </c>
      <c r="EQ457" s="33" t="n">
        <v>0.255</v>
      </c>
      <c r="ER457" s="33" t="n">
        <v>0</v>
      </c>
      <c r="ES457" s="33" t="n">
        <v>0.032</v>
      </c>
      <c r="ET457" s="33" t="n">
        <v>0.064</v>
      </c>
      <c r="EU457" s="33" t="n">
        <v>0.021</v>
      </c>
      <c r="EV457" s="33" t="n">
        <v>0.096</v>
      </c>
      <c r="EW457" s="33" t="n">
        <v>0.649</v>
      </c>
      <c r="EX457" s="33" t="n">
        <v>0.691</v>
      </c>
      <c r="EY457" s="33" t="n">
        <v>0.649</v>
      </c>
      <c r="EZ457" s="33" t="n">
        <v>8.61</v>
      </c>
      <c r="FA457" s="33" t="n">
        <v>0.011</v>
      </c>
      <c r="FB457" s="33" t="n">
        <v>0.011</v>
      </c>
      <c r="FC457" s="33" t="n">
        <v>0</v>
      </c>
      <c r="FD457" s="33" t="n">
        <v>0.032</v>
      </c>
      <c r="FE457" s="33" t="n">
        <v>0.053</v>
      </c>
      <c r="FF457" s="33" t="n">
        <v>0.032</v>
      </c>
      <c r="FG457" s="33" t="n">
        <v>0.053</v>
      </c>
      <c r="FH457" s="33" t="n">
        <v>0.16</v>
      </c>
      <c r="FI457" s="33" t="n">
        <v>0.149</v>
      </c>
      <c r="FJ457" s="33" t="n">
        <v>0.5</v>
      </c>
      <c r="FK457" s="33" t="n">
        <v>0</v>
      </c>
      <c r="FL457" s="33" t="n">
        <v>0.67</v>
      </c>
      <c r="FM457" s="33" t="n">
        <v>0.691</v>
      </c>
      <c r="FN457" s="33" t="n">
        <v>0.436</v>
      </c>
      <c r="FO457" s="33" t="n">
        <v>0.064</v>
      </c>
      <c r="FP457" s="33" t="n">
        <v>0.064</v>
      </c>
      <c r="FQ457" s="33" t="n">
        <v>0.106</v>
      </c>
      <c r="FR457" s="33" t="n">
        <v>0.128</v>
      </c>
      <c r="FS457" s="33" t="n">
        <v>0.053</v>
      </c>
      <c r="FT457" s="33" t="n">
        <v>0.223</v>
      </c>
      <c r="FU457" s="33" t="n">
        <v>0.106</v>
      </c>
      <c r="FV457" s="33" t="n">
        <v>0.106</v>
      </c>
      <c r="FW457" s="33" t="n">
        <v>0.213</v>
      </c>
      <c r="FX457" s="33" t="n">
        <v>0.032</v>
      </c>
      <c r="FY457" s="33" t="n">
        <v>0.085</v>
      </c>
      <c r="FZ457" s="33" t="n">
        <v>0.021</v>
      </c>
      <c r="GA457" s="33" t="n">
        <v>0</v>
      </c>
      <c r="GB457" s="33" t="n">
        <v>0.011</v>
      </c>
      <c r="GC457" s="33" t="n">
        <v>0</v>
      </c>
      <c r="GD457" s="33" t="n">
        <v>0.011</v>
      </c>
      <c r="GE457" s="33" t="n">
        <v>0.043</v>
      </c>
      <c r="GF457" s="33" t="n">
        <v>0</v>
      </c>
      <c r="GG457" s="33" t="n">
        <v>0.255</v>
      </c>
      <c r="GH457" s="33" t="n">
        <v>0.266</v>
      </c>
      <c r="GI457" s="33" t="n">
        <v>0.223</v>
      </c>
      <c r="GJ457" s="33" t="n">
        <v>0.255</v>
      </c>
      <c r="GK457" s="33" t="n">
        <v>0.34</v>
      </c>
      <c r="GL457" s="33" t="n">
        <v>0.213</v>
      </c>
      <c r="GM457" s="33" t="n">
        <v>0.713</v>
      </c>
      <c r="GN457" s="33" t="n">
        <v>0.596</v>
      </c>
      <c r="GO457" s="33" t="n">
        <v>0.617</v>
      </c>
      <c r="GP457" s="33" t="n">
        <v>0.606</v>
      </c>
      <c r="GQ457" s="33" t="n">
        <v>0.532</v>
      </c>
      <c r="GR457" s="33" t="n">
        <v>0.745</v>
      </c>
      <c r="GS457" s="33" t="n">
        <v>0.011</v>
      </c>
      <c r="GT457" s="33" t="n">
        <v>0.106</v>
      </c>
      <c r="GU457" s="33" t="n">
        <v>0.128</v>
      </c>
      <c r="GV457" s="33" t="n">
        <v>0.106</v>
      </c>
      <c r="GW457" s="33" t="n">
        <v>0.053</v>
      </c>
      <c r="GX457" s="33" t="n">
        <v>0.021</v>
      </c>
      <c r="GY457" s="33" t="n">
        <v>0.021</v>
      </c>
      <c r="GZ457" s="33" t="n">
        <v>0.021</v>
      </c>
      <c r="HA457" s="33" t="n">
        <v>0.011</v>
      </c>
      <c r="HB457" s="33" t="n">
        <v>0</v>
      </c>
      <c r="HC457" s="33" t="n">
        <v>0.021</v>
      </c>
      <c r="HD457" s="33" t="n">
        <v>0.021</v>
      </c>
      <c r="HE457" s="33" t="n">
        <v>0</v>
      </c>
      <c r="HF457" s="33" t="n">
        <v>0</v>
      </c>
      <c r="HG457" s="33" t="n">
        <v>0.021</v>
      </c>
      <c r="HH457" s="33" t="n">
        <v>0.021</v>
      </c>
      <c r="HI457" s="33" t="n">
        <v>0.011</v>
      </c>
      <c r="HJ457" s="33" t="n">
        <v>0</v>
      </c>
    </row>
    <row r="458" customFormat="false" ht="15" hidden="false" customHeight="false" outlineLevel="0" collapsed="false">
      <c r="A458" s="33" t="n">
        <v>610129</v>
      </c>
      <c r="B458" s="242" t="s">
        <v>1785</v>
      </c>
      <c r="C458" s="243" t="s">
        <v>1786</v>
      </c>
      <c r="D458" s="33" t="n">
        <v>5430</v>
      </c>
      <c r="E458" s="33" t="n">
        <v>24961</v>
      </c>
      <c r="F458" s="33" t="s">
        <v>1129</v>
      </c>
      <c r="G458" s="33" t="s">
        <v>1130</v>
      </c>
      <c r="H458" s="243" t="s">
        <v>46</v>
      </c>
      <c r="I458" s="33" t="s">
        <v>1855</v>
      </c>
      <c r="J458" s="33" t="s">
        <v>1788</v>
      </c>
      <c r="L458" s="33" t="s">
        <v>279</v>
      </c>
      <c r="N458" s="33" t="s">
        <v>1790</v>
      </c>
      <c r="O458" s="33" t="n">
        <v>51248</v>
      </c>
      <c r="P458" s="33" t="s">
        <v>1791</v>
      </c>
      <c r="Q458" s="33" t="s">
        <v>4865</v>
      </c>
      <c r="R458" s="33" t="s">
        <v>4866</v>
      </c>
      <c r="S458" s="33" t="n">
        <v>60608</v>
      </c>
      <c r="T458" s="33" t="n">
        <v>39</v>
      </c>
      <c r="U458" s="33" t="s">
        <v>4867</v>
      </c>
      <c r="V458" s="33" t="s">
        <v>4868</v>
      </c>
      <c r="W458" s="33" t="s">
        <v>4869</v>
      </c>
      <c r="X458" s="33" t="s">
        <v>4870</v>
      </c>
      <c r="Y458" s="33" t="s">
        <v>2258</v>
      </c>
      <c r="Z458" s="33" t="s">
        <v>2863</v>
      </c>
      <c r="AA458" s="33" t="n">
        <v>2012</v>
      </c>
      <c r="AB458" s="33" t="n">
        <v>610129</v>
      </c>
      <c r="AD458" s="33" t="n">
        <v>5430</v>
      </c>
      <c r="AG458" s="33" t="s">
        <v>4871</v>
      </c>
      <c r="AH458" s="33" t="n">
        <v>3</v>
      </c>
      <c r="AI458" s="33" t="s">
        <v>1823</v>
      </c>
      <c r="AJ458" s="33" t="s">
        <v>1801</v>
      </c>
      <c r="AK458" s="33" t="s">
        <v>1802</v>
      </c>
      <c r="AL458" s="33" t="s">
        <v>279</v>
      </c>
      <c r="AM458" s="33" t="s">
        <v>108</v>
      </c>
      <c r="AN458" s="33" t="s">
        <v>279</v>
      </c>
      <c r="AO458" s="33" t="s">
        <v>279</v>
      </c>
      <c r="AP458" s="33" t="s">
        <v>108</v>
      </c>
      <c r="AQ458" s="33" t="s">
        <v>2467</v>
      </c>
      <c r="AR458" s="244" t="s">
        <v>109</v>
      </c>
      <c r="AS458" s="33" t="s">
        <v>67</v>
      </c>
      <c r="AT458" s="33" t="s">
        <v>47</v>
      </c>
      <c r="AU458" s="33" t="s">
        <v>77</v>
      </c>
      <c r="AV458" s="33" t="n">
        <v>35</v>
      </c>
      <c r="AW458" s="33" t="n">
        <v>57</v>
      </c>
      <c r="AX458" s="33" t="n">
        <v>70</v>
      </c>
      <c r="AY458" s="33" t="n">
        <v>325</v>
      </c>
      <c r="AZ458" s="33" t="n">
        <v>10</v>
      </c>
      <c r="BA458" s="33" t="n">
        <v>0</v>
      </c>
      <c r="BB458" s="33" t="n">
        <v>3</v>
      </c>
      <c r="BC458" s="33" t="n">
        <v>294</v>
      </c>
      <c r="BD458" s="245" t="n">
        <v>0</v>
      </c>
      <c r="BE458" s="33" t="n">
        <v>0</v>
      </c>
      <c r="BF458" s="33" t="n">
        <v>11</v>
      </c>
      <c r="BG458" s="33" t="n">
        <v>7</v>
      </c>
      <c r="BH458" s="33" t="n">
        <v>325</v>
      </c>
      <c r="BI458" s="33" t="n">
        <v>0.031</v>
      </c>
      <c r="BJ458" s="33" t="n">
        <v>0.009</v>
      </c>
      <c r="BK458" s="33" t="n">
        <v>0.028</v>
      </c>
      <c r="BL458" s="33" t="n">
        <v>0.015</v>
      </c>
      <c r="BM458" s="33" t="n">
        <v>0.025</v>
      </c>
      <c r="BN458" s="33" t="n">
        <v>0.055</v>
      </c>
      <c r="BO458" s="33" t="n">
        <v>0.089</v>
      </c>
      <c r="BP458" s="33" t="n">
        <v>0.065</v>
      </c>
      <c r="BQ458" s="33" t="n">
        <v>0.089</v>
      </c>
      <c r="BR458" s="33" t="n">
        <v>0.049</v>
      </c>
      <c r="BS458" s="33" t="n">
        <v>0.12</v>
      </c>
      <c r="BT458" s="33" t="n">
        <v>0.169</v>
      </c>
      <c r="BU458" s="33" t="n">
        <v>0.378</v>
      </c>
      <c r="BV458" s="33" t="n">
        <v>0.354</v>
      </c>
      <c r="BW458" s="33" t="n">
        <v>0.388</v>
      </c>
      <c r="BX458" s="33" t="n">
        <v>0.289</v>
      </c>
      <c r="BY458" s="33" t="n">
        <v>0.342</v>
      </c>
      <c r="BZ458" s="33" t="n">
        <v>0.311</v>
      </c>
      <c r="CA458" s="33" t="n">
        <v>0.037</v>
      </c>
      <c r="CB458" s="33" t="n">
        <v>0.028</v>
      </c>
      <c r="CC458" s="33" t="n">
        <v>0.046</v>
      </c>
      <c r="CD458" s="33" t="n">
        <v>0.025</v>
      </c>
      <c r="CE458" s="33" t="n">
        <v>0.058</v>
      </c>
      <c r="CF458" s="33" t="n">
        <v>0.065</v>
      </c>
      <c r="CG458" s="33" t="n">
        <v>0.465</v>
      </c>
      <c r="CH458" s="33" t="n">
        <v>0.545</v>
      </c>
      <c r="CI458" s="33" t="n">
        <v>0.449</v>
      </c>
      <c r="CJ458" s="33" t="n">
        <v>0.622</v>
      </c>
      <c r="CK458" s="33" t="n">
        <v>0.455</v>
      </c>
      <c r="CL458" s="33" t="n">
        <v>0.4</v>
      </c>
      <c r="CM458" s="33" t="n">
        <v>0.006</v>
      </c>
      <c r="CN458" s="33" t="n">
        <v>0.009</v>
      </c>
      <c r="CO458" s="33" t="n">
        <v>0.006</v>
      </c>
      <c r="CP458" s="33" t="n">
        <v>0.006</v>
      </c>
      <c r="CQ458" s="33" t="n">
        <v>0.003</v>
      </c>
      <c r="CR458" s="33" t="n">
        <v>0</v>
      </c>
      <c r="CS458" s="33" t="n">
        <v>0.009</v>
      </c>
      <c r="CT458" s="33" t="n">
        <v>0.04</v>
      </c>
      <c r="CU458" s="33" t="n">
        <v>0.009</v>
      </c>
      <c r="CV458" s="33" t="n">
        <v>0.015</v>
      </c>
      <c r="CW458" s="33" t="n">
        <v>0.009</v>
      </c>
      <c r="CX458" s="33" t="n">
        <v>0.015</v>
      </c>
      <c r="CY458" s="33" t="n">
        <v>0.037</v>
      </c>
      <c r="CZ458" s="33" t="n">
        <v>0.009</v>
      </c>
      <c r="DA458" s="33" t="n">
        <v>0.015</v>
      </c>
      <c r="DB458" s="33" t="n">
        <v>0.037</v>
      </c>
      <c r="DC458" s="33" t="n">
        <v>0.074</v>
      </c>
      <c r="DD458" s="33" t="n">
        <v>0.058</v>
      </c>
      <c r="DE458" s="33" t="n">
        <v>0.142</v>
      </c>
      <c r="DF458" s="33" t="n">
        <v>0.172</v>
      </c>
      <c r="DG458" s="33" t="n">
        <v>0.206</v>
      </c>
      <c r="DH458" s="33" t="n">
        <v>0.222</v>
      </c>
      <c r="DI458" s="33" t="n">
        <v>0.2</v>
      </c>
      <c r="DJ458" s="33" t="n">
        <v>0.249</v>
      </c>
      <c r="DK458" s="33" t="n">
        <v>0.255</v>
      </c>
      <c r="DL458" s="33" t="n">
        <v>0.262</v>
      </c>
      <c r="DM458" s="33" t="n">
        <v>0.243</v>
      </c>
      <c r="DN458" s="33" t="n">
        <v>0.025</v>
      </c>
      <c r="DO458" s="33" t="n">
        <v>0.018</v>
      </c>
      <c r="DP458" s="33" t="n">
        <v>0.025</v>
      </c>
      <c r="DQ458" s="33" t="n">
        <v>0.031</v>
      </c>
      <c r="DR458" s="33" t="n">
        <v>0.028</v>
      </c>
      <c r="DS458" s="33" t="n">
        <v>0.028</v>
      </c>
      <c r="DT458" s="33" t="n">
        <v>0.031</v>
      </c>
      <c r="DU458" s="33" t="n">
        <v>0.028</v>
      </c>
      <c r="DV458" s="33" t="n">
        <v>0.034</v>
      </c>
      <c r="DW458" s="33" t="n">
        <v>0.812</v>
      </c>
      <c r="DX458" s="33" t="n">
        <v>0.791</v>
      </c>
      <c r="DY458" s="33" t="n">
        <v>0.748</v>
      </c>
      <c r="DZ458" s="33" t="n">
        <v>0.705</v>
      </c>
      <c r="EA458" s="33" t="n">
        <v>0.76</v>
      </c>
      <c r="EB458" s="33" t="n">
        <v>0.708</v>
      </c>
      <c r="EC458" s="33" t="n">
        <v>0.668</v>
      </c>
      <c r="ED458" s="33" t="n">
        <v>0.597</v>
      </c>
      <c r="EE458" s="33" t="n">
        <v>0.655</v>
      </c>
      <c r="EF458" s="33" t="n">
        <v>0.535</v>
      </c>
      <c r="EG458" s="33" t="n">
        <v>0.003</v>
      </c>
      <c r="EH458" s="33" t="n">
        <v>0</v>
      </c>
      <c r="EI458" s="33" t="n">
        <v>0.031</v>
      </c>
      <c r="EJ458" s="33" t="n">
        <v>0.292</v>
      </c>
      <c r="EK458" s="33" t="n">
        <v>0.049</v>
      </c>
      <c r="EL458" s="33" t="n">
        <v>0.009</v>
      </c>
      <c r="EM458" s="33" t="n">
        <v>0.083</v>
      </c>
      <c r="EN458" s="33" t="n">
        <v>0.111</v>
      </c>
      <c r="EO458" s="33" t="n">
        <v>0.326</v>
      </c>
      <c r="EP458" s="33" t="n">
        <v>0.311</v>
      </c>
      <c r="EQ458" s="33" t="n">
        <v>0.326</v>
      </c>
      <c r="ER458" s="33" t="n">
        <v>0.012</v>
      </c>
      <c r="ES458" s="33" t="n">
        <v>0</v>
      </c>
      <c r="ET458" s="33" t="n">
        <v>0.006</v>
      </c>
      <c r="EU458" s="33" t="n">
        <v>0.043</v>
      </c>
      <c r="EV458" s="33" t="n">
        <v>0.049</v>
      </c>
      <c r="EW458" s="33" t="n">
        <v>0.622</v>
      </c>
      <c r="EX458" s="33" t="n">
        <v>0.674</v>
      </c>
      <c r="EY458" s="33" t="n">
        <v>0.517</v>
      </c>
      <c r="EZ458" s="33" t="n">
        <v>8.69</v>
      </c>
      <c r="FA458" s="33" t="n">
        <v>0.012</v>
      </c>
      <c r="FB458" s="33" t="n">
        <v>0</v>
      </c>
      <c r="FC458" s="33" t="n">
        <v>0.006</v>
      </c>
      <c r="FD458" s="33" t="n">
        <v>0.006</v>
      </c>
      <c r="FE458" s="33" t="n">
        <v>0.022</v>
      </c>
      <c r="FF458" s="33" t="n">
        <v>0.022</v>
      </c>
      <c r="FG458" s="33" t="n">
        <v>0.098</v>
      </c>
      <c r="FH458" s="33" t="n">
        <v>0.178</v>
      </c>
      <c r="FI458" s="33" t="n">
        <v>0.243</v>
      </c>
      <c r="FJ458" s="33" t="n">
        <v>0.391</v>
      </c>
      <c r="FK458" s="33" t="n">
        <v>0.022</v>
      </c>
      <c r="FL458" s="33" t="n">
        <v>0.311</v>
      </c>
      <c r="FM458" s="33" t="n">
        <v>0.406</v>
      </c>
      <c r="FN458" s="33" t="n">
        <v>0.215</v>
      </c>
      <c r="FO458" s="33" t="n">
        <v>0.188</v>
      </c>
      <c r="FP458" s="33" t="n">
        <v>0.135</v>
      </c>
      <c r="FQ458" s="33" t="n">
        <v>0.185</v>
      </c>
      <c r="FR458" s="33" t="n">
        <v>0.172</v>
      </c>
      <c r="FS458" s="33" t="n">
        <v>0.123</v>
      </c>
      <c r="FT458" s="33" t="n">
        <v>0.243</v>
      </c>
      <c r="FU458" s="33" t="n">
        <v>0.157</v>
      </c>
      <c r="FV458" s="33" t="n">
        <v>0.089</v>
      </c>
      <c r="FW458" s="33" t="n">
        <v>0.203</v>
      </c>
      <c r="FX458" s="33" t="n">
        <v>0.172</v>
      </c>
      <c r="FY458" s="33" t="n">
        <v>0.246</v>
      </c>
      <c r="FZ458" s="33" t="n">
        <v>0.154</v>
      </c>
      <c r="GA458" s="33" t="n">
        <v>0</v>
      </c>
      <c r="GB458" s="33" t="n">
        <v>0.003</v>
      </c>
      <c r="GC458" s="33" t="n">
        <v>0.009</v>
      </c>
      <c r="GD458" s="33" t="n">
        <v>0.009</v>
      </c>
      <c r="GE458" s="33" t="n">
        <v>0.157</v>
      </c>
      <c r="GF458" s="33" t="n">
        <v>0.009</v>
      </c>
      <c r="GG458" s="33" t="n">
        <v>0.252</v>
      </c>
      <c r="GH458" s="33" t="n">
        <v>0.222</v>
      </c>
      <c r="GI458" s="33" t="n">
        <v>0.225</v>
      </c>
      <c r="GJ458" s="33" t="n">
        <v>0.218</v>
      </c>
      <c r="GK458" s="33" t="n">
        <v>0.277</v>
      </c>
      <c r="GL458" s="33" t="n">
        <v>0.234</v>
      </c>
      <c r="GM458" s="33" t="n">
        <v>0.686</v>
      </c>
      <c r="GN458" s="33" t="n">
        <v>0.545</v>
      </c>
      <c r="GO458" s="33" t="n">
        <v>0.625</v>
      </c>
      <c r="GP458" s="33" t="n">
        <v>0.609</v>
      </c>
      <c r="GQ458" s="33" t="n">
        <v>0.446</v>
      </c>
      <c r="GR458" s="33" t="n">
        <v>0.674</v>
      </c>
      <c r="GS458" s="33" t="n">
        <v>0.037</v>
      </c>
      <c r="GT458" s="33" t="n">
        <v>0.175</v>
      </c>
      <c r="GU458" s="33" t="n">
        <v>0.108</v>
      </c>
      <c r="GV458" s="33" t="n">
        <v>0.129</v>
      </c>
      <c r="GW458" s="33" t="n">
        <v>0.08</v>
      </c>
      <c r="GX458" s="33" t="n">
        <v>0.043</v>
      </c>
      <c r="GY458" s="33" t="n">
        <v>0.015</v>
      </c>
      <c r="GZ458" s="33" t="n">
        <v>0.025</v>
      </c>
      <c r="HA458" s="33" t="n">
        <v>0.022</v>
      </c>
      <c r="HB458" s="33" t="n">
        <v>0.022</v>
      </c>
      <c r="HC458" s="33" t="n">
        <v>0.025</v>
      </c>
      <c r="HD458" s="33" t="n">
        <v>0.022</v>
      </c>
      <c r="HE458" s="33" t="n">
        <v>0.009</v>
      </c>
      <c r="HF458" s="33" t="n">
        <v>0.031</v>
      </c>
      <c r="HG458" s="33" t="n">
        <v>0.012</v>
      </c>
      <c r="HH458" s="33" t="n">
        <v>0.012</v>
      </c>
      <c r="HI458" s="33" t="n">
        <v>0.015</v>
      </c>
      <c r="HJ458" s="33" t="n">
        <v>0.018</v>
      </c>
    </row>
    <row r="459" customFormat="false" ht="15" hidden="false" customHeight="false" outlineLevel="0" collapsed="false">
      <c r="A459" s="33" t="n">
        <v>610130</v>
      </c>
      <c r="B459" s="242" t="s">
        <v>1785</v>
      </c>
      <c r="C459" s="243" t="s">
        <v>1786</v>
      </c>
      <c r="D459" s="33" t="n">
        <v>5440</v>
      </c>
      <c r="E459" s="33" t="n">
        <v>24971</v>
      </c>
      <c r="F459" s="33" t="s">
        <v>1133</v>
      </c>
      <c r="G459" s="33" t="s">
        <v>1134</v>
      </c>
      <c r="H459" s="243" t="s">
        <v>46</v>
      </c>
      <c r="I459" s="33" t="s">
        <v>1855</v>
      </c>
      <c r="J459" s="33" t="s">
        <v>1788</v>
      </c>
      <c r="L459" s="33" t="s">
        <v>115</v>
      </c>
      <c r="N459" s="33" t="s">
        <v>1790</v>
      </c>
      <c r="O459" s="33" t="n">
        <v>51477</v>
      </c>
      <c r="P459" s="33" t="s">
        <v>1791</v>
      </c>
      <c r="Q459" s="33" t="s">
        <v>4872</v>
      </c>
      <c r="R459" s="33" t="s">
        <v>4873</v>
      </c>
      <c r="S459" s="33" t="n">
        <v>60619</v>
      </c>
      <c r="T459" s="33" t="n">
        <v>45</v>
      </c>
      <c r="U459" s="33" t="s">
        <v>4874</v>
      </c>
      <c r="V459" s="33" t="s">
        <v>4875</v>
      </c>
      <c r="W459" s="33" t="s">
        <v>4876</v>
      </c>
      <c r="X459" s="33" t="s">
        <v>4877</v>
      </c>
      <c r="Y459" s="33" t="s">
        <v>2486</v>
      </c>
      <c r="Z459" s="33" t="s">
        <v>1831</v>
      </c>
      <c r="AA459" s="33" t="n">
        <v>2012</v>
      </c>
      <c r="AB459" s="33" t="n">
        <v>610130</v>
      </c>
      <c r="AD459" s="33" t="n">
        <v>5440</v>
      </c>
      <c r="AG459" s="33" t="s">
        <v>4878</v>
      </c>
      <c r="AH459" s="33" t="n">
        <v>6</v>
      </c>
      <c r="AI459" s="33" t="s">
        <v>1823</v>
      </c>
      <c r="AJ459" s="33" t="s">
        <v>1801</v>
      </c>
      <c r="AK459" s="33" t="s">
        <v>1802</v>
      </c>
      <c r="AL459" s="33" t="s">
        <v>115</v>
      </c>
      <c r="AM459" s="33" t="s">
        <v>53</v>
      </c>
      <c r="AN459" s="33" t="s">
        <v>115</v>
      </c>
      <c r="AO459" s="33" t="s">
        <v>115</v>
      </c>
      <c r="AP459" s="33" t="s">
        <v>53</v>
      </c>
      <c r="AQ459" s="33" t="s">
        <v>2467</v>
      </c>
      <c r="AR459" s="244" t="s">
        <v>66</v>
      </c>
      <c r="AS459" s="33" t="s">
        <v>77</v>
      </c>
      <c r="AT459" s="33" t="s">
        <v>47</v>
      </c>
      <c r="AU459" s="33" t="s">
        <v>47</v>
      </c>
      <c r="AV459" s="33" t="n">
        <v>73</v>
      </c>
      <c r="AW459" s="33" t="n">
        <v>56</v>
      </c>
      <c r="AX459" s="33" t="n">
        <v>53</v>
      </c>
      <c r="AY459" s="33" t="n">
        <v>141</v>
      </c>
      <c r="AZ459" s="33" t="n">
        <v>0</v>
      </c>
      <c r="BA459" s="33" t="n">
        <v>0</v>
      </c>
      <c r="BB459" s="33" t="n">
        <v>134</v>
      </c>
      <c r="BC459" s="33" t="n">
        <v>1</v>
      </c>
      <c r="BD459" s="245" t="n">
        <v>0</v>
      </c>
      <c r="BE459" s="33" t="n">
        <v>0</v>
      </c>
      <c r="BF459" s="33" t="n">
        <v>3</v>
      </c>
      <c r="BG459" s="33" t="n">
        <v>3</v>
      </c>
      <c r="BH459" s="33" t="n">
        <v>141</v>
      </c>
      <c r="BI459" s="33" t="n">
        <v>0</v>
      </c>
      <c r="BJ459" s="33" t="n">
        <v>0</v>
      </c>
      <c r="BK459" s="33" t="n">
        <v>0.007</v>
      </c>
      <c r="BL459" s="33" t="n">
        <v>0</v>
      </c>
      <c r="BM459" s="33" t="n">
        <v>0.021</v>
      </c>
      <c r="BN459" s="33" t="n">
        <v>0.014</v>
      </c>
      <c r="BO459" s="33" t="n">
        <v>0.021</v>
      </c>
      <c r="BP459" s="33" t="n">
        <v>0.057</v>
      </c>
      <c r="BQ459" s="33" t="n">
        <v>0.021</v>
      </c>
      <c r="BR459" s="33" t="n">
        <v>0.007</v>
      </c>
      <c r="BS459" s="33" t="n">
        <v>0.043</v>
      </c>
      <c r="BT459" s="33" t="n">
        <v>0.071</v>
      </c>
      <c r="BU459" s="33" t="n">
        <v>0.27</v>
      </c>
      <c r="BV459" s="33" t="n">
        <v>0.22</v>
      </c>
      <c r="BW459" s="33" t="n">
        <v>0.27</v>
      </c>
      <c r="BX459" s="33" t="n">
        <v>0.163</v>
      </c>
      <c r="BY459" s="33" t="n">
        <v>0.27</v>
      </c>
      <c r="BZ459" s="33" t="n">
        <v>0.262</v>
      </c>
      <c r="CA459" s="33" t="n">
        <v>0.014</v>
      </c>
      <c r="CB459" s="33" t="n">
        <v>0.014</v>
      </c>
      <c r="CC459" s="33" t="n">
        <v>0.021</v>
      </c>
      <c r="CD459" s="33" t="n">
        <v>0.014</v>
      </c>
      <c r="CE459" s="33" t="n">
        <v>0.014</v>
      </c>
      <c r="CF459" s="33" t="n">
        <v>0.043</v>
      </c>
      <c r="CG459" s="33" t="n">
        <v>0.695</v>
      </c>
      <c r="CH459" s="33" t="n">
        <v>0.709</v>
      </c>
      <c r="CI459" s="33" t="n">
        <v>0.681</v>
      </c>
      <c r="CJ459" s="33" t="n">
        <v>0.816</v>
      </c>
      <c r="CK459" s="33" t="n">
        <v>0.652</v>
      </c>
      <c r="CL459" s="33" t="n">
        <v>0.61</v>
      </c>
      <c r="CM459" s="33" t="n">
        <v>0</v>
      </c>
      <c r="CN459" s="33" t="n">
        <v>0</v>
      </c>
      <c r="CO459" s="33" t="n">
        <v>0</v>
      </c>
      <c r="CP459" s="33" t="n">
        <v>0.007</v>
      </c>
      <c r="CQ459" s="33" t="n">
        <v>0</v>
      </c>
      <c r="CR459" s="33" t="n">
        <v>0.028</v>
      </c>
      <c r="CS459" s="33" t="n">
        <v>0.028</v>
      </c>
      <c r="CT459" s="33" t="n">
        <v>0.064</v>
      </c>
      <c r="CU459" s="33" t="n">
        <v>0.028</v>
      </c>
      <c r="CV459" s="33" t="n">
        <v>0.014</v>
      </c>
      <c r="CW459" s="33" t="n">
        <v>0.028</v>
      </c>
      <c r="CX459" s="33" t="n">
        <v>0.028</v>
      </c>
      <c r="CY459" s="33" t="n">
        <v>0.021</v>
      </c>
      <c r="CZ459" s="33" t="n">
        <v>0.028</v>
      </c>
      <c r="DA459" s="33" t="n">
        <v>0.064</v>
      </c>
      <c r="DB459" s="33" t="n">
        <v>0.028</v>
      </c>
      <c r="DC459" s="33" t="n">
        <v>0.043</v>
      </c>
      <c r="DD459" s="33" t="n">
        <v>0.057</v>
      </c>
      <c r="DE459" s="33" t="n">
        <v>0.149</v>
      </c>
      <c r="DF459" s="33" t="n">
        <v>0.156</v>
      </c>
      <c r="DG459" s="33" t="n">
        <v>0.156</v>
      </c>
      <c r="DH459" s="33" t="n">
        <v>0.156</v>
      </c>
      <c r="DI459" s="33" t="n">
        <v>0.156</v>
      </c>
      <c r="DJ459" s="33" t="n">
        <v>0.291</v>
      </c>
      <c r="DK459" s="33" t="n">
        <v>0.262</v>
      </c>
      <c r="DL459" s="33" t="n">
        <v>0.241</v>
      </c>
      <c r="DM459" s="33" t="n">
        <v>0.234</v>
      </c>
      <c r="DN459" s="33" t="n">
        <v>0.007</v>
      </c>
      <c r="DO459" s="33" t="n">
        <v>0.007</v>
      </c>
      <c r="DP459" s="33" t="n">
        <v>0.014</v>
      </c>
      <c r="DQ459" s="33" t="n">
        <v>0.007</v>
      </c>
      <c r="DR459" s="33" t="n">
        <v>0.021</v>
      </c>
      <c r="DS459" s="33" t="n">
        <v>0.021</v>
      </c>
      <c r="DT459" s="33" t="n">
        <v>0.007</v>
      </c>
      <c r="DU459" s="33" t="n">
        <v>0.007</v>
      </c>
      <c r="DV459" s="33" t="n">
        <v>0.014</v>
      </c>
      <c r="DW459" s="33" t="n">
        <v>0.83</v>
      </c>
      <c r="DX459" s="33" t="n">
        <v>0.809</v>
      </c>
      <c r="DY459" s="33" t="n">
        <v>0.801</v>
      </c>
      <c r="DZ459" s="33" t="n">
        <v>0.809</v>
      </c>
      <c r="EA459" s="33" t="n">
        <v>0.794</v>
      </c>
      <c r="EB459" s="33" t="n">
        <v>0.596</v>
      </c>
      <c r="EC459" s="33" t="n">
        <v>0.674</v>
      </c>
      <c r="ED459" s="33" t="n">
        <v>0.645</v>
      </c>
      <c r="EE459" s="33" t="n">
        <v>0.667</v>
      </c>
      <c r="EF459" s="33" t="n">
        <v>0.468</v>
      </c>
      <c r="EG459" s="33" t="n">
        <v>0.035</v>
      </c>
      <c r="EH459" s="33" t="n">
        <v>0.007</v>
      </c>
      <c r="EI459" s="33" t="n">
        <v>0.035</v>
      </c>
      <c r="EJ459" s="33" t="n">
        <v>0.284</v>
      </c>
      <c r="EK459" s="33" t="n">
        <v>0.035</v>
      </c>
      <c r="EL459" s="33" t="n">
        <v>0.028</v>
      </c>
      <c r="EM459" s="33" t="n">
        <v>0.078</v>
      </c>
      <c r="EN459" s="33" t="n">
        <v>0.078</v>
      </c>
      <c r="EO459" s="33" t="n">
        <v>0.262</v>
      </c>
      <c r="EP459" s="33" t="n">
        <v>0.255</v>
      </c>
      <c r="EQ459" s="33" t="n">
        <v>0.348</v>
      </c>
      <c r="ER459" s="33" t="n">
        <v>0.057</v>
      </c>
      <c r="ES459" s="33" t="n">
        <v>0.05</v>
      </c>
      <c r="ET459" s="33" t="n">
        <v>0.092</v>
      </c>
      <c r="EU459" s="33" t="n">
        <v>0.092</v>
      </c>
      <c r="EV459" s="33" t="n">
        <v>0.113</v>
      </c>
      <c r="EW459" s="33" t="n">
        <v>0.617</v>
      </c>
      <c r="EX459" s="33" t="n">
        <v>0.617</v>
      </c>
      <c r="EY459" s="33" t="n">
        <v>0.447</v>
      </c>
      <c r="EZ459" s="33" t="n">
        <v>8.47</v>
      </c>
      <c r="FA459" s="33" t="n">
        <v>0.007</v>
      </c>
      <c r="FB459" s="33" t="n">
        <v>0.007</v>
      </c>
      <c r="FC459" s="33" t="n">
        <v>0.021</v>
      </c>
      <c r="FD459" s="33" t="n">
        <v>0.021</v>
      </c>
      <c r="FE459" s="33" t="n">
        <v>0.071</v>
      </c>
      <c r="FF459" s="33" t="n">
        <v>0.028</v>
      </c>
      <c r="FG459" s="33" t="n">
        <v>0.071</v>
      </c>
      <c r="FH459" s="33" t="n">
        <v>0.099</v>
      </c>
      <c r="FI459" s="33" t="n">
        <v>0.177</v>
      </c>
      <c r="FJ459" s="33" t="n">
        <v>0.447</v>
      </c>
      <c r="FK459" s="33" t="n">
        <v>0.05</v>
      </c>
      <c r="FL459" s="33" t="n">
        <v>0.525</v>
      </c>
      <c r="FM459" s="33" t="n">
        <v>0.56</v>
      </c>
      <c r="FN459" s="33" t="n">
        <v>0.22</v>
      </c>
      <c r="FO459" s="33" t="n">
        <v>0.099</v>
      </c>
      <c r="FP459" s="33" t="n">
        <v>0.113</v>
      </c>
      <c r="FQ459" s="33" t="n">
        <v>0.206</v>
      </c>
      <c r="FR459" s="33" t="n">
        <v>0.121</v>
      </c>
      <c r="FS459" s="33" t="n">
        <v>0.092</v>
      </c>
      <c r="FT459" s="33" t="n">
        <v>0.262</v>
      </c>
      <c r="FU459" s="33" t="n">
        <v>0.092</v>
      </c>
      <c r="FV459" s="33" t="n">
        <v>0.071</v>
      </c>
      <c r="FW459" s="33" t="n">
        <v>0.248</v>
      </c>
      <c r="FX459" s="33" t="n">
        <v>0.163</v>
      </c>
      <c r="FY459" s="33" t="n">
        <v>0.163</v>
      </c>
      <c r="FZ459" s="33" t="n">
        <v>0.064</v>
      </c>
      <c r="GA459" s="33" t="n">
        <v>0.007</v>
      </c>
      <c r="GB459" s="33" t="n">
        <v>0.007</v>
      </c>
      <c r="GC459" s="33" t="n">
        <v>0.007</v>
      </c>
      <c r="GD459" s="33" t="n">
        <v>0.014</v>
      </c>
      <c r="GE459" s="33" t="n">
        <v>0.071</v>
      </c>
      <c r="GF459" s="33" t="n">
        <v>0</v>
      </c>
      <c r="GG459" s="33" t="n">
        <v>0.376</v>
      </c>
      <c r="GH459" s="33" t="n">
        <v>0.284</v>
      </c>
      <c r="GI459" s="33" t="n">
        <v>0.319</v>
      </c>
      <c r="GJ459" s="33" t="n">
        <v>0.312</v>
      </c>
      <c r="GK459" s="33" t="n">
        <v>0.369</v>
      </c>
      <c r="GL459" s="33" t="n">
        <v>0.333</v>
      </c>
      <c r="GM459" s="33" t="n">
        <v>0.525</v>
      </c>
      <c r="GN459" s="33" t="n">
        <v>0.411</v>
      </c>
      <c r="GO459" s="33" t="n">
        <v>0.454</v>
      </c>
      <c r="GP459" s="33" t="n">
        <v>0.525</v>
      </c>
      <c r="GQ459" s="33" t="n">
        <v>0.34</v>
      </c>
      <c r="GR459" s="33" t="n">
        <v>0.553</v>
      </c>
      <c r="GS459" s="33" t="n">
        <v>0.028</v>
      </c>
      <c r="GT459" s="33" t="n">
        <v>0.163</v>
      </c>
      <c r="GU459" s="33" t="n">
        <v>0.113</v>
      </c>
      <c r="GV459" s="33" t="n">
        <v>0.035</v>
      </c>
      <c r="GW459" s="33" t="n">
        <v>0.106</v>
      </c>
      <c r="GX459" s="33" t="n">
        <v>0.014</v>
      </c>
      <c r="GY459" s="33" t="n">
        <v>0.021</v>
      </c>
      <c r="GZ459" s="33" t="n">
        <v>0.05</v>
      </c>
      <c r="HA459" s="33" t="n">
        <v>0.035</v>
      </c>
      <c r="HB459" s="33" t="n">
        <v>0.035</v>
      </c>
      <c r="HC459" s="33" t="n">
        <v>0.043</v>
      </c>
      <c r="HD459" s="33" t="n">
        <v>0.035</v>
      </c>
      <c r="HE459" s="33" t="n">
        <v>0.043</v>
      </c>
      <c r="HF459" s="33" t="n">
        <v>0.085</v>
      </c>
      <c r="HG459" s="33" t="n">
        <v>0.071</v>
      </c>
      <c r="HH459" s="33" t="n">
        <v>0.078</v>
      </c>
      <c r="HI459" s="33" t="n">
        <v>0.071</v>
      </c>
      <c r="HJ459" s="33" t="n">
        <v>0.064</v>
      </c>
    </row>
    <row r="460" customFormat="false" ht="15" hidden="false" customHeight="false" outlineLevel="0" collapsed="false">
      <c r="A460" s="33" t="n">
        <v>610131</v>
      </c>
      <c r="B460" s="242" t="s">
        <v>1785</v>
      </c>
      <c r="C460" s="243" t="s">
        <v>1786</v>
      </c>
      <c r="D460" s="33" t="n">
        <v>5450</v>
      </c>
      <c r="E460" s="33" t="n">
        <v>24981</v>
      </c>
      <c r="F460" s="33" t="s">
        <v>1135</v>
      </c>
      <c r="G460" s="33" t="s">
        <v>1136</v>
      </c>
      <c r="H460" s="243" t="s">
        <v>46</v>
      </c>
      <c r="I460" s="33" t="s">
        <v>1855</v>
      </c>
      <c r="J460" s="33" t="s">
        <v>1788</v>
      </c>
      <c r="L460" s="33" t="s">
        <v>107</v>
      </c>
      <c r="N460" s="33" t="s">
        <v>1790</v>
      </c>
      <c r="O460" s="33" t="n">
        <v>51213</v>
      </c>
      <c r="P460" s="33" t="s">
        <v>1791</v>
      </c>
      <c r="Q460" s="33" t="s">
        <v>4879</v>
      </c>
      <c r="R460" s="33" t="s">
        <v>4880</v>
      </c>
      <c r="S460" s="33" t="n">
        <v>60608</v>
      </c>
      <c r="T460" s="33" t="n">
        <v>39</v>
      </c>
      <c r="U460" s="33" t="s">
        <v>4881</v>
      </c>
      <c r="V460" s="33" t="s">
        <v>4882</v>
      </c>
      <c r="W460" s="33" t="s">
        <v>4883</v>
      </c>
      <c r="X460" s="33" t="s">
        <v>4884</v>
      </c>
      <c r="Y460" s="33" t="s">
        <v>1877</v>
      </c>
      <c r="Z460" s="33" t="s">
        <v>1821</v>
      </c>
      <c r="AA460" s="33" t="n">
        <v>2012</v>
      </c>
      <c r="AB460" s="33" t="n">
        <v>610131</v>
      </c>
      <c r="AD460" s="33" t="n">
        <v>5450</v>
      </c>
      <c r="AG460" s="33" t="s">
        <v>4885</v>
      </c>
      <c r="AH460" s="33" t="n">
        <v>3</v>
      </c>
      <c r="AI460" s="33" t="s">
        <v>1823</v>
      </c>
      <c r="AJ460" s="33" t="s">
        <v>1801</v>
      </c>
      <c r="AK460" s="33" t="s">
        <v>1802</v>
      </c>
      <c r="AL460" s="33" t="s">
        <v>107</v>
      </c>
      <c r="AM460" s="33" t="s">
        <v>108</v>
      </c>
      <c r="AN460" s="33" t="s">
        <v>107</v>
      </c>
      <c r="AO460" s="33" t="s">
        <v>107</v>
      </c>
      <c r="AP460" s="33" t="s">
        <v>108</v>
      </c>
      <c r="AQ460" s="33" t="s">
        <v>2467</v>
      </c>
      <c r="AR460" s="244" t="s">
        <v>54</v>
      </c>
    </row>
    <row r="461" customFormat="false" ht="15" hidden="false" customHeight="false" outlineLevel="0" collapsed="false">
      <c r="A461" s="33" t="n">
        <v>610132</v>
      </c>
      <c r="B461" s="242" t="s">
        <v>1785</v>
      </c>
      <c r="C461" s="243" t="s">
        <v>1786</v>
      </c>
      <c r="D461" s="33" t="n">
        <v>5460</v>
      </c>
      <c r="E461" s="33" t="n">
        <v>29261</v>
      </c>
      <c r="F461" s="33" t="s">
        <v>1139</v>
      </c>
      <c r="G461" s="33" t="s">
        <v>1140</v>
      </c>
      <c r="H461" s="243" t="s">
        <v>46</v>
      </c>
      <c r="I461" s="33" t="s">
        <v>1855</v>
      </c>
      <c r="J461" s="33" t="s">
        <v>2438</v>
      </c>
      <c r="L461" s="33" t="s">
        <v>59</v>
      </c>
      <c r="N461" s="33" t="s">
        <v>1790</v>
      </c>
      <c r="O461" s="33" t="n">
        <v>51513</v>
      </c>
      <c r="P461" s="33" t="s">
        <v>1791</v>
      </c>
      <c r="Q461" s="33" t="s">
        <v>4886</v>
      </c>
      <c r="R461" s="33" t="s">
        <v>4887</v>
      </c>
      <c r="S461" s="33" t="n">
        <v>60628</v>
      </c>
      <c r="T461" s="33" t="n">
        <v>48</v>
      </c>
      <c r="U461" s="33" t="s">
        <v>4888</v>
      </c>
      <c r="V461" s="33" t="s">
        <v>4889</v>
      </c>
      <c r="W461" s="33" t="s">
        <v>4890</v>
      </c>
      <c r="X461" s="33" t="s">
        <v>4891</v>
      </c>
      <c r="Y461" s="33" t="s">
        <v>1170</v>
      </c>
      <c r="Z461" s="33" t="s">
        <v>1934</v>
      </c>
      <c r="AA461" s="33" t="n">
        <v>2012</v>
      </c>
      <c r="AB461" s="33" t="n">
        <v>610132</v>
      </c>
      <c r="AD461" s="33" t="n">
        <v>5460</v>
      </c>
      <c r="AG461" s="33" t="s">
        <v>4892</v>
      </c>
      <c r="AH461" s="33" t="n">
        <v>6</v>
      </c>
      <c r="AI461" s="33" t="s">
        <v>1823</v>
      </c>
      <c r="AJ461" s="33" t="s">
        <v>1801</v>
      </c>
      <c r="AK461" s="33" t="s">
        <v>1802</v>
      </c>
      <c r="AL461" s="33" t="s">
        <v>59</v>
      </c>
      <c r="AM461" s="33" t="s">
        <v>60</v>
      </c>
      <c r="AN461" s="33" t="s">
        <v>59</v>
      </c>
      <c r="AO461" s="33" t="s">
        <v>59</v>
      </c>
      <c r="AP461" s="33" t="s">
        <v>60</v>
      </c>
      <c r="AQ461" s="33" t="s">
        <v>2426</v>
      </c>
      <c r="AR461" s="244" t="s">
        <v>54</v>
      </c>
    </row>
    <row r="462" customFormat="false" ht="15" hidden="false" customHeight="false" outlineLevel="0" collapsed="false">
      <c r="A462" s="33" t="n">
        <v>610133</v>
      </c>
      <c r="B462" s="242" t="s">
        <v>1785</v>
      </c>
      <c r="C462" s="243" t="s">
        <v>1786</v>
      </c>
      <c r="D462" s="33" t="n">
        <v>5470</v>
      </c>
      <c r="E462" s="33" t="n">
        <v>24991</v>
      </c>
      <c r="F462" s="33" t="s">
        <v>1432</v>
      </c>
      <c r="G462" s="33" t="s">
        <v>1433</v>
      </c>
      <c r="H462" s="243" t="s">
        <v>46</v>
      </c>
      <c r="I462" s="33" t="s">
        <v>1855</v>
      </c>
      <c r="J462" s="33" t="s">
        <v>1788</v>
      </c>
      <c r="L462" s="33" t="s">
        <v>178</v>
      </c>
      <c r="N462" s="33" t="s">
        <v>1790</v>
      </c>
      <c r="O462" s="33" t="n">
        <v>51144</v>
      </c>
      <c r="P462" s="33" t="s">
        <v>1791</v>
      </c>
      <c r="Q462" s="33" t="s">
        <v>4893</v>
      </c>
      <c r="R462" s="33" t="s">
        <v>4894</v>
      </c>
      <c r="S462" s="33" t="n">
        <v>60624</v>
      </c>
      <c r="T462" s="33" t="n">
        <v>34</v>
      </c>
      <c r="U462" s="33" t="s">
        <v>4895</v>
      </c>
      <c r="V462" s="33" t="s">
        <v>4896</v>
      </c>
      <c r="W462" s="33" t="s">
        <v>4897</v>
      </c>
      <c r="X462" s="33" t="s">
        <v>4898</v>
      </c>
      <c r="Y462" s="33" t="s">
        <v>2021</v>
      </c>
      <c r="Z462" s="33" t="s">
        <v>2090</v>
      </c>
      <c r="AA462" s="33" t="n">
        <v>2012</v>
      </c>
      <c r="AB462" s="33" t="n">
        <v>610133</v>
      </c>
      <c r="AD462" s="33" t="n">
        <v>5470</v>
      </c>
      <c r="AG462" s="33" t="s">
        <v>4899</v>
      </c>
      <c r="AH462" s="33" t="n">
        <v>3</v>
      </c>
      <c r="AI462" s="33" t="s">
        <v>1823</v>
      </c>
      <c r="AJ462" s="33" t="s">
        <v>1801</v>
      </c>
      <c r="AK462" s="33" t="s">
        <v>1802</v>
      </c>
      <c r="AL462" s="33" t="s">
        <v>178</v>
      </c>
      <c r="AM462" s="33" t="s">
        <v>108</v>
      </c>
      <c r="AN462" s="33" t="s">
        <v>178</v>
      </c>
      <c r="AO462" s="33" t="s">
        <v>178</v>
      </c>
      <c r="AP462" s="33" t="s">
        <v>108</v>
      </c>
      <c r="AQ462" s="33" t="s">
        <v>2467</v>
      </c>
      <c r="AR462" s="244" t="s">
        <v>217</v>
      </c>
      <c r="AS462" s="33" t="s">
        <v>131</v>
      </c>
      <c r="AT462" s="33" t="s">
        <v>131</v>
      </c>
      <c r="AU462" s="33" t="s">
        <v>131</v>
      </c>
      <c r="AV462" s="33" t="n">
        <v>97</v>
      </c>
      <c r="AW462" s="33" t="n">
        <v>99</v>
      </c>
      <c r="AX462" s="33" t="n">
        <v>99</v>
      </c>
      <c r="AY462" s="33" t="n">
        <v>96</v>
      </c>
      <c r="AZ462" s="33" t="n">
        <v>0</v>
      </c>
      <c r="BA462" s="33" t="n">
        <v>1</v>
      </c>
      <c r="BB462" s="33" t="n">
        <v>79</v>
      </c>
      <c r="BC462" s="33" t="n">
        <v>3</v>
      </c>
      <c r="BD462" s="245" t="n">
        <v>0</v>
      </c>
      <c r="BE462" s="33" t="n">
        <v>0</v>
      </c>
      <c r="BF462" s="33" t="n">
        <v>1</v>
      </c>
      <c r="BG462" s="33" t="n">
        <v>12</v>
      </c>
      <c r="BH462" s="33" t="n">
        <v>96</v>
      </c>
      <c r="BI462" s="33" t="n">
        <v>0</v>
      </c>
      <c r="BJ462" s="33" t="n">
        <v>0</v>
      </c>
      <c r="BK462" s="33" t="n">
        <v>0</v>
      </c>
      <c r="BL462" s="33" t="n">
        <v>0.01</v>
      </c>
      <c r="BM462" s="33" t="n">
        <v>0.021</v>
      </c>
      <c r="BN462" s="33" t="n">
        <v>0.031</v>
      </c>
      <c r="BO462" s="33" t="n">
        <v>0.01</v>
      </c>
      <c r="BP462" s="33" t="n">
        <v>0.031</v>
      </c>
      <c r="BQ462" s="33" t="n">
        <v>0.01</v>
      </c>
      <c r="BR462" s="33" t="n">
        <v>0.01</v>
      </c>
      <c r="BS462" s="33" t="n">
        <v>0.042</v>
      </c>
      <c r="BT462" s="33" t="n">
        <v>0.063</v>
      </c>
      <c r="BU462" s="33" t="n">
        <v>0.115</v>
      </c>
      <c r="BV462" s="33" t="n">
        <v>0.073</v>
      </c>
      <c r="BW462" s="33" t="n">
        <v>0.135</v>
      </c>
      <c r="BX462" s="33" t="n">
        <v>0.094</v>
      </c>
      <c r="BY462" s="33" t="n">
        <v>0.104</v>
      </c>
      <c r="BZ462" s="33" t="n">
        <v>0.094</v>
      </c>
      <c r="CA462" s="33" t="n">
        <v>0</v>
      </c>
      <c r="CB462" s="33" t="n">
        <v>0.01</v>
      </c>
      <c r="CC462" s="33" t="n">
        <v>0</v>
      </c>
      <c r="CD462" s="33" t="n">
        <v>0</v>
      </c>
      <c r="CE462" s="33" t="n">
        <v>0</v>
      </c>
      <c r="CF462" s="33" t="n">
        <v>0.031</v>
      </c>
      <c r="CG462" s="33" t="n">
        <v>0.875</v>
      </c>
      <c r="CH462" s="33" t="n">
        <v>0.885</v>
      </c>
      <c r="CI462" s="33" t="n">
        <v>0.854</v>
      </c>
      <c r="CJ462" s="33" t="n">
        <v>0.885</v>
      </c>
      <c r="CK462" s="33" t="n">
        <v>0.833</v>
      </c>
      <c r="CL462" s="33" t="n">
        <v>0.781</v>
      </c>
      <c r="CM462" s="33" t="n">
        <v>0</v>
      </c>
      <c r="CN462" s="33" t="n">
        <v>0</v>
      </c>
      <c r="CO462" s="33" t="n">
        <v>0</v>
      </c>
      <c r="CP462" s="33" t="n">
        <v>0</v>
      </c>
      <c r="CQ462" s="33" t="n">
        <v>0</v>
      </c>
      <c r="CR462" s="33" t="n">
        <v>0</v>
      </c>
      <c r="CS462" s="33" t="n">
        <v>0</v>
      </c>
      <c r="CT462" s="33" t="n">
        <v>0</v>
      </c>
      <c r="CU462" s="33" t="n">
        <v>0</v>
      </c>
      <c r="CV462" s="33" t="n">
        <v>0</v>
      </c>
      <c r="CW462" s="33" t="n">
        <v>0</v>
      </c>
      <c r="CX462" s="33" t="n">
        <v>0</v>
      </c>
      <c r="CY462" s="33" t="n">
        <v>0</v>
      </c>
      <c r="CZ462" s="33" t="n">
        <v>0</v>
      </c>
      <c r="DA462" s="33" t="n">
        <v>0</v>
      </c>
      <c r="DB462" s="33" t="n">
        <v>0</v>
      </c>
      <c r="DC462" s="33" t="n">
        <v>0.01</v>
      </c>
      <c r="DD462" s="33" t="n">
        <v>0</v>
      </c>
      <c r="DE462" s="33" t="n">
        <v>0.073</v>
      </c>
      <c r="DF462" s="33" t="n">
        <v>0.073</v>
      </c>
      <c r="DG462" s="33" t="n">
        <v>0.073</v>
      </c>
      <c r="DH462" s="33" t="n">
        <v>0.052</v>
      </c>
      <c r="DI462" s="33" t="n">
        <v>0.063</v>
      </c>
      <c r="DJ462" s="33" t="n">
        <v>0.094</v>
      </c>
      <c r="DK462" s="33" t="n">
        <v>0.063</v>
      </c>
      <c r="DL462" s="33" t="n">
        <v>0.063</v>
      </c>
      <c r="DM462" s="33" t="n">
        <v>0.073</v>
      </c>
      <c r="DN462" s="33" t="n">
        <v>0</v>
      </c>
      <c r="DO462" s="33" t="n">
        <v>0</v>
      </c>
      <c r="DP462" s="33" t="n">
        <v>0</v>
      </c>
      <c r="DQ462" s="33" t="n">
        <v>0</v>
      </c>
      <c r="DR462" s="33" t="n">
        <v>0</v>
      </c>
      <c r="DS462" s="33" t="n">
        <v>0</v>
      </c>
      <c r="DT462" s="33" t="n">
        <v>0</v>
      </c>
      <c r="DU462" s="33" t="n">
        <v>0</v>
      </c>
      <c r="DV462" s="33" t="n">
        <v>0.031</v>
      </c>
      <c r="DW462" s="33" t="n">
        <v>0.927</v>
      </c>
      <c r="DX462" s="33" t="n">
        <v>0.927</v>
      </c>
      <c r="DY462" s="33" t="n">
        <v>0.927</v>
      </c>
      <c r="DZ462" s="33" t="n">
        <v>0.948</v>
      </c>
      <c r="EA462" s="33" t="n">
        <v>0.938</v>
      </c>
      <c r="EB462" s="33" t="n">
        <v>0.906</v>
      </c>
      <c r="EC462" s="33" t="n">
        <v>0.938</v>
      </c>
      <c r="ED462" s="33" t="n">
        <v>0.927</v>
      </c>
      <c r="EE462" s="33" t="n">
        <v>0.896</v>
      </c>
      <c r="EF462" s="33" t="n">
        <v>0.448</v>
      </c>
      <c r="EG462" s="33" t="n">
        <v>0</v>
      </c>
      <c r="EH462" s="33" t="n">
        <v>0</v>
      </c>
      <c r="EI462" s="33" t="n">
        <v>0.021</v>
      </c>
      <c r="EJ462" s="33" t="n">
        <v>0.479</v>
      </c>
      <c r="EK462" s="33" t="n">
        <v>0.052</v>
      </c>
      <c r="EL462" s="33" t="n">
        <v>0.01</v>
      </c>
      <c r="EM462" s="33" t="n">
        <v>0.031</v>
      </c>
      <c r="EN462" s="33" t="n">
        <v>0.063</v>
      </c>
      <c r="EO462" s="33" t="n">
        <v>0.552</v>
      </c>
      <c r="EP462" s="33" t="n">
        <v>0.094</v>
      </c>
      <c r="EQ462" s="33" t="n">
        <v>0.375</v>
      </c>
      <c r="ER462" s="33" t="n">
        <v>0.01</v>
      </c>
      <c r="ES462" s="33" t="n">
        <v>0.01</v>
      </c>
      <c r="ET462" s="33" t="n">
        <v>0.021</v>
      </c>
      <c r="EU462" s="33" t="n">
        <v>0.052</v>
      </c>
      <c r="EV462" s="33" t="n">
        <v>0</v>
      </c>
      <c r="EW462" s="33" t="n">
        <v>0.385</v>
      </c>
      <c r="EX462" s="33" t="n">
        <v>0.875</v>
      </c>
      <c r="EY462" s="33" t="n">
        <v>0.521</v>
      </c>
      <c r="EZ462" s="33" t="n">
        <v>9.21</v>
      </c>
      <c r="FA462" s="33" t="n">
        <v>0</v>
      </c>
      <c r="FB462" s="33" t="n">
        <v>0</v>
      </c>
      <c r="FC462" s="33" t="n">
        <v>0</v>
      </c>
      <c r="FD462" s="33" t="n">
        <v>0</v>
      </c>
      <c r="FE462" s="33" t="n">
        <v>0.031</v>
      </c>
      <c r="FF462" s="33" t="n">
        <v>0.021</v>
      </c>
      <c r="FG462" s="33" t="n">
        <v>0.063</v>
      </c>
      <c r="FH462" s="33" t="n">
        <v>0.063</v>
      </c>
      <c r="FI462" s="33" t="n">
        <v>0.229</v>
      </c>
      <c r="FJ462" s="33" t="n">
        <v>0.583</v>
      </c>
      <c r="FK462" s="33" t="n">
        <v>0.01</v>
      </c>
      <c r="FL462" s="33" t="n">
        <v>0.26</v>
      </c>
      <c r="FM462" s="33" t="n">
        <v>0.479</v>
      </c>
      <c r="FN462" s="33" t="n">
        <v>0.292</v>
      </c>
      <c r="FO462" s="33" t="n">
        <v>0.542</v>
      </c>
      <c r="FP462" s="33" t="n">
        <v>0.396</v>
      </c>
      <c r="FQ462" s="33" t="n">
        <v>0.5</v>
      </c>
      <c r="FR462" s="33" t="n">
        <v>0.146</v>
      </c>
      <c r="FS462" s="33" t="n">
        <v>0.083</v>
      </c>
      <c r="FT462" s="33" t="n">
        <v>0.115</v>
      </c>
      <c r="FU462" s="33" t="n">
        <v>0.021</v>
      </c>
      <c r="FV462" s="33" t="n">
        <v>0.01</v>
      </c>
      <c r="FW462" s="33" t="n">
        <v>0.073</v>
      </c>
      <c r="FX462" s="33" t="n">
        <v>0.031</v>
      </c>
      <c r="FY462" s="33" t="n">
        <v>0.031</v>
      </c>
      <c r="FZ462" s="33" t="n">
        <v>0.021</v>
      </c>
      <c r="GA462" s="33" t="n">
        <v>0</v>
      </c>
      <c r="GB462" s="33" t="n">
        <v>0</v>
      </c>
      <c r="GC462" s="33" t="n">
        <v>0</v>
      </c>
      <c r="GD462" s="33" t="n">
        <v>0</v>
      </c>
      <c r="GE462" s="33" t="n">
        <v>0.052</v>
      </c>
      <c r="GF462" s="33" t="n">
        <v>0</v>
      </c>
      <c r="GG462" s="33" t="n">
        <v>0.104</v>
      </c>
      <c r="GH462" s="33" t="n">
        <v>0.104</v>
      </c>
      <c r="GI462" s="33" t="n">
        <v>0.083</v>
      </c>
      <c r="GJ462" s="33" t="n">
        <v>0.125</v>
      </c>
      <c r="GK462" s="33" t="n">
        <v>0.083</v>
      </c>
      <c r="GL462" s="33" t="n">
        <v>0.167</v>
      </c>
      <c r="GM462" s="33" t="n">
        <v>0.875</v>
      </c>
      <c r="GN462" s="33" t="n">
        <v>0.854</v>
      </c>
      <c r="GO462" s="33" t="n">
        <v>0.813</v>
      </c>
      <c r="GP462" s="33" t="n">
        <v>0.781</v>
      </c>
      <c r="GQ462" s="33" t="n">
        <v>0.813</v>
      </c>
      <c r="GR462" s="33" t="n">
        <v>0.771</v>
      </c>
      <c r="GS462" s="33" t="n">
        <v>0</v>
      </c>
      <c r="GT462" s="33" t="n">
        <v>0.01</v>
      </c>
      <c r="GU462" s="33" t="n">
        <v>0.063</v>
      </c>
      <c r="GV462" s="33" t="n">
        <v>0.052</v>
      </c>
      <c r="GW462" s="33" t="n">
        <v>0.042</v>
      </c>
      <c r="GX462" s="33" t="n">
        <v>0.042</v>
      </c>
      <c r="GY462" s="33" t="n">
        <v>0</v>
      </c>
      <c r="GZ462" s="33" t="n">
        <v>0.021</v>
      </c>
      <c r="HA462" s="33" t="n">
        <v>0.021</v>
      </c>
      <c r="HB462" s="33" t="n">
        <v>0.01</v>
      </c>
      <c r="HC462" s="33" t="n">
        <v>0</v>
      </c>
      <c r="HD462" s="33" t="n">
        <v>0</v>
      </c>
      <c r="HE462" s="33" t="n">
        <v>0.021</v>
      </c>
      <c r="HF462" s="33" t="n">
        <v>0.01</v>
      </c>
      <c r="HG462" s="33" t="n">
        <v>0.021</v>
      </c>
      <c r="HH462" s="33" t="n">
        <v>0.031</v>
      </c>
      <c r="HI462" s="33" t="n">
        <v>0.01</v>
      </c>
      <c r="HJ462" s="33" t="n">
        <v>0.021</v>
      </c>
    </row>
    <row r="463" customFormat="false" ht="15" hidden="false" customHeight="false" outlineLevel="0" collapsed="false">
      <c r="A463" s="33" t="n">
        <v>610134</v>
      </c>
      <c r="B463" s="242" t="s">
        <v>1785</v>
      </c>
      <c r="C463" s="243" t="s">
        <v>1786</v>
      </c>
      <c r="D463" s="33" t="n">
        <v>5480</v>
      </c>
      <c r="E463" s="33" t="n">
        <v>25001</v>
      </c>
      <c r="F463" s="33" t="s">
        <v>1143</v>
      </c>
      <c r="G463" s="33" t="s">
        <v>1144</v>
      </c>
      <c r="H463" s="243" t="s">
        <v>46</v>
      </c>
      <c r="I463" s="33" t="s">
        <v>1855</v>
      </c>
      <c r="J463" s="33" t="s">
        <v>1788</v>
      </c>
      <c r="L463" s="33" t="s">
        <v>107</v>
      </c>
      <c r="N463" s="33" t="s">
        <v>1790</v>
      </c>
      <c r="O463" s="33" t="n">
        <v>51214</v>
      </c>
      <c r="P463" s="33" t="s">
        <v>1791</v>
      </c>
      <c r="Q463" s="33" t="s">
        <v>4900</v>
      </c>
      <c r="R463" s="33" t="s">
        <v>4901</v>
      </c>
      <c r="S463" s="33" t="n">
        <v>60623</v>
      </c>
      <c r="T463" s="33" t="n">
        <v>37</v>
      </c>
      <c r="U463" s="33" t="s">
        <v>4902</v>
      </c>
      <c r="V463" s="33" t="s">
        <v>4903</v>
      </c>
      <c r="W463" s="33" t="s">
        <v>4904</v>
      </c>
      <c r="X463" s="33" t="s">
        <v>4905</v>
      </c>
      <c r="Y463" s="33" t="s">
        <v>1877</v>
      </c>
      <c r="Z463" s="33" t="s">
        <v>2013</v>
      </c>
      <c r="AA463" s="33" t="n">
        <v>2012</v>
      </c>
      <c r="AB463" s="33" t="n">
        <v>610134</v>
      </c>
      <c r="AD463" s="33" t="n">
        <v>5480</v>
      </c>
      <c r="AG463" s="33" t="s">
        <v>4906</v>
      </c>
      <c r="AH463" s="33" t="n">
        <v>4</v>
      </c>
      <c r="AI463" s="33" t="s">
        <v>1823</v>
      </c>
      <c r="AJ463" s="33" t="s">
        <v>1801</v>
      </c>
      <c r="AK463" s="33" t="s">
        <v>1802</v>
      </c>
      <c r="AL463" s="33" t="s">
        <v>107</v>
      </c>
      <c r="AM463" s="33" t="s">
        <v>108</v>
      </c>
      <c r="AN463" s="33" t="s">
        <v>107</v>
      </c>
      <c r="AO463" s="33" t="s">
        <v>107</v>
      </c>
      <c r="AP463" s="33" t="s">
        <v>108</v>
      </c>
      <c r="AQ463" s="33" t="s">
        <v>2467</v>
      </c>
      <c r="AR463" s="244" t="s">
        <v>109</v>
      </c>
      <c r="AS463" s="33" t="s">
        <v>77</v>
      </c>
      <c r="AT463" s="33" t="s">
        <v>77</v>
      </c>
      <c r="AU463" s="33" t="s">
        <v>77</v>
      </c>
      <c r="AV463" s="33" t="n">
        <v>70</v>
      </c>
      <c r="AW463" s="33" t="n">
        <v>78</v>
      </c>
      <c r="AX463" s="33" t="n">
        <v>68</v>
      </c>
      <c r="AY463" s="33" t="n">
        <v>99</v>
      </c>
      <c r="AZ463" s="33" t="n">
        <v>2</v>
      </c>
      <c r="BA463" s="33" t="n">
        <v>0</v>
      </c>
      <c r="BB463" s="33" t="n">
        <v>89</v>
      </c>
      <c r="BC463" s="33" t="n">
        <v>7</v>
      </c>
      <c r="BD463" s="245" t="n">
        <v>0</v>
      </c>
      <c r="BE463" s="33" t="n">
        <v>0</v>
      </c>
      <c r="BF463" s="33" t="n">
        <v>1</v>
      </c>
      <c r="BG463" s="33" t="n">
        <v>0</v>
      </c>
      <c r="BH463" s="33" t="n">
        <v>99</v>
      </c>
      <c r="BI463" s="33" t="n">
        <v>0</v>
      </c>
      <c r="BJ463" s="33" t="n">
        <v>0</v>
      </c>
      <c r="BK463" s="33" t="n">
        <v>0</v>
      </c>
      <c r="BL463" s="33" t="n">
        <v>0.01</v>
      </c>
      <c r="BM463" s="33" t="n">
        <v>0</v>
      </c>
      <c r="BN463" s="33" t="n">
        <v>0.051</v>
      </c>
      <c r="BO463" s="33" t="n">
        <v>0.071</v>
      </c>
      <c r="BP463" s="33" t="n">
        <v>0.061</v>
      </c>
      <c r="BQ463" s="33" t="n">
        <v>0.04</v>
      </c>
      <c r="BR463" s="33" t="n">
        <v>0.051</v>
      </c>
      <c r="BS463" s="33" t="n">
        <v>0.091</v>
      </c>
      <c r="BT463" s="33" t="n">
        <v>0.111</v>
      </c>
      <c r="BU463" s="33" t="n">
        <v>0.212</v>
      </c>
      <c r="BV463" s="33" t="n">
        <v>0.162</v>
      </c>
      <c r="BW463" s="33" t="n">
        <v>0.212</v>
      </c>
      <c r="BX463" s="33" t="n">
        <v>0.172</v>
      </c>
      <c r="BY463" s="33" t="n">
        <v>0.131</v>
      </c>
      <c r="BZ463" s="33" t="n">
        <v>0.212</v>
      </c>
      <c r="CA463" s="33" t="n">
        <v>0</v>
      </c>
      <c r="CB463" s="33" t="n">
        <v>0.01</v>
      </c>
      <c r="CC463" s="33" t="n">
        <v>0.03</v>
      </c>
      <c r="CD463" s="33" t="n">
        <v>0</v>
      </c>
      <c r="CE463" s="33" t="n">
        <v>0.02</v>
      </c>
      <c r="CF463" s="33" t="n">
        <v>0.02</v>
      </c>
      <c r="CG463" s="33" t="n">
        <v>0.717</v>
      </c>
      <c r="CH463" s="33" t="n">
        <v>0.768</v>
      </c>
      <c r="CI463" s="33" t="n">
        <v>0.717</v>
      </c>
      <c r="CJ463" s="33" t="n">
        <v>0.768</v>
      </c>
      <c r="CK463" s="33" t="n">
        <v>0.758</v>
      </c>
      <c r="CL463" s="33" t="n">
        <v>0.606</v>
      </c>
      <c r="CM463" s="33" t="n">
        <v>0</v>
      </c>
      <c r="CN463" s="33" t="n">
        <v>0</v>
      </c>
      <c r="CO463" s="33" t="n">
        <v>0</v>
      </c>
      <c r="CP463" s="33" t="n">
        <v>0</v>
      </c>
      <c r="CQ463" s="33" t="n">
        <v>0.01</v>
      </c>
      <c r="CR463" s="33" t="n">
        <v>0</v>
      </c>
      <c r="CS463" s="33" t="n">
        <v>0</v>
      </c>
      <c r="CT463" s="33" t="n">
        <v>0.03</v>
      </c>
      <c r="CU463" s="33" t="n">
        <v>0.02</v>
      </c>
      <c r="CV463" s="33" t="n">
        <v>0.03</v>
      </c>
      <c r="CW463" s="33" t="n">
        <v>0.01</v>
      </c>
      <c r="CX463" s="33" t="n">
        <v>0.03</v>
      </c>
      <c r="CY463" s="33" t="n">
        <v>0.02</v>
      </c>
      <c r="CZ463" s="33" t="n">
        <v>0.03</v>
      </c>
      <c r="DA463" s="33" t="n">
        <v>0.02</v>
      </c>
      <c r="DB463" s="33" t="n">
        <v>0.03</v>
      </c>
      <c r="DC463" s="33" t="n">
        <v>0.081</v>
      </c>
      <c r="DD463" s="33" t="n">
        <v>0.03</v>
      </c>
      <c r="DE463" s="33" t="n">
        <v>0.071</v>
      </c>
      <c r="DF463" s="33" t="n">
        <v>0.121</v>
      </c>
      <c r="DG463" s="33" t="n">
        <v>0.121</v>
      </c>
      <c r="DH463" s="33" t="n">
        <v>0.101</v>
      </c>
      <c r="DI463" s="33" t="n">
        <v>0.101</v>
      </c>
      <c r="DJ463" s="33" t="n">
        <v>0.202</v>
      </c>
      <c r="DK463" s="33" t="n">
        <v>0.121</v>
      </c>
      <c r="DL463" s="33" t="n">
        <v>0.141</v>
      </c>
      <c r="DM463" s="33" t="n">
        <v>0.141</v>
      </c>
      <c r="DN463" s="33" t="n">
        <v>0</v>
      </c>
      <c r="DO463" s="33" t="n">
        <v>0</v>
      </c>
      <c r="DP463" s="33" t="n">
        <v>0</v>
      </c>
      <c r="DQ463" s="33" t="n">
        <v>0.02</v>
      </c>
      <c r="DR463" s="33" t="n">
        <v>0</v>
      </c>
      <c r="DS463" s="33" t="n">
        <v>0</v>
      </c>
      <c r="DT463" s="33" t="n">
        <v>0</v>
      </c>
      <c r="DU463" s="33" t="n">
        <v>0</v>
      </c>
      <c r="DV463" s="33" t="n">
        <v>0.01</v>
      </c>
      <c r="DW463" s="33" t="n">
        <v>0.899</v>
      </c>
      <c r="DX463" s="33" t="n">
        <v>0.869</v>
      </c>
      <c r="DY463" s="33" t="n">
        <v>0.848</v>
      </c>
      <c r="DZ463" s="33" t="n">
        <v>0.859</v>
      </c>
      <c r="EA463" s="33" t="n">
        <v>0.859</v>
      </c>
      <c r="EB463" s="33" t="n">
        <v>0.778</v>
      </c>
      <c r="EC463" s="33" t="n">
        <v>0.848</v>
      </c>
      <c r="ED463" s="33" t="n">
        <v>0.747</v>
      </c>
      <c r="EE463" s="33" t="n">
        <v>0.798</v>
      </c>
      <c r="EF463" s="33" t="n">
        <v>0.495</v>
      </c>
      <c r="EG463" s="33" t="n">
        <v>0</v>
      </c>
      <c r="EH463" s="33" t="n">
        <v>0</v>
      </c>
      <c r="EI463" s="33" t="n">
        <v>0</v>
      </c>
      <c r="EJ463" s="33" t="n">
        <v>0.232</v>
      </c>
      <c r="EK463" s="33" t="n">
        <v>0.061</v>
      </c>
      <c r="EL463" s="33" t="n">
        <v>0.04</v>
      </c>
      <c r="EM463" s="33" t="n">
        <v>0.091</v>
      </c>
      <c r="EN463" s="33" t="n">
        <v>0.101</v>
      </c>
      <c r="EO463" s="33" t="n">
        <v>0.162</v>
      </c>
      <c r="EP463" s="33" t="n">
        <v>0.111</v>
      </c>
      <c r="EQ463" s="33" t="n">
        <v>0.253</v>
      </c>
      <c r="ER463" s="33" t="n">
        <v>0.02</v>
      </c>
      <c r="ES463" s="33" t="n">
        <v>0.081</v>
      </c>
      <c r="ET463" s="33" t="n">
        <v>0.121</v>
      </c>
      <c r="EU463" s="33" t="n">
        <v>0.071</v>
      </c>
      <c r="EV463" s="33" t="n">
        <v>0.152</v>
      </c>
      <c r="EW463" s="33" t="n">
        <v>0.697</v>
      </c>
      <c r="EX463" s="33" t="n">
        <v>0.727</v>
      </c>
      <c r="EY463" s="33" t="n">
        <v>0.586</v>
      </c>
      <c r="EZ463" s="33" t="n">
        <v>8.18</v>
      </c>
      <c r="FA463" s="33" t="n">
        <v>0</v>
      </c>
      <c r="FB463" s="33" t="n">
        <v>0.01</v>
      </c>
      <c r="FC463" s="33" t="n">
        <v>0</v>
      </c>
      <c r="FD463" s="33" t="n">
        <v>0.03</v>
      </c>
      <c r="FE463" s="33" t="n">
        <v>0.081</v>
      </c>
      <c r="FF463" s="33" t="n">
        <v>0.04</v>
      </c>
      <c r="FG463" s="33" t="n">
        <v>0.101</v>
      </c>
      <c r="FH463" s="33" t="n">
        <v>0.253</v>
      </c>
      <c r="FI463" s="33" t="n">
        <v>0.182</v>
      </c>
      <c r="FJ463" s="33" t="n">
        <v>0.303</v>
      </c>
      <c r="FK463" s="33" t="n">
        <v>0</v>
      </c>
      <c r="FL463" s="33" t="n">
        <v>0.545</v>
      </c>
      <c r="FM463" s="33" t="n">
        <v>0.586</v>
      </c>
      <c r="FN463" s="33" t="n">
        <v>0.333</v>
      </c>
      <c r="FO463" s="33" t="n">
        <v>0.222</v>
      </c>
      <c r="FP463" s="33" t="n">
        <v>0.121</v>
      </c>
      <c r="FQ463" s="33" t="n">
        <v>0.232</v>
      </c>
      <c r="FR463" s="33" t="n">
        <v>0.051</v>
      </c>
      <c r="FS463" s="33" t="n">
        <v>0.061</v>
      </c>
      <c r="FT463" s="33" t="n">
        <v>0.101</v>
      </c>
      <c r="FU463" s="33" t="n">
        <v>0.111</v>
      </c>
      <c r="FV463" s="33" t="n">
        <v>0.131</v>
      </c>
      <c r="FW463" s="33" t="n">
        <v>0.293</v>
      </c>
      <c r="FX463" s="33" t="n">
        <v>0.071</v>
      </c>
      <c r="FY463" s="33" t="n">
        <v>0.101</v>
      </c>
      <c r="FZ463" s="33" t="n">
        <v>0.04</v>
      </c>
      <c r="GA463" s="33" t="n">
        <v>0.01</v>
      </c>
      <c r="GB463" s="33" t="n">
        <v>0</v>
      </c>
      <c r="GC463" s="33" t="n">
        <v>0.01</v>
      </c>
      <c r="GD463" s="33" t="n">
        <v>0.02</v>
      </c>
      <c r="GE463" s="33" t="n">
        <v>0.02</v>
      </c>
      <c r="GF463" s="33" t="n">
        <v>0</v>
      </c>
      <c r="GG463" s="33" t="n">
        <v>0.283</v>
      </c>
      <c r="GH463" s="33" t="n">
        <v>0.333</v>
      </c>
      <c r="GI463" s="33" t="n">
        <v>0.333</v>
      </c>
      <c r="GJ463" s="33" t="n">
        <v>0.303</v>
      </c>
      <c r="GK463" s="33" t="n">
        <v>0.364</v>
      </c>
      <c r="GL463" s="33" t="n">
        <v>0.212</v>
      </c>
      <c r="GM463" s="33" t="n">
        <v>0.646</v>
      </c>
      <c r="GN463" s="33" t="n">
        <v>0.455</v>
      </c>
      <c r="GO463" s="33" t="n">
        <v>0.414</v>
      </c>
      <c r="GP463" s="33" t="n">
        <v>0.465</v>
      </c>
      <c r="GQ463" s="33" t="n">
        <v>0.535</v>
      </c>
      <c r="GR463" s="33" t="n">
        <v>0.657</v>
      </c>
      <c r="GS463" s="33" t="n">
        <v>0.02</v>
      </c>
      <c r="GT463" s="33" t="n">
        <v>0.152</v>
      </c>
      <c r="GU463" s="33" t="n">
        <v>0.152</v>
      </c>
      <c r="GV463" s="33" t="n">
        <v>0.121</v>
      </c>
      <c r="GW463" s="33" t="n">
        <v>0.04</v>
      </c>
      <c r="GX463" s="33" t="n">
        <v>0.051</v>
      </c>
      <c r="GY463" s="33" t="n">
        <v>0.03</v>
      </c>
      <c r="GZ463" s="33" t="n">
        <v>0.04</v>
      </c>
      <c r="HA463" s="33" t="n">
        <v>0.051</v>
      </c>
      <c r="HB463" s="33" t="n">
        <v>0.04</v>
      </c>
      <c r="HC463" s="33" t="n">
        <v>0.02</v>
      </c>
      <c r="HD463" s="33" t="n">
        <v>0.061</v>
      </c>
      <c r="HE463" s="33" t="n">
        <v>0.01</v>
      </c>
      <c r="HF463" s="33" t="n">
        <v>0.02</v>
      </c>
      <c r="HG463" s="33" t="n">
        <v>0.04</v>
      </c>
      <c r="HH463" s="33" t="n">
        <v>0.051</v>
      </c>
      <c r="HI463" s="33" t="n">
        <v>0.02</v>
      </c>
      <c r="HJ463" s="33" t="n">
        <v>0.02</v>
      </c>
    </row>
    <row r="464" customFormat="false" ht="15" hidden="false" customHeight="false" outlineLevel="0" collapsed="false">
      <c r="A464" s="33" t="n">
        <v>610135</v>
      </c>
      <c r="B464" s="242" t="s">
        <v>1785</v>
      </c>
      <c r="C464" s="243" t="s">
        <v>1786</v>
      </c>
      <c r="D464" s="33" t="n">
        <v>5490</v>
      </c>
      <c r="E464" s="33" t="n">
        <v>25011</v>
      </c>
      <c r="F464" s="33" t="s">
        <v>1145</v>
      </c>
      <c r="G464" s="33" t="s">
        <v>1146</v>
      </c>
      <c r="H464" s="243" t="s">
        <v>46</v>
      </c>
      <c r="I464" s="33" t="s">
        <v>1855</v>
      </c>
      <c r="J464" s="33" t="s">
        <v>1788</v>
      </c>
      <c r="L464" s="33" t="s">
        <v>75</v>
      </c>
      <c r="N464" s="33" t="s">
        <v>1790</v>
      </c>
      <c r="O464" s="33" t="n">
        <v>51028</v>
      </c>
      <c r="P464" s="33" t="s">
        <v>1791</v>
      </c>
      <c r="Q464" s="33" t="s">
        <v>1145</v>
      </c>
      <c r="R464" s="33" t="s">
        <v>4907</v>
      </c>
      <c r="S464" s="33" t="n">
        <v>60641</v>
      </c>
      <c r="T464" s="33" t="n">
        <v>30</v>
      </c>
      <c r="U464" s="33" t="s">
        <v>4908</v>
      </c>
      <c r="V464" s="33" t="s">
        <v>4909</v>
      </c>
      <c r="W464" s="33" t="s">
        <v>4910</v>
      </c>
      <c r="X464" s="33" t="s">
        <v>4911</v>
      </c>
      <c r="Y464" s="33" t="s">
        <v>1146</v>
      </c>
      <c r="Z464" s="33" t="s">
        <v>2671</v>
      </c>
      <c r="AA464" s="33" t="n">
        <v>2012</v>
      </c>
      <c r="AB464" s="33" t="n">
        <v>610135</v>
      </c>
      <c r="AD464" s="33" t="n">
        <v>5490</v>
      </c>
      <c r="AG464" s="33" t="s">
        <v>4912</v>
      </c>
      <c r="AH464" s="33" t="n">
        <v>1</v>
      </c>
      <c r="AI464" s="33" t="s">
        <v>1823</v>
      </c>
      <c r="AJ464" s="33" t="s">
        <v>1801</v>
      </c>
      <c r="AK464" s="33" t="s">
        <v>1802</v>
      </c>
      <c r="AL464" s="33" t="s">
        <v>75</v>
      </c>
      <c r="AM464" s="33" t="s">
        <v>65</v>
      </c>
      <c r="AN464" s="33" t="s">
        <v>75</v>
      </c>
      <c r="AO464" s="33" t="s">
        <v>75</v>
      </c>
      <c r="AP464" s="33" t="s">
        <v>65</v>
      </c>
      <c r="AQ464" s="33" t="s">
        <v>2426</v>
      </c>
      <c r="AR464" s="244" t="s">
        <v>54</v>
      </c>
    </row>
    <row r="465" customFormat="false" ht="15" hidden="false" customHeight="false" outlineLevel="0" collapsed="false">
      <c r="A465" s="33" t="n">
        <v>610136</v>
      </c>
      <c r="B465" s="242" t="s">
        <v>1785</v>
      </c>
      <c r="C465" s="243" t="s">
        <v>1786</v>
      </c>
      <c r="D465" s="33" t="n">
        <v>5500</v>
      </c>
      <c r="E465" s="33" t="n">
        <v>25021</v>
      </c>
      <c r="F465" s="33" t="s">
        <v>1149</v>
      </c>
      <c r="G465" s="33" t="s">
        <v>1150</v>
      </c>
      <c r="H465" s="243" t="s">
        <v>46</v>
      </c>
      <c r="I465" s="33" t="s">
        <v>1855</v>
      </c>
      <c r="J465" s="33" t="s">
        <v>1788</v>
      </c>
      <c r="L465" s="33" t="s">
        <v>80</v>
      </c>
      <c r="N465" s="33" t="s">
        <v>1790</v>
      </c>
      <c r="O465" s="33" t="n">
        <v>51173</v>
      </c>
      <c r="P465" s="33" t="s">
        <v>1791</v>
      </c>
      <c r="Q465" s="33" t="s">
        <v>4913</v>
      </c>
      <c r="R465" s="33" t="s">
        <v>4914</v>
      </c>
      <c r="S465" s="33" t="n">
        <v>60614</v>
      </c>
      <c r="T465" s="33" t="n">
        <v>33</v>
      </c>
      <c r="U465" s="33" t="s">
        <v>4915</v>
      </c>
      <c r="V465" s="33" t="s">
        <v>4916</v>
      </c>
      <c r="W465" s="33" t="s">
        <v>4917</v>
      </c>
      <c r="X465" s="33" t="s">
        <v>4918</v>
      </c>
      <c r="Y465" s="33" t="s">
        <v>2725</v>
      </c>
      <c r="Z465" s="33" t="s">
        <v>1915</v>
      </c>
      <c r="AA465" s="33" t="n">
        <v>2012</v>
      </c>
      <c r="AB465" s="33" t="n">
        <v>610136</v>
      </c>
      <c r="AD465" s="33" t="n">
        <v>5500</v>
      </c>
      <c r="AG465" s="33" t="s">
        <v>4919</v>
      </c>
      <c r="AH465" s="33" t="n">
        <v>2</v>
      </c>
      <c r="AI465" s="33" t="s">
        <v>1823</v>
      </c>
      <c r="AJ465" s="33" t="s">
        <v>1801</v>
      </c>
      <c r="AK465" s="33" t="s">
        <v>1802</v>
      </c>
      <c r="AL465" s="33" t="s">
        <v>80</v>
      </c>
      <c r="AM465" s="33" t="s">
        <v>65</v>
      </c>
      <c r="AN465" s="33" t="s">
        <v>80</v>
      </c>
      <c r="AO465" s="33" t="s">
        <v>80</v>
      </c>
      <c r="AP465" s="33" t="s">
        <v>65</v>
      </c>
      <c r="AQ465" s="33" t="s">
        <v>2467</v>
      </c>
      <c r="AR465" s="244" t="s">
        <v>510</v>
      </c>
      <c r="AS465" s="33" t="s">
        <v>77</v>
      </c>
      <c r="AT465" s="33" t="s">
        <v>77</v>
      </c>
      <c r="AU465" s="33" t="s">
        <v>67</v>
      </c>
      <c r="AV465" s="33" t="n">
        <v>60</v>
      </c>
      <c r="AW465" s="33" t="n">
        <v>67</v>
      </c>
      <c r="AX465" s="33" t="n">
        <v>32</v>
      </c>
      <c r="AY465" s="33" t="n">
        <v>84</v>
      </c>
      <c r="AZ465" s="33" t="n">
        <v>29</v>
      </c>
      <c r="BA465" s="33" t="n">
        <v>5</v>
      </c>
      <c r="BB465" s="33" t="n">
        <v>11</v>
      </c>
      <c r="BC465" s="33" t="n">
        <v>35</v>
      </c>
      <c r="BD465" s="245" t="n">
        <v>1</v>
      </c>
      <c r="BE465" s="33" t="n">
        <v>0</v>
      </c>
      <c r="BF465" s="33" t="n">
        <v>1</v>
      </c>
      <c r="BG465" s="33" t="n">
        <v>2</v>
      </c>
      <c r="BH465" s="33" t="n">
        <v>84</v>
      </c>
      <c r="BI465" s="33" t="n">
        <v>0</v>
      </c>
      <c r="BJ465" s="33" t="n">
        <v>0</v>
      </c>
      <c r="BK465" s="33" t="n">
        <v>0.012</v>
      </c>
      <c r="BL465" s="33" t="n">
        <v>0.012</v>
      </c>
      <c r="BM465" s="33" t="n">
        <v>0.012</v>
      </c>
      <c r="BN465" s="33" t="n">
        <v>0.048</v>
      </c>
      <c r="BO465" s="33" t="n">
        <v>0.024</v>
      </c>
      <c r="BP465" s="33" t="n">
        <v>0.083</v>
      </c>
      <c r="BQ465" s="33" t="n">
        <v>0.048</v>
      </c>
      <c r="BR465" s="33" t="n">
        <v>0.012</v>
      </c>
      <c r="BS465" s="33" t="n">
        <v>0.083</v>
      </c>
      <c r="BT465" s="33" t="n">
        <v>0.155</v>
      </c>
      <c r="BU465" s="33" t="n">
        <v>0.262</v>
      </c>
      <c r="BV465" s="33" t="n">
        <v>0.214</v>
      </c>
      <c r="BW465" s="33" t="n">
        <v>0.31</v>
      </c>
      <c r="BX465" s="33" t="n">
        <v>0.155</v>
      </c>
      <c r="BY465" s="33" t="n">
        <v>0.345</v>
      </c>
      <c r="BZ465" s="33" t="n">
        <v>0.298</v>
      </c>
      <c r="CA465" s="33" t="n">
        <v>0.012</v>
      </c>
      <c r="CB465" s="33" t="n">
        <v>0</v>
      </c>
      <c r="CC465" s="33" t="n">
        <v>0.012</v>
      </c>
      <c r="CD465" s="33" t="n">
        <v>0</v>
      </c>
      <c r="CE465" s="33" t="n">
        <v>0.012</v>
      </c>
      <c r="CF465" s="33" t="n">
        <v>0.012</v>
      </c>
      <c r="CG465" s="33" t="n">
        <v>0.702</v>
      </c>
      <c r="CH465" s="33" t="n">
        <v>0.702</v>
      </c>
      <c r="CI465" s="33" t="n">
        <v>0.619</v>
      </c>
      <c r="CJ465" s="33" t="n">
        <v>0.821</v>
      </c>
      <c r="CK465" s="33" t="n">
        <v>0.548</v>
      </c>
      <c r="CL465" s="33" t="n">
        <v>0.488</v>
      </c>
      <c r="CM465" s="33" t="n">
        <v>0</v>
      </c>
      <c r="CN465" s="33" t="n">
        <v>0</v>
      </c>
      <c r="CO465" s="33" t="n">
        <v>0</v>
      </c>
      <c r="CP465" s="33" t="n">
        <v>0</v>
      </c>
      <c r="CQ465" s="33" t="n">
        <v>0</v>
      </c>
      <c r="CR465" s="33" t="n">
        <v>0</v>
      </c>
      <c r="CS465" s="33" t="n">
        <v>0.012</v>
      </c>
      <c r="CT465" s="33" t="n">
        <v>0.024</v>
      </c>
      <c r="CU465" s="33" t="n">
        <v>0.024</v>
      </c>
      <c r="CV465" s="33" t="n">
        <v>0.024</v>
      </c>
      <c r="CW465" s="33" t="n">
        <v>0.012</v>
      </c>
      <c r="CX465" s="33" t="n">
        <v>0.012</v>
      </c>
      <c r="CY465" s="33" t="n">
        <v>0.036</v>
      </c>
      <c r="CZ465" s="33" t="n">
        <v>0.012</v>
      </c>
      <c r="DA465" s="33" t="n">
        <v>0.036</v>
      </c>
      <c r="DB465" s="33" t="n">
        <v>0.036</v>
      </c>
      <c r="DC465" s="33" t="n">
        <v>0.048</v>
      </c>
      <c r="DD465" s="33" t="n">
        <v>0.036</v>
      </c>
      <c r="DE465" s="33" t="n">
        <v>0.095</v>
      </c>
      <c r="DF465" s="33" t="n">
        <v>0.095</v>
      </c>
      <c r="DG465" s="33" t="n">
        <v>0.155</v>
      </c>
      <c r="DH465" s="33" t="n">
        <v>0.107</v>
      </c>
      <c r="DI465" s="33" t="n">
        <v>0.143</v>
      </c>
      <c r="DJ465" s="33" t="n">
        <v>0.25</v>
      </c>
      <c r="DK465" s="33" t="n">
        <v>0.226</v>
      </c>
      <c r="DL465" s="33" t="n">
        <v>0.321</v>
      </c>
      <c r="DM465" s="33" t="n">
        <v>0.298</v>
      </c>
      <c r="DN465" s="33" t="n">
        <v>0.012</v>
      </c>
      <c r="DO465" s="33" t="n">
        <v>0</v>
      </c>
      <c r="DP465" s="33" t="n">
        <v>0</v>
      </c>
      <c r="DQ465" s="33" t="n">
        <v>0</v>
      </c>
      <c r="DR465" s="33" t="n">
        <v>0</v>
      </c>
      <c r="DS465" s="33" t="n">
        <v>0</v>
      </c>
      <c r="DT465" s="33" t="n">
        <v>0</v>
      </c>
      <c r="DU465" s="33" t="n">
        <v>0</v>
      </c>
      <c r="DV465" s="33" t="n">
        <v>0</v>
      </c>
      <c r="DW465" s="33" t="n">
        <v>0.869</v>
      </c>
      <c r="DX465" s="33" t="n">
        <v>0.893</v>
      </c>
      <c r="DY465" s="33" t="n">
        <v>0.833</v>
      </c>
      <c r="DZ465" s="33" t="n">
        <v>0.857</v>
      </c>
      <c r="EA465" s="33" t="n">
        <v>0.845</v>
      </c>
      <c r="EB465" s="33" t="n">
        <v>0.714</v>
      </c>
      <c r="EC465" s="33" t="n">
        <v>0.726</v>
      </c>
      <c r="ED465" s="33" t="n">
        <v>0.607</v>
      </c>
      <c r="EE465" s="33" t="n">
        <v>0.643</v>
      </c>
      <c r="EF465" s="33" t="n">
        <v>0.464</v>
      </c>
      <c r="EG465" s="33" t="n">
        <v>0.036</v>
      </c>
      <c r="EH465" s="33" t="n">
        <v>0.036</v>
      </c>
      <c r="EI465" s="33" t="n">
        <v>0.06</v>
      </c>
      <c r="EJ465" s="33" t="n">
        <v>0.417</v>
      </c>
      <c r="EK465" s="33" t="n">
        <v>0.024</v>
      </c>
      <c r="EL465" s="33" t="n">
        <v>0.036</v>
      </c>
      <c r="EM465" s="33" t="n">
        <v>0.119</v>
      </c>
      <c r="EN465" s="33" t="n">
        <v>0.036</v>
      </c>
      <c r="EO465" s="33" t="n">
        <v>0.214</v>
      </c>
      <c r="EP465" s="33" t="n">
        <v>0.262</v>
      </c>
      <c r="EQ465" s="33" t="n">
        <v>0.417</v>
      </c>
      <c r="ER465" s="33" t="n">
        <v>0.024</v>
      </c>
      <c r="ES465" s="33" t="n">
        <v>0</v>
      </c>
      <c r="ET465" s="33" t="n">
        <v>0.024</v>
      </c>
      <c r="EU465" s="33" t="n">
        <v>0.036</v>
      </c>
      <c r="EV465" s="33" t="n">
        <v>0.06</v>
      </c>
      <c r="EW465" s="33" t="n">
        <v>0.726</v>
      </c>
      <c r="EX465" s="33" t="n">
        <v>0.643</v>
      </c>
      <c r="EY465" s="33" t="n">
        <v>0.369</v>
      </c>
      <c r="EZ465" s="33" t="n">
        <v>8.63</v>
      </c>
      <c r="FA465" s="33" t="n">
        <v>0.024</v>
      </c>
      <c r="FB465" s="33" t="n">
        <v>0</v>
      </c>
      <c r="FC465" s="33" t="n">
        <v>0</v>
      </c>
      <c r="FD465" s="33" t="n">
        <v>0.024</v>
      </c>
      <c r="FE465" s="33" t="n">
        <v>0.036</v>
      </c>
      <c r="FF465" s="33" t="n">
        <v>0.048</v>
      </c>
      <c r="FG465" s="33" t="n">
        <v>0.095</v>
      </c>
      <c r="FH465" s="33" t="n">
        <v>0.095</v>
      </c>
      <c r="FI465" s="33" t="n">
        <v>0.167</v>
      </c>
      <c r="FJ465" s="33" t="n">
        <v>0.512</v>
      </c>
      <c r="FK465" s="33" t="n">
        <v>0</v>
      </c>
      <c r="FL465" s="33" t="n">
        <v>0.274</v>
      </c>
      <c r="FM465" s="33" t="n">
        <v>0.655</v>
      </c>
      <c r="FN465" s="33" t="n">
        <v>0.167</v>
      </c>
      <c r="FO465" s="33" t="n">
        <v>0.393</v>
      </c>
      <c r="FP465" s="33" t="n">
        <v>0.19</v>
      </c>
      <c r="FQ465" s="33" t="n">
        <v>0.25</v>
      </c>
      <c r="FR465" s="33" t="n">
        <v>0.214</v>
      </c>
      <c r="FS465" s="33" t="n">
        <v>0.06</v>
      </c>
      <c r="FT465" s="33" t="n">
        <v>0.452</v>
      </c>
      <c r="FU465" s="33" t="n">
        <v>0.071</v>
      </c>
      <c r="FV465" s="33" t="n">
        <v>0.048</v>
      </c>
      <c r="FW465" s="33" t="n">
        <v>0.119</v>
      </c>
      <c r="FX465" s="33" t="n">
        <v>0.048</v>
      </c>
      <c r="FY465" s="33" t="n">
        <v>0.048</v>
      </c>
      <c r="FZ465" s="33" t="n">
        <v>0.012</v>
      </c>
      <c r="GA465" s="33" t="n">
        <v>0.024</v>
      </c>
      <c r="GB465" s="33" t="n">
        <v>0.143</v>
      </c>
      <c r="GC465" s="33" t="n">
        <v>0.036</v>
      </c>
      <c r="GD465" s="33" t="n">
        <v>0.083</v>
      </c>
      <c r="GE465" s="33" t="n">
        <v>0.238</v>
      </c>
      <c r="GF465" s="33" t="n">
        <v>0.012</v>
      </c>
      <c r="GG465" s="33" t="n">
        <v>0.393</v>
      </c>
      <c r="GH465" s="33" t="n">
        <v>0.417</v>
      </c>
      <c r="GI465" s="33" t="n">
        <v>0.357</v>
      </c>
      <c r="GJ465" s="33" t="n">
        <v>0.44</v>
      </c>
      <c r="GK465" s="33" t="n">
        <v>0.476</v>
      </c>
      <c r="GL465" s="33" t="n">
        <v>0.298</v>
      </c>
      <c r="GM465" s="33" t="n">
        <v>0.571</v>
      </c>
      <c r="GN465" s="33" t="n">
        <v>0.25</v>
      </c>
      <c r="GO465" s="33" t="n">
        <v>0.5</v>
      </c>
      <c r="GP465" s="33" t="n">
        <v>0.393</v>
      </c>
      <c r="GQ465" s="33" t="n">
        <v>0.143</v>
      </c>
      <c r="GR465" s="33" t="n">
        <v>0.679</v>
      </c>
      <c r="GS465" s="33" t="n">
        <v>0</v>
      </c>
      <c r="GT465" s="33" t="n">
        <v>0.167</v>
      </c>
      <c r="GU465" s="33" t="n">
        <v>0.083</v>
      </c>
      <c r="GV465" s="33" t="n">
        <v>0.048</v>
      </c>
      <c r="GW465" s="33" t="n">
        <v>0.06</v>
      </c>
      <c r="GX465" s="33" t="n">
        <v>0</v>
      </c>
      <c r="GY465" s="33" t="n">
        <v>0</v>
      </c>
      <c r="GZ465" s="33" t="n">
        <v>0.012</v>
      </c>
      <c r="HA465" s="33" t="n">
        <v>0.024</v>
      </c>
      <c r="HB465" s="33" t="n">
        <v>0</v>
      </c>
      <c r="HC465" s="33" t="n">
        <v>0.048</v>
      </c>
      <c r="HD465" s="33" t="n">
        <v>0</v>
      </c>
      <c r="HE465" s="33" t="n">
        <v>0.012</v>
      </c>
      <c r="HF465" s="33" t="n">
        <v>0.012</v>
      </c>
      <c r="HG465" s="33" t="n">
        <v>0</v>
      </c>
      <c r="HH465" s="33" t="n">
        <v>0.036</v>
      </c>
      <c r="HI465" s="33" t="n">
        <v>0.036</v>
      </c>
      <c r="HJ465" s="33" t="n">
        <v>0.012</v>
      </c>
    </row>
    <row r="466" customFormat="false" ht="15" hidden="false" customHeight="false" outlineLevel="0" collapsed="false">
      <c r="A466" s="33" t="n">
        <v>610137</v>
      </c>
      <c r="B466" s="242" t="s">
        <v>1785</v>
      </c>
      <c r="C466" s="243" t="s">
        <v>1786</v>
      </c>
      <c r="D466" s="33" t="n">
        <v>5510</v>
      </c>
      <c r="E466" s="33" t="n">
        <v>25031</v>
      </c>
      <c r="F466" s="33" t="s">
        <v>1165</v>
      </c>
      <c r="G466" s="33" t="s">
        <v>1166</v>
      </c>
      <c r="H466" s="243" t="s">
        <v>46</v>
      </c>
      <c r="I466" s="33" t="s">
        <v>1855</v>
      </c>
      <c r="J466" s="33" t="s">
        <v>2438</v>
      </c>
      <c r="L466" s="33" t="s">
        <v>75</v>
      </c>
      <c r="N466" s="33" t="s">
        <v>1790</v>
      </c>
      <c r="O466" s="33" t="n">
        <v>51029</v>
      </c>
      <c r="P466" s="33" t="s">
        <v>1791</v>
      </c>
      <c r="Q466" s="33" t="s">
        <v>4920</v>
      </c>
      <c r="R466" s="33" t="s">
        <v>4921</v>
      </c>
      <c r="S466" s="33" t="n">
        <v>60630</v>
      </c>
      <c r="T466" s="33" t="n">
        <v>30</v>
      </c>
      <c r="U466" s="33" t="s">
        <v>4922</v>
      </c>
      <c r="V466" s="33" t="s">
        <v>4923</v>
      </c>
      <c r="W466" s="33" t="s">
        <v>4924</v>
      </c>
      <c r="X466" s="33" t="s">
        <v>4925</v>
      </c>
      <c r="Y466" s="33" t="s">
        <v>1146</v>
      </c>
      <c r="Z466" s="33" t="s">
        <v>3025</v>
      </c>
      <c r="AA466" s="33" t="n">
        <v>2012</v>
      </c>
      <c r="AB466" s="33" t="n">
        <v>610137</v>
      </c>
      <c r="AD466" s="33" t="n">
        <v>5510</v>
      </c>
      <c r="AG466" s="33" t="s">
        <v>4926</v>
      </c>
      <c r="AH466" s="33" t="n">
        <v>0</v>
      </c>
      <c r="AI466" s="33" t="s">
        <v>1823</v>
      </c>
      <c r="AJ466" s="33" t="s">
        <v>1801</v>
      </c>
      <c r="AK466" s="33" t="s">
        <v>1802</v>
      </c>
      <c r="AL466" s="33" t="s">
        <v>75</v>
      </c>
      <c r="AM466" s="33" t="s">
        <v>65</v>
      </c>
      <c r="AN466" s="33" t="s">
        <v>75</v>
      </c>
      <c r="AO466" s="33" t="s">
        <v>75</v>
      </c>
      <c r="AP466" s="33" t="s">
        <v>65</v>
      </c>
      <c r="AQ466" s="33" t="s">
        <v>2426</v>
      </c>
      <c r="AR466" s="244" t="s">
        <v>54</v>
      </c>
    </row>
    <row r="467" customFormat="false" ht="15" hidden="false" customHeight="false" outlineLevel="0" collapsed="false">
      <c r="A467" s="33" t="n">
        <v>610138</v>
      </c>
      <c r="B467" s="242" t="s">
        <v>1785</v>
      </c>
      <c r="C467" s="243" t="s">
        <v>1786</v>
      </c>
      <c r="D467" s="33" t="n">
        <v>5520</v>
      </c>
      <c r="E467" s="33" t="n">
        <v>31211</v>
      </c>
      <c r="F467" s="33" t="s">
        <v>1167</v>
      </c>
      <c r="G467" s="33" t="s">
        <v>1168</v>
      </c>
      <c r="H467" s="243" t="s">
        <v>46</v>
      </c>
      <c r="I467" s="33" t="s">
        <v>1855</v>
      </c>
      <c r="J467" s="33" t="s">
        <v>1788</v>
      </c>
      <c r="L467" s="33" t="s">
        <v>80</v>
      </c>
      <c r="N467" s="33" t="s">
        <v>1790</v>
      </c>
      <c r="O467" s="33" t="n">
        <v>51145</v>
      </c>
      <c r="P467" s="33" t="s">
        <v>1791</v>
      </c>
      <c r="Q467" s="33" t="s">
        <v>4927</v>
      </c>
      <c r="R467" s="33" t="s">
        <v>4928</v>
      </c>
      <c r="S467" s="33" t="n">
        <v>60647</v>
      </c>
      <c r="T467" s="33" t="n">
        <v>35</v>
      </c>
      <c r="U467" s="33" t="s">
        <v>4929</v>
      </c>
      <c r="V467" s="33" t="s">
        <v>4930</v>
      </c>
      <c r="W467" s="33" t="s">
        <v>4931</v>
      </c>
      <c r="X467" s="33" t="s">
        <v>4932</v>
      </c>
      <c r="Y467" s="33" t="s">
        <v>1914</v>
      </c>
      <c r="Z467" s="33" t="s">
        <v>1915</v>
      </c>
      <c r="AA467" s="33" t="n">
        <v>2012</v>
      </c>
      <c r="AB467" s="33" t="n">
        <v>610138</v>
      </c>
      <c r="AD467" s="33" t="n">
        <v>5520</v>
      </c>
      <c r="AG467" s="33" t="s">
        <v>4933</v>
      </c>
      <c r="AH467" s="33" t="n">
        <v>2</v>
      </c>
      <c r="AI467" s="33" t="s">
        <v>1823</v>
      </c>
      <c r="AJ467" s="33" t="s">
        <v>1801</v>
      </c>
      <c r="AK467" s="33" t="s">
        <v>1802</v>
      </c>
      <c r="AL467" s="33" t="s">
        <v>80</v>
      </c>
      <c r="AM467" s="33" t="s">
        <v>65</v>
      </c>
      <c r="AN467" s="33" t="s">
        <v>80</v>
      </c>
      <c r="AO467" s="33" t="s">
        <v>80</v>
      </c>
      <c r="AP467" s="33" t="s">
        <v>65</v>
      </c>
      <c r="AQ467" s="33" t="s">
        <v>2426</v>
      </c>
      <c r="AR467" s="244" t="s">
        <v>125</v>
      </c>
      <c r="AS467" s="33" t="s">
        <v>67</v>
      </c>
      <c r="AT467" s="33" t="s">
        <v>67</v>
      </c>
      <c r="AU467" s="33" t="s">
        <v>67</v>
      </c>
      <c r="AV467" s="33" t="n">
        <v>34</v>
      </c>
      <c r="AW467" s="33" t="n">
        <v>33</v>
      </c>
      <c r="AX467" s="33" t="n">
        <v>28</v>
      </c>
      <c r="AY467" s="33" t="n">
        <v>334</v>
      </c>
      <c r="AZ467" s="33" t="n">
        <v>30</v>
      </c>
      <c r="BA467" s="33" t="n">
        <v>2</v>
      </c>
      <c r="BB467" s="33" t="n">
        <v>5</v>
      </c>
      <c r="BC467" s="33" t="n">
        <v>280</v>
      </c>
      <c r="BD467" s="245" t="n">
        <v>0</v>
      </c>
      <c r="BE467" s="33" t="n">
        <v>0</v>
      </c>
      <c r="BF467" s="33" t="n">
        <v>9</v>
      </c>
      <c r="BG467" s="33" t="n">
        <v>8</v>
      </c>
      <c r="BH467" s="33" t="n">
        <v>334</v>
      </c>
      <c r="BI467" s="33" t="n">
        <v>0.006</v>
      </c>
      <c r="BJ467" s="33" t="n">
        <v>0.015</v>
      </c>
      <c r="BK467" s="33" t="n">
        <v>0.024</v>
      </c>
      <c r="BL467" s="33" t="n">
        <v>0.012</v>
      </c>
      <c r="BM467" s="33" t="n">
        <v>0.024</v>
      </c>
      <c r="BN467" s="33" t="n">
        <v>0.081</v>
      </c>
      <c r="BO467" s="33" t="n">
        <v>0.102</v>
      </c>
      <c r="BP467" s="33" t="n">
        <v>0.069</v>
      </c>
      <c r="BQ467" s="33" t="n">
        <v>0.09</v>
      </c>
      <c r="BR467" s="33" t="n">
        <v>0.042</v>
      </c>
      <c r="BS467" s="33" t="n">
        <v>0.123</v>
      </c>
      <c r="BT467" s="33" t="n">
        <v>0.21</v>
      </c>
      <c r="BU467" s="33" t="n">
        <v>0.368</v>
      </c>
      <c r="BV467" s="33" t="n">
        <v>0.356</v>
      </c>
      <c r="BW467" s="33" t="n">
        <v>0.422</v>
      </c>
      <c r="BX467" s="33" t="n">
        <v>0.272</v>
      </c>
      <c r="BY467" s="33" t="n">
        <v>0.416</v>
      </c>
      <c r="BZ467" s="33" t="n">
        <v>0.35</v>
      </c>
      <c r="CA467" s="33" t="n">
        <v>0.021</v>
      </c>
      <c r="CB467" s="33" t="n">
        <v>0.03</v>
      </c>
      <c r="CC467" s="33" t="n">
        <v>0.033</v>
      </c>
      <c r="CD467" s="33" t="n">
        <v>0.024</v>
      </c>
      <c r="CE467" s="33" t="n">
        <v>0.027</v>
      </c>
      <c r="CF467" s="33" t="n">
        <v>0.036</v>
      </c>
      <c r="CG467" s="33" t="n">
        <v>0.503</v>
      </c>
      <c r="CH467" s="33" t="n">
        <v>0.53</v>
      </c>
      <c r="CI467" s="33" t="n">
        <v>0.431</v>
      </c>
      <c r="CJ467" s="33" t="n">
        <v>0.65</v>
      </c>
      <c r="CK467" s="33" t="n">
        <v>0.41</v>
      </c>
      <c r="CL467" s="33" t="n">
        <v>0.323</v>
      </c>
      <c r="CM467" s="33" t="n">
        <v>0.003</v>
      </c>
      <c r="CN467" s="33" t="n">
        <v>0.006</v>
      </c>
      <c r="CO467" s="33" t="n">
        <v>0.006</v>
      </c>
      <c r="CP467" s="33" t="n">
        <v>0.015</v>
      </c>
      <c r="CQ467" s="33" t="n">
        <v>0.003</v>
      </c>
      <c r="CR467" s="33" t="n">
        <v>0.012</v>
      </c>
      <c r="CS467" s="33" t="n">
        <v>0.03</v>
      </c>
      <c r="CT467" s="33" t="n">
        <v>0.093</v>
      </c>
      <c r="CU467" s="33" t="n">
        <v>0.051</v>
      </c>
      <c r="CV467" s="33" t="n">
        <v>0.027</v>
      </c>
      <c r="CW467" s="33" t="n">
        <v>0.042</v>
      </c>
      <c r="CX467" s="33" t="n">
        <v>0.036</v>
      </c>
      <c r="CY467" s="33" t="n">
        <v>0.051</v>
      </c>
      <c r="CZ467" s="33" t="n">
        <v>0.039</v>
      </c>
      <c r="DA467" s="33" t="n">
        <v>0.057</v>
      </c>
      <c r="DB467" s="33" t="n">
        <v>0.108</v>
      </c>
      <c r="DC467" s="33" t="n">
        <v>0.144</v>
      </c>
      <c r="DD467" s="33" t="n">
        <v>0.111</v>
      </c>
      <c r="DE467" s="33" t="n">
        <v>0.177</v>
      </c>
      <c r="DF467" s="33" t="n">
        <v>0.213</v>
      </c>
      <c r="DG467" s="33" t="n">
        <v>0.257</v>
      </c>
      <c r="DH467" s="33" t="n">
        <v>0.207</v>
      </c>
      <c r="DI467" s="33" t="n">
        <v>0.213</v>
      </c>
      <c r="DJ467" s="33" t="n">
        <v>0.302</v>
      </c>
      <c r="DK467" s="33" t="n">
        <v>0.284</v>
      </c>
      <c r="DL467" s="33" t="n">
        <v>0.263</v>
      </c>
      <c r="DM467" s="33" t="n">
        <v>0.251</v>
      </c>
      <c r="DN467" s="33" t="n">
        <v>0.012</v>
      </c>
      <c r="DO467" s="33" t="n">
        <v>0.015</v>
      </c>
      <c r="DP467" s="33" t="n">
        <v>0.024</v>
      </c>
      <c r="DQ467" s="33" t="n">
        <v>0.018</v>
      </c>
      <c r="DR467" s="33" t="n">
        <v>0.027</v>
      </c>
      <c r="DS467" s="33" t="n">
        <v>0.036</v>
      </c>
      <c r="DT467" s="33" t="n">
        <v>0.024</v>
      </c>
      <c r="DU467" s="33" t="n">
        <v>0.024</v>
      </c>
      <c r="DV467" s="33" t="n">
        <v>0.03</v>
      </c>
      <c r="DW467" s="33" t="n">
        <v>0.781</v>
      </c>
      <c r="DX467" s="33" t="n">
        <v>0.725</v>
      </c>
      <c r="DY467" s="33" t="n">
        <v>0.677</v>
      </c>
      <c r="DZ467" s="33" t="n">
        <v>0.71</v>
      </c>
      <c r="EA467" s="33" t="n">
        <v>0.719</v>
      </c>
      <c r="EB467" s="33" t="n">
        <v>0.593</v>
      </c>
      <c r="EC467" s="33" t="n">
        <v>0.554</v>
      </c>
      <c r="ED467" s="33" t="n">
        <v>0.476</v>
      </c>
      <c r="EE467" s="33" t="n">
        <v>0.557</v>
      </c>
      <c r="EF467" s="33" t="n">
        <v>0.362</v>
      </c>
      <c r="EG467" s="33" t="n">
        <v>0.018</v>
      </c>
      <c r="EH467" s="33" t="n">
        <v>0.003</v>
      </c>
      <c r="EI467" s="33" t="n">
        <v>0.039</v>
      </c>
      <c r="EJ467" s="33" t="n">
        <v>0.272</v>
      </c>
      <c r="EK467" s="33" t="n">
        <v>0.024</v>
      </c>
      <c r="EL467" s="33" t="n">
        <v>0.045</v>
      </c>
      <c r="EM467" s="33" t="n">
        <v>0.129</v>
      </c>
      <c r="EN467" s="33" t="n">
        <v>0.159</v>
      </c>
      <c r="EO467" s="33" t="n">
        <v>0.344</v>
      </c>
      <c r="EP467" s="33" t="n">
        <v>0.353</v>
      </c>
      <c r="EQ467" s="33" t="n">
        <v>0.329</v>
      </c>
      <c r="ER467" s="33" t="n">
        <v>0.069</v>
      </c>
      <c r="ES467" s="33" t="n">
        <v>0.072</v>
      </c>
      <c r="ET467" s="33" t="n">
        <v>0.075</v>
      </c>
      <c r="EU467" s="33" t="n">
        <v>0.075</v>
      </c>
      <c r="EV467" s="33" t="n">
        <v>0.138</v>
      </c>
      <c r="EW467" s="33" t="n">
        <v>0.542</v>
      </c>
      <c r="EX467" s="33" t="n">
        <v>0.524</v>
      </c>
      <c r="EY467" s="33" t="n">
        <v>0.428</v>
      </c>
      <c r="EZ467" s="33" t="n">
        <v>8.53</v>
      </c>
      <c r="FA467" s="33" t="n">
        <v>0.012</v>
      </c>
      <c r="FB467" s="33" t="n">
        <v>0.009</v>
      </c>
      <c r="FC467" s="33" t="n">
        <v>0.012</v>
      </c>
      <c r="FD467" s="33" t="n">
        <v>0.012</v>
      </c>
      <c r="FE467" s="33" t="n">
        <v>0.036</v>
      </c>
      <c r="FF467" s="33" t="n">
        <v>0.039</v>
      </c>
      <c r="FG467" s="33" t="n">
        <v>0.057</v>
      </c>
      <c r="FH467" s="33" t="n">
        <v>0.168</v>
      </c>
      <c r="FI467" s="33" t="n">
        <v>0.21</v>
      </c>
      <c r="FJ467" s="33" t="n">
        <v>0.386</v>
      </c>
      <c r="FK467" s="33" t="n">
        <v>0.06</v>
      </c>
      <c r="FL467" s="33" t="n">
        <v>0.332</v>
      </c>
      <c r="FM467" s="33" t="n">
        <v>0.455</v>
      </c>
      <c r="FN467" s="33" t="n">
        <v>0.216</v>
      </c>
      <c r="FO467" s="33" t="n">
        <v>0.219</v>
      </c>
      <c r="FP467" s="33" t="n">
        <v>0.123</v>
      </c>
      <c r="FQ467" s="33" t="n">
        <v>0.171</v>
      </c>
      <c r="FR467" s="33" t="n">
        <v>0.126</v>
      </c>
      <c r="FS467" s="33" t="n">
        <v>0.105</v>
      </c>
      <c r="FT467" s="33" t="n">
        <v>0.249</v>
      </c>
      <c r="FU467" s="33" t="n">
        <v>0.132</v>
      </c>
      <c r="FV467" s="33" t="n">
        <v>0.129</v>
      </c>
      <c r="FW467" s="33" t="n">
        <v>0.243</v>
      </c>
      <c r="FX467" s="33" t="n">
        <v>0.192</v>
      </c>
      <c r="FY467" s="33" t="n">
        <v>0.189</v>
      </c>
      <c r="FZ467" s="33" t="n">
        <v>0.123</v>
      </c>
      <c r="GA467" s="33" t="n">
        <v>0.015</v>
      </c>
      <c r="GB467" s="33" t="n">
        <v>0.024</v>
      </c>
      <c r="GC467" s="33" t="n">
        <v>0.012</v>
      </c>
      <c r="GD467" s="33" t="n">
        <v>0.072</v>
      </c>
      <c r="GE467" s="33" t="n">
        <v>0.228</v>
      </c>
      <c r="GF467" s="33" t="n">
        <v>0.012</v>
      </c>
      <c r="GG467" s="33" t="n">
        <v>0.407</v>
      </c>
      <c r="GH467" s="33" t="n">
        <v>0.386</v>
      </c>
      <c r="GI467" s="33" t="n">
        <v>0.392</v>
      </c>
      <c r="GJ467" s="33" t="n">
        <v>0.416</v>
      </c>
      <c r="GK467" s="33" t="n">
        <v>0.389</v>
      </c>
      <c r="GL467" s="33" t="n">
        <v>0.449</v>
      </c>
      <c r="GM467" s="33" t="n">
        <v>0.476</v>
      </c>
      <c r="GN467" s="33" t="n">
        <v>0.302</v>
      </c>
      <c r="GO467" s="33" t="n">
        <v>0.407</v>
      </c>
      <c r="GP467" s="33" t="n">
        <v>0.338</v>
      </c>
      <c r="GQ467" s="33" t="n">
        <v>0.222</v>
      </c>
      <c r="GR467" s="33" t="n">
        <v>0.443</v>
      </c>
      <c r="GS467" s="33" t="n">
        <v>0.036</v>
      </c>
      <c r="GT467" s="33" t="n">
        <v>0.198</v>
      </c>
      <c r="GU467" s="33" t="n">
        <v>0.12</v>
      </c>
      <c r="GV467" s="33" t="n">
        <v>0.105</v>
      </c>
      <c r="GW467" s="33" t="n">
        <v>0.087</v>
      </c>
      <c r="GX467" s="33" t="n">
        <v>0.027</v>
      </c>
      <c r="GY467" s="33" t="n">
        <v>0.012</v>
      </c>
      <c r="GZ467" s="33" t="n">
        <v>0.024</v>
      </c>
      <c r="HA467" s="33" t="n">
        <v>0.018</v>
      </c>
      <c r="HB467" s="33" t="n">
        <v>0.018</v>
      </c>
      <c r="HC467" s="33" t="n">
        <v>0.024</v>
      </c>
      <c r="HD467" s="33" t="n">
        <v>0.018</v>
      </c>
      <c r="HE467" s="33" t="n">
        <v>0.054</v>
      </c>
      <c r="HF467" s="33" t="n">
        <v>0.066</v>
      </c>
      <c r="HG467" s="33" t="n">
        <v>0.051</v>
      </c>
      <c r="HH467" s="33" t="n">
        <v>0.051</v>
      </c>
      <c r="HI467" s="33" t="n">
        <v>0.051</v>
      </c>
      <c r="HJ467" s="33" t="n">
        <v>0.051</v>
      </c>
    </row>
    <row r="468" customFormat="false" ht="15" hidden="false" customHeight="false" outlineLevel="0" collapsed="false">
      <c r="A468" s="33" t="n">
        <v>610139</v>
      </c>
      <c r="B468" s="242" t="s">
        <v>1785</v>
      </c>
      <c r="C468" s="243" t="s">
        <v>1786</v>
      </c>
      <c r="D468" s="33" t="n">
        <v>5530</v>
      </c>
      <c r="E468" s="33" t="n">
        <v>25041</v>
      </c>
      <c r="F468" s="33" t="s">
        <v>1169</v>
      </c>
      <c r="G468" s="33" t="s">
        <v>1170</v>
      </c>
      <c r="H468" s="243" t="s">
        <v>46</v>
      </c>
      <c r="I468" s="33" t="s">
        <v>1855</v>
      </c>
      <c r="J468" s="33" t="s">
        <v>1788</v>
      </c>
      <c r="L468" s="33" t="s">
        <v>59</v>
      </c>
      <c r="N468" s="33" t="s">
        <v>1790</v>
      </c>
      <c r="O468" s="33" t="n">
        <v>51514</v>
      </c>
      <c r="P468" s="33" t="s">
        <v>1791</v>
      </c>
      <c r="Q468" s="33" t="s">
        <v>4934</v>
      </c>
      <c r="R468" s="33" t="s">
        <v>4935</v>
      </c>
      <c r="S468" s="33" t="n">
        <v>60628</v>
      </c>
      <c r="T468" s="33" t="n">
        <v>48</v>
      </c>
      <c r="U468" s="33" t="s">
        <v>4936</v>
      </c>
      <c r="V468" s="33" t="s">
        <v>4937</v>
      </c>
      <c r="W468" s="33" t="s">
        <v>4938</v>
      </c>
      <c r="X468" s="33" t="s">
        <v>4939</v>
      </c>
      <c r="Y468" s="33" t="s">
        <v>1170</v>
      </c>
      <c r="Z468" s="33" t="s">
        <v>1934</v>
      </c>
      <c r="AA468" s="33" t="n">
        <v>2012</v>
      </c>
      <c r="AB468" s="33" t="n">
        <v>610139</v>
      </c>
      <c r="AD468" s="33" t="n">
        <v>5530</v>
      </c>
      <c r="AG468" s="33" t="s">
        <v>4940</v>
      </c>
      <c r="AH468" s="33" t="n">
        <v>6</v>
      </c>
      <c r="AI468" s="33" t="s">
        <v>1823</v>
      </c>
      <c r="AJ468" s="33" t="s">
        <v>1801</v>
      </c>
      <c r="AK468" s="33" t="s">
        <v>1802</v>
      </c>
      <c r="AL468" s="33" t="s">
        <v>59</v>
      </c>
      <c r="AM468" s="33" t="s">
        <v>60</v>
      </c>
      <c r="AN468" s="33" t="s">
        <v>59</v>
      </c>
      <c r="AO468" s="33" t="s">
        <v>59</v>
      </c>
      <c r="AP468" s="33" t="s">
        <v>60</v>
      </c>
      <c r="AQ468" s="33" t="s">
        <v>2426</v>
      </c>
      <c r="AR468" s="244" t="s">
        <v>54</v>
      </c>
    </row>
    <row r="469" customFormat="false" ht="15" hidden="false" customHeight="false" outlineLevel="0" collapsed="false">
      <c r="A469" s="33" t="n">
        <v>610141</v>
      </c>
      <c r="B469" s="242" t="s">
        <v>1785</v>
      </c>
      <c r="C469" s="243" t="s">
        <v>1786</v>
      </c>
      <c r="D469" s="33" t="n">
        <v>5550</v>
      </c>
      <c r="E469" s="33" t="n">
        <v>25061</v>
      </c>
      <c r="F469" s="33" t="s">
        <v>1175</v>
      </c>
      <c r="G469" s="33" t="s">
        <v>1176</v>
      </c>
      <c r="H469" s="243" t="s">
        <v>46</v>
      </c>
      <c r="I469" s="33" t="s">
        <v>1855</v>
      </c>
      <c r="J469" s="33" t="s">
        <v>2438</v>
      </c>
      <c r="L469" s="33" t="s">
        <v>64</v>
      </c>
      <c r="N469" s="33" t="s">
        <v>1790</v>
      </c>
      <c r="O469" s="33" t="n">
        <v>51070</v>
      </c>
      <c r="P469" s="33" t="s">
        <v>1791</v>
      </c>
      <c r="Q469" s="33" t="s">
        <v>1175</v>
      </c>
      <c r="R469" s="33" t="s">
        <v>4941</v>
      </c>
      <c r="S469" s="33" t="n">
        <v>60613</v>
      </c>
      <c r="T469" s="33" t="n">
        <v>33</v>
      </c>
      <c r="U469" s="33" t="s">
        <v>4942</v>
      </c>
      <c r="V469" s="33" t="s">
        <v>4943</v>
      </c>
      <c r="W469" s="33" t="s">
        <v>4944</v>
      </c>
      <c r="X469" s="33" t="s">
        <v>4945</v>
      </c>
      <c r="Y469" s="33" t="s">
        <v>2611</v>
      </c>
      <c r="Z469" s="33" t="s">
        <v>2508</v>
      </c>
      <c r="AA469" s="33" t="n">
        <v>2012</v>
      </c>
      <c r="AB469" s="33" t="n">
        <v>610141</v>
      </c>
      <c r="AD469" s="33" t="n">
        <v>5550</v>
      </c>
      <c r="AG469" s="33" t="s">
        <v>4946</v>
      </c>
      <c r="AH469" s="33" t="n">
        <v>0</v>
      </c>
      <c r="AI469" s="33" t="s">
        <v>1823</v>
      </c>
      <c r="AJ469" s="33" t="s">
        <v>1801</v>
      </c>
      <c r="AK469" s="33" t="s">
        <v>1802</v>
      </c>
      <c r="AL469" s="33" t="s">
        <v>64</v>
      </c>
      <c r="AM469" s="33" t="s">
        <v>65</v>
      </c>
      <c r="AN469" s="33" t="s">
        <v>64</v>
      </c>
      <c r="AO469" s="33" t="s">
        <v>64</v>
      </c>
      <c r="AP469" s="33" t="s">
        <v>65</v>
      </c>
      <c r="AQ469" s="33" t="s">
        <v>2426</v>
      </c>
      <c r="AR469" s="244" t="s">
        <v>192</v>
      </c>
      <c r="AS469" s="33" t="s">
        <v>47</v>
      </c>
      <c r="AT469" s="33" t="s">
        <v>47</v>
      </c>
      <c r="AU469" s="33" t="s">
        <v>137</v>
      </c>
      <c r="AV469" s="33" t="n">
        <v>50</v>
      </c>
      <c r="AW469" s="33" t="n">
        <v>49</v>
      </c>
      <c r="AX469" s="33" t="n">
        <v>14</v>
      </c>
      <c r="AY469" s="33" t="n">
        <v>161</v>
      </c>
      <c r="AZ469" s="33" t="n">
        <v>78</v>
      </c>
      <c r="BA469" s="33" t="n">
        <v>3</v>
      </c>
      <c r="BB469" s="33" t="n">
        <v>15</v>
      </c>
      <c r="BC469" s="33" t="n">
        <v>44</v>
      </c>
      <c r="BD469" s="245" t="n">
        <v>0</v>
      </c>
      <c r="BE469" s="33" t="n">
        <v>0</v>
      </c>
      <c r="BF469" s="33" t="n">
        <v>12</v>
      </c>
      <c r="BG469" s="33" t="n">
        <v>9</v>
      </c>
      <c r="BH469" s="33" t="n">
        <v>161</v>
      </c>
      <c r="BI469" s="33" t="n">
        <v>0.031</v>
      </c>
      <c r="BJ469" s="33" t="n">
        <v>0.012</v>
      </c>
      <c r="BK469" s="33" t="n">
        <v>0.006</v>
      </c>
      <c r="BL469" s="33" t="n">
        <v>0.012</v>
      </c>
      <c r="BM469" s="33" t="n">
        <v>0.037</v>
      </c>
      <c r="BN469" s="33" t="n">
        <v>0.056</v>
      </c>
      <c r="BO469" s="33" t="n">
        <v>0.087</v>
      </c>
      <c r="BP469" s="33" t="n">
        <v>0.019</v>
      </c>
      <c r="BQ469" s="33" t="n">
        <v>0.006</v>
      </c>
      <c r="BR469" s="33" t="n">
        <v>0.031</v>
      </c>
      <c r="BS469" s="33" t="n">
        <v>0.174</v>
      </c>
      <c r="BT469" s="33" t="n">
        <v>0.155</v>
      </c>
      <c r="BU469" s="33" t="n">
        <v>0.416</v>
      </c>
      <c r="BV469" s="33" t="n">
        <v>0.323</v>
      </c>
      <c r="BW469" s="33" t="n">
        <v>0.23</v>
      </c>
      <c r="BX469" s="33" t="n">
        <v>0.193</v>
      </c>
      <c r="BY469" s="33" t="n">
        <v>0.379</v>
      </c>
      <c r="BZ469" s="33" t="n">
        <v>0.329</v>
      </c>
      <c r="CA469" s="33" t="n">
        <v>0.006</v>
      </c>
      <c r="CB469" s="33" t="n">
        <v>0.006</v>
      </c>
      <c r="CC469" s="33" t="n">
        <v>0.031</v>
      </c>
      <c r="CD469" s="33" t="n">
        <v>0.012</v>
      </c>
      <c r="CE469" s="33" t="n">
        <v>0.019</v>
      </c>
      <c r="CF469" s="33" t="n">
        <v>0.031</v>
      </c>
      <c r="CG469" s="33" t="n">
        <v>0.46</v>
      </c>
      <c r="CH469" s="33" t="n">
        <v>0.64</v>
      </c>
      <c r="CI469" s="33" t="n">
        <v>0.727</v>
      </c>
      <c r="CJ469" s="33" t="n">
        <v>0.752</v>
      </c>
      <c r="CK469" s="33" t="n">
        <v>0.391</v>
      </c>
      <c r="CL469" s="33" t="n">
        <v>0.429</v>
      </c>
      <c r="CM469" s="33" t="n">
        <v>0</v>
      </c>
      <c r="CN469" s="33" t="n">
        <v>0.006</v>
      </c>
      <c r="CO469" s="33" t="n">
        <v>0.012</v>
      </c>
      <c r="CP469" s="33" t="n">
        <v>0.006</v>
      </c>
      <c r="CQ469" s="33" t="n">
        <v>0.006</v>
      </c>
      <c r="CR469" s="33" t="n">
        <v>0.019</v>
      </c>
      <c r="CS469" s="33" t="n">
        <v>0.025</v>
      </c>
      <c r="CT469" s="33" t="n">
        <v>0.075</v>
      </c>
      <c r="CU469" s="33" t="n">
        <v>0.037</v>
      </c>
      <c r="CV469" s="33" t="n">
        <v>0.019</v>
      </c>
      <c r="CW469" s="33" t="n">
        <v>0.019</v>
      </c>
      <c r="CX469" s="33" t="n">
        <v>0.025</v>
      </c>
      <c r="CY469" s="33" t="n">
        <v>0.031</v>
      </c>
      <c r="CZ469" s="33" t="n">
        <v>0.025</v>
      </c>
      <c r="DA469" s="33" t="n">
        <v>0.037</v>
      </c>
      <c r="DB469" s="33" t="n">
        <v>0.068</v>
      </c>
      <c r="DC469" s="33" t="n">
        <v>0.13</v>
      </c>
      <c r="DD469" s="33" t="n">
        <v>0.106</v>
      </c>
      <c r="DE469" s="33" t="n">
        <v>0.186</v>
      </c>
      <c r="DF469" s="33" t="n">
        <v>0.168</v>
      </c>
      <c r="DG469" s="33" t="n">
        <v>0.161</v>
      </c>
      <c r="DH469" s="33" t="n">
        <v>0.161</v>
      </c>
      <c r="DI469" s="33" t="n">
        <v>0.205</v>
      </c>
      <c r="DJ469" s="33" t="n">
        <v>0.224</v>
      </c>
      <c r="DK469" s="33" t="n">
        <v>0.242</v>
      </c>
      <c r="DL469" s="33" t="n">
        <v>0.248</v>
      </c>
      <c r="DM469" s="33" t="n">
        <v>0.236</v>
      </c>
      <c r="DN469" s="33" t="n">
        <v>0.006</v>
      </c>
      <c r="DO469" s="33" t="n">
        <v>0</v>
      </c>
      <c r="DP469" s="33" t="n">
        <v>0</v>
      </c>
      <c r="DQ469" s="33" t="n">
        <v>0</v>
      </c>
      <c r="DR469" s="33" t="n">
        <v>0.006</v>
      </c>
      <c r="DS469" s="33" t="n">
        <v>0.006</v>
      </c>
      <c r="DT469" s="33" t="n">
        <v>0</v>
      </c>
      <c r="DU469" s="33" t="n">
        <v>0.006</v>
      </c>
      <c r="DV469" s="33" t="n">
        <v>0</v>
      </c>
      <c r="DW469" s="33" t="n">
        <v>0.789</v>
      </c>
      <c r="DX469" s="33" t="n">
        <v>0.807</v>
      </c>
      <c r="DY469" s="33" t="n">
        <v>0.801</v>
      </c>
      <c r="DZ469" s="33" t="n">
        <v>0.801</v>
      </c>
      <c r="EA469" s="33" t="n">
        <v>0.758</v>
      </c>
      <c r="EB469" s="33" t="n">
        <v>0.714</v>
      </c>
      <c r="EC469" s="33" t="n">
        <v>0.665</v>
      </c>
      <c r="ED469" s="33" t="n">
        <v>0.54</v>
      </c>
      <c r="EE469" s="33" t="n">
        <v>0.621</v>
      </c>
      <c r="EF469" s="33" t="n">
        <v>0.509</v>
      </c>
      <c r="EG469" s="33" t="n">
        <v>0</v>
      </c>
      <c r="EH469" s="33" t="n">
        <v>0</v>
      </c>
      <c r="EI469" s="33" t="n">
        <v>0.087</v>
      </c>
      <c r="EJ469" s="33" t="n">
        <v>0.385</v>
      </c>
      <c r="EK469" s="33" t="n">
        <v>0.012</v>
      </c>
      <c r="EL469" s="33" t="n">
        <v>0.012</v>
      </c>
      <c r="EM469" s="33" t="n">
        <v>0.155</v>
      </c>
      <c r="EN469" s="33" t="n">
        <v>0.043</v>
      </c>
      <c r="EO469" s="33" t="n">
        <v>0.286</v>
      </c>
      <c r="EP469" s="33" t="n">
        <v>0.292</v>
      </c>
      <c r="EQ469" s="33" t="n">
        <v>0.391</v>
      </c>
      <c r="ER469" s="33" t="n">
        <v>0.019</v>
      </c>
      <c r="ES469" s="33" t="n">
        <v>0.043</v>
      </c>
      <c r="ET469" s="33" t="n">
        <v>0.019</v>
      </c>
      <c r="EU469" s="33" t="n">
        <v>0.05</v>
      </c>
      <c r="EV469" s="33" t="n">
        <v>0.043</v>
      </c>
      <c r="EW469" s="33" t="n">
        <v>0.658</v>
      </c>
      <c r="EX469" s="33" t="n">
        <v>0.677</v>
      </c>
      <c r="EY469" s="33" t="n">
        <v>0.317</v>
      </c>
      <c r="EZ469" s="33" t="n">
        <v>8.65</v>
      </c>
      <c r="FA469" s="33" t="n">
        <v>0</v>
      </c>
      <c r="FB469" s="33" t="n">
        <v>0.006</v>
      </c>
      <c r="FC469" s="33" t="n">
        <v>0.012</v>
      </c>
      <c r="FD469" s="33" t="n">
        <v>0.012</v>
      </c>
      <c r="FE469" s="33" t="n">
        <v>0.037</v>
      </c>
      <c r="FF469" s="33" t="n">
        <v>0.037</v>
      </c>
      <c r="FG469" s="33" t="n">
        <v>0.068</v>
      </c>
      <c r="FH469" s="33" t="n">
        <v>0.155</v>
      </c>
      <c r="FI469" s="33" t="n">
        <v>0.267</v>
      </c>
      <c r="FJ469" s="33" t="n">
        <v>0.385</v>
      </c>
      <c r="FK469" s="33" t="n">
        <v>0.019</v>
      </c>
      <c r="FL469" s="33" t="n">
        <v>0.292</v>
      </c>
      <c r="FM469" s="33" t="n">
        <v>0.658</v>
      </c>
      <c r="FN469" s="33" t="n">
        <v>0.155</v>
      </c>
      <c r="FO469" s="33" t="n">
        <v>0.36</v>
      </c>
      <c r="FP469" s="33" t="n">
        <v>0.112</v>
      </c>
      <c r="FQ469" s="33" t="n">
        <v>0.193</v>
      </c>
      <c r="FR469" s="33" t="n">
        <v>0.161</v>
      </c>
      <c r="FS469" s="33" t="n">
        <v>0.068</v>
      </c>
      <c r="FT469" s="33" t="n">
        <v>0.41</v>
      </c>
      <c r="FU469" s="33" t="n">
        <v>0.087</v>
      </c>
      <c r="FV469" s="33" t="n">
        <v>0.025</v>
      </c>
      <c r="FW469" s="33" t="n">
        <v>0.149</v>
      </c>
      <c r="FX469" s="33" t="n">
        <v>0.099</v>
      </c>
      <c r="FY469" s="33" t="n">
        <v>0.137</v>
      </c>
      <c r="FZ469" s="33" t="n">
        <v>0.093</v>
      </c>
      <c r="GA469" s="33" t="n">
        <v>0.006</v>
      </c>
      <c r="GB469" s="33" t="n">
        <v>0.161</v>
      </c>
      <c r="GC469" s="33" t="n">
        <v>0.199</v>
      </c>
      <c r="GD469" s="33" t="n">
        <v>0.112</v>
      </c>
      <c r="GE469" s="33" t="n">
        <v>0.273</v>
      </c>
      <c r="GF469" s="33" t="n">
        <v>0.012</v>
      </c>
      <c r="GG469" s="33" t="n">
        <v>0.304</v>
      </c>
      <c r="GH469" s="33" t="n">
        <v>0.429</v>
      </c>
      <c r="GI469" s="33" t="n">
        <v>0.453</v>
      </c>
      <c r="GJ469" s="33" t="n">
        <v>0.553</v>
      </c>
      <c r="GK469" s="33" t="n">
        <v>0.472</v>
      </c>
      <c r="GL469" s="33" t="n">
        <v>0.441</v>
      </c>
      <c r="GM469" s="33" t="n">
        <v>0.64</v>
      </c>
      <c r="GN469" s="33" t="n">
        <v>0.161</v>
      </c>
      <c r="GO469" s="33" t="n">
        <v>0.161</v>
      </c>
      <c r="GP469" s="33" t="n">
        <v>0.292</v>
      </c>
      <c r="GQ469" s="33" t="n">
        <v>0.118</v>
      </c>
      <c r="GR469" s="33" t="n">
        <v>0.491</v>
      </c>
      <c r="GS469" s="33" t="n">
        <v>0.025</v>
      </c>
      <c r="GT469" s="33" t="n">
        <v>0.161</v>
      </c>
      <c r="GU469" s="33" t="n">
        <v>0.137</v>
      </c>
      <c r="GV469" s="33" t="n">
        <v>0.019</v>
      </c>
      <c r="GW469" s="33" t="n">
        <v>0.081</v>
      </c>
      <c r="GX469" s="33" t="n">
        <v>0.019</v>
      </c>
      <c r="GY469" s="33" t="n">
        <v>0</v>
      </c>
      <c r="GZ469" s="33" t="n">
        <v>0.043</v>
      </c>
      <c r="HA469" s="33" t="n">
        <v>0.025</v>
      </c>
      <c r="HB469" s="33" t="n">
        <v>0</v>
      </c>
      <c r="HC469" s="33" t="n">
        <v>0.037</v>
      </c>
      <c r="HD469" s="33" t="n">
        <v>0.012</v>
      </c>
      <c r="HE469" s="33" t="n">
        <v>0.025</v>
      </c>
      <c r="HF469" s="33" t="n">
        <v>0.043</v>
      </c>
      <c r="HG469" s="33" t="n">
        <v>0.025</v>
      </c>
      <c r="HH469" s="33" t="n">
        <v>0.025</v>
      </c>
      <c r="HI469" s="33" t="n">
        <v>0.019</v>
      </c>
      <c r="HJ469" s="33" t="n">
        <v>0.025</v>
      </c>
    </row>
    <row r="470" customFormat="false" ht="15" hidden="false" customHeight="false" outlineLevel="0" collapsed="false">
      <c r="A470" s="33" t="n">
        <v>610142</v>
      </c>
      <c r="B470" s="242" t="s">
        <v>1785</v>
      </c>
      <c r="C470" s="243" t="s">
        <v>1786</v>
      </c>
      <c r="D470" s="33" t="n">
        <v>5560</v>
      </c>
      <c r="E470" s="33" t="n">
        <v>25071</v>
      </c>
      <c r="F470" s="33" t="s">
        <v>1177</v>
      </c>
      <c r="G470" s="33" t="s">
        <v>1178</v>
      </c>
      <c r="H470" s="243" t="s">
        <v>46</v>
      </c>
      <c r="I470" s="33" t="s">
        <v>1855</v>
      </c>
      <c r="J470" s="33" t="s">
        <v>2438</v>
      </c>
      <c r="L470" s="33" t="s">
        <v>99</v>
      </c>
      <c r="N470" s="33" t="s">
        <v>1790</v>
      </c>
      <c r="O470" s="33" t="n">
        <v>51410</v>
      </c>
      <c r="P470" s="33" t="s">
        <v>1791</v>
      </c>
      <c r="Q470" s="33" t="s">
        <v>4947</v>
      </c>
      <c r="R470" s="33" t="s">
        <v>4948</v>
      </c>
      <c r="S470" s="33" t="n">
        <v>60637</v>
      </c>
      <c r="T470" s="33" t="n">
        <v>46</v>
      </c>
      <c r="U470" s="33" t="s">
        <v>4949</v>
      </c>
      <c r="V470" s="33" t="s">
        <v>4950</v>
      </c>
      <c r="W470" s="33" t="s">
        <v>4951</v>
      </c>
      <c r="X470" s="33" t="s">
        <v>4952</v>
      </c>
      <c r="Y470" s="33" t="s">
        <v>3945</v>
      </c>
      <c r="Z470" s="33" t="s">
        <v>2586</v>
      </c>
      <c r="AA470" s="33" t="n">
        <v>2012</v>
      </c>
      <c r="AB470" s="33" t="n">
        <v>610142</v>
      </c>
      <c r="AD470" s="33" t="n">
        <v>5560</v>
      </c>
      <c r="AG470" s="33" t="s">
        <v>4953</v>
      </c>
      <c r="AH470" s="33" t="n">
        <v>0</v>
      </c>
      <c r="AI470" s="33" t="s">
        <v>1823</v>
      </c>
      <c r="AJ470" s="33" t="s">
        <v>1801</v>
      </c>
      <c r="AK470" s="33" t="s">
        <v>1802</v>
      </c>
      <c r="AL470" s="33" t="s">
        <v>99</v>
      </c>
      <c r="AM470" s="33" t="s">
        <v>53</v>
      </c>
      <c r="AN470" s="33" t="s">
        <v>99</v>
      </c>
      <c r="AO470" s="33" t="s">
        <v>99</v>
      </c>
      <c r="AP470" s="33" t="s">
        <v>53</v>
      </c>
      <c r="AQ470" s="33" t="s">
        <v>2426</v>
      </c>
      <c r="AR470" s="244" t="s">
        <v>54</v>
      </c>
    </row>
    <row r="471" customFormat="false" ht="15" hidden="false" customHeight="false" outlineLevel="0" collapsed="false">
      <c r="A471" s="33" t="n">
        <v>610143</v>
      </c>
      <c r="B471" s="242" t="s">
        <v>1785</v>
      </c>
      <c r="C471" s="243" t="s">
        <v>1786</v>
      </c>
      <c r="D471" s="33" t="n">
        <v>5580</v>
      </c>
      <c r="E471" s="33" t="n">
        <v>25091</v>
      </c>
      <c r="F471" s="33" t="s">
        <v>1179</v>
      </c>
      <c r="G471" s="33" t="s">
        <v>1180</v>
      </c>
      <c r="H471" s="243" t="s">
        <v>46</v>
      </c>
      <c r="I471" s="33" t="s">
        <v>1855</v>
      </c>
      <c r="J471" s="33" t="s">
        <v>1788</v>
      </c>
      <c r="L471" s="33" t="s">
        <v>99</v>
      </c>
      <c r="N471" s="33" t="s">
        <v>1790</v>
      </c>
      <c r="O471" s="33" t="n">
        <v>51411</v>
      </c>
      <c r="P471" s="33" t="s">
        <v>1791</v>
      </c>
      <c r="Q471" s="33" t="s">
        <v>4954</v>
      </c>
      <c r="R471" s="33" t="s">
        <v>4955</v>
      </c>
      <c r="S471" s="33" t="n">
        <v>60615</v>
      </c>
      <c r="T471" s="33" t="n">
        <v>42</v>
      </c>
      <c r="U471" s="33" t="s">
        <v>4956</v>
      </c>
      <c r="V471" s="33" t="s">
        <v>4957</v>
      </c>
      <c r="W471" s="33" t="s">
        <v>4958</v>
      </c>
      <c r="X471" s="33" t="s">
        <v>4959</v>
      </c>
      <c r="Y471" s="33" t="s">
        <v>2229</v>
      </c>
      <c r="Z471" s="33" t="s">
        <v>1894</v>
      </c>
      <c r="AA471" s="33" t="n">
        <v>2012</v>
      </c>
      <c r="AB471" s="33" t="n">
        <v>610143</v>
      </c>
      <c r="AD471" s="33" t="n">
        <v>5580</v>
      </c>
      <c r="AG471" s="33" t="s">
        <v>4960</v>
      </c>
      <c r="AH471" s="33" t="n">
        <v>5</v>
      </c>
      <c r="AI471" s="33" t="s">
        <v>1823</v>
      </c>
      <c r="AJ471" s="33" t="s">
        <v>1801</v>
      </c>
      <c r="AK471" s="33" t="s">
        <v>1802</v>
      </c>
      <c r="AL471" s="33" t="s">
        <v>99</v>
      </c>
      <c r="AM471" s="33" t="s">
        <v>53</v>
      </c>
      <c r="AN471" s="33" t="s">
        <v>99</v>
      </c>
      <c r="AO471" s="33" t="s">
        <v>99</v>
      </c>
      <c r="AP471" s="33" t="s">
        <v>53</v>
      </c>
      <c r="AQ471" s="33" t="s">
        <v>2426</v>
      </c>
      <c r="AR471" s="244" t="s">
        <v>1181</v>
      </c>
      <c r="AS471" s="33" t="s">
        <v>137</v>
      </c>
      <c r="AT471" s="33" t="s">
        <v>67</v>
      </c>
      <c r="AU471" s="33" t="s">
        <v>137</v>
      </c>
      <c r="AV471" s="33" t="n">
        <v>14</v>
      </c>
      <c r="AW471" s="33" t="n">
        <v>23</v>
      </c>
      <c r="AX471" s="33" t="n">
        <v>12</v>
      </c>
      <c r="AY471" s="33" t="n">
        <v>131</v>
      </c>
      <c r="AZ471" s="33" t="n">
        <v>0</v>
      </c>
      <c r="BA471" s="33" t="n">
        <v>0</v>
      </c>
      <c r="BB471" s="33" t="n">
        <v>126</v>
      </c>
      <c r="BC471" s="33" t="n">
        <v>0</v>
      </c>
      <c r="BD471" s="245" t="n">
        <v>1</v>
      </c>
      <c r="BE471" s="33" t="n">
        <v>0</v>
      </c>
      <c r="BF471" s="33" t="n">
        <v>1</v>
      </c>
      <c r="BG471" s="33" t="n">
        <v>3</v>
      </c>
      <c r="BH471" s="33" t="n">
        <v>131</v>
      </c>
      <c r="BI471" s="33" t="n">
        <v>0.099</v>
      </c>
      <c r="BJ471" s="33" t="n">
        <v>0.092</v>
      </c>
      <c r="BK471" s="33" t="n">
        <v>0.061</v>
      </c>
      <c r="BL471" s="33" t="n">
        <v>0.084</v>
      </c>
      <c r="BM471" s="33" t="n">
        <v>0.084</v>
      </c>
      <c r="BN471" s="33" t="n">
        <v>0.084</v>
      </c>
      <c r="BO471" s="33" t="n">
        <v>0.13</v>
      </c>
      <c r="BP471" s="33" t="n">
        <v>0.122</v>
      </c>
      <c r="BQ471" s="33" t="n">
        <v>0.168</v>
      </c>
      <c r="BR471" s="33" t="n">
        <v>0.107</v>
      </c>
      <c r="BS471" s="33" t="n">
        <v>0.153</v>
      </c>
      <c r="BT471" s="33" t="n">
        <v>0.221</v>
      </c>
      <c r="BU471" s="33" t="n">
        <v>0.351</v>
      </c>
      <c r="BV471" s="33" t="n">
        <v>0.321</v>
      </c>
      <c r="BW471" s="33" t="n">
        <v>0.321</v>
      </c>
      <c r="BX471" s="33" t="n">
        <v>0.237</v>
      </c>
      <c r="BY471" s="33" t="n">
        <v>0.366</v>
      </c>
      <c r="BZ471" s="33" t="n">
        <v>0.344</v>
      </c>
      <c r="CA471" s="33" t="n">
        <v>0.008</v>
      </c>
      <c r="CB471" s="33" t="n">
        <v>0.023</v>
      </c>
      <c r="CC471" s="33" t="n">
        <v>0.031</v>
      </c>
      <c r="CD471" s="33" t="n">
        <v>0.015</v>
      </c>
      <c r="CE471" s="33" t="n">
        <v>0.031</v>
      </c>
      <c r="CF471" s="33" t="n">
        <v>0.023</v>
      </c>
      <c r="CG471" s="33" t="n">
        <v>0.412</v>
      </c>
      <c r="CH471" s="33" t="n">
        <v>0.443</v>
      </c>
      <c r="CI471" s="33" t="n">
        <v>0.42</v>
      </c>
      <c r="CJ471" s="33" t="n">
        <v>0.557</v>
      </c>
      <c r="CK471" s="33" t="n">
        <v>0.366</v>
      </c>
      <c r="CL471" s="33" t="n">
        <v>0.328</v>
      </c>
      <c r="CM471" s="33" t="n">
        <v>0.008</v>
      </c>
      <c r="CN471" s="33" t="n">
        <v>0.015</v>
      </c>
      <c r="CO471" s="33" t="n">
        <v>0.008</v>
      </c>
      <c r="CP471" s="33" t="n">
        <v>0.015</v>
      </c>
      <c r="CQ471" s="33" t="n">
        <v>0.008</v>
      </c>
      <c r="CR471" s="33" t="n">
        <v>0.015</v>
      </c>
      <c r="CS471" s="33" t="n">
        <v>0.069</v>
      </c>
      <c r="CT471" s="33" t="n">
        <v>0.107</v>
      </c>
      <c r="CU471" s="33" t="n">
        <v>0.084</v>
      </c>
      <c r="CV471" s="33" t="n">
        <v>0.069</v>
      </c>
      <c r="CW471" s="33" t="n">
        <v>0.084</v>
      </c>
      <c r="CX471" s="33" t="n">
        <v>0.107</v>
      </c>
      <c r="CY471" s="33" t="n">
        <v>0.076</v>
      </c>
      <c r="CZ471" s="33" t="n">
        <v>0.084</v>
      </c>
      <c r="DA471" s="33" t="n">
        <v>0.168</v>
      </c>
      <c r="DB471" s="33" t="n">
        <v>0.13</v>
      </c>
      <c r="DC471" s="33" t="n">
        <v>0.13</v>
      </c>
      <c r="DD471" s="33" t="n">
        <v>0.107</v>
      </c>
      <c r="DE471" s="33" t="n">
        <v>0.153</v>
      </c>
      <c r="DF471" s="33" t="n">
        <v>0.198</v>
      </c>
      <c r="DG471" s="33" t="n">
        <v>0.176</v>
      </c>
      <c r="DH471" s="33" t="n">
        <v>0.198</v>
      </c>
      <c r="DI471" s="33" t="n">
        <v>0.237</v>
      </c>
      <c r="DJ471" s="33" t="n">
        <v>0.298</v>
      </c>
      <c r="DK471" s="33" t="n">
        <v>0.229</v>
      </c>
      <c r="DL471" s="33" t="n">
        <v>0.214</v>
      </c>
      <c r="DM471" s="33" t="n">
        <v>0.214</v>
      </c>
      <c r="DN471" s="33" t="n">
        <v>0</v>
      </c>
      <c r="DO471" s="33" t="n">
        <v>0.008</v>
      </c>
      <c r="DP471" s="33" t="n">
        <v>0.008</v>
      </c>
      <c r="DQ471" s="33" t="n">
        <v>0.008</v>
      </c>
      <c r="DR471" s="33" t="n">
        <v>0.015</v>
      </c>
      <c r="DS471" s="33" t="n">
        <v>0</v>
      </c>
      <c r="DT471" s="33" t="n">
        <v>0</v>
      </c>
      <c r="DU471" s="33" t="n">
        <v>0.015</v>
      </c>
      <c r="DV471" s="33" t="n">
        <v>0.023</v>
      </c>
      <c r="DW471" s="33" t="n">
        <v>0.771</v>
      </c>
      <c r="DX471" s="33" t="n">
        <v>0.695</v>
      </c>
      <c r="DY471" s="33" t="n">
        <v>0.702</v>
      </c>
      <c r="DZ471" s="33" t="n">
        <v>0.702</v>
      </c>
      <c r="EA471" s="33" t="n">
        <v>0.656</v>
      </c>
      <c r="EB471" s="33" t="n">
        <v>0.519</v>
      </c>
      <c r="EC471" s="33" t="n">
        <v>0.573</v>
      </c>
      <c r="ED471" s="33" t="n">
        <v>0.534</v>
      </c>
      <c r="EE471" s="33" t="n">
        <v>0.573</v>
      </c>
      <c r="EF471" s="33" t="n">
        <v>0.282</v>
      </c>
      <c r="EG471" s="33" t="n">
        <v>0.107</v>
      </c>
      <c r="EH471" s="33" t="n">
        <v>0.069</v>
      </c>
      <c r="EI471" s="33" t="n">
        <v>0.115</v>
      </c>
      <c r="EJ471" s="33" t="n">
        <v>0.321</v>
      </c>
      <c r="EK471" s="33" t="n">
        <v>0.252</v>
      </c>
      <c r="EL471" s="33" t="n">
        <v>0.183</v>
      </c>
      <c r="EM471" s="33" t="n">
        <v>0.191</v>
      </c>
      <c r="EN471" s="33" t="n">
        <v>0.107</v>
      </c>
      <c r="EO471" s="33" t="n">
        <v>0.328</v>
      </c>
      <c r="EP471" s="33" t="n">
        <v>0.389</v>
      </c>
      <c r="EQ471" s="33" t="n">
        <v>0.321</v>
      </c>
      <c r="ER471" s="33" t="n">
        <v>0.053</v>
      </c>
      <c r="ES471" s="33" t="n">
        <v>0.038</v>
      </c>
      <c r="ET471" s="33" t="n">
        <v>0.084</v>
      </c>
      <c r="EU471" s="33" t="n">
        <v>0.13</v>
      </c>
      <c r="EV471" s="33" t="n">
        <v>0.237</v>
      </c>
      <c r="EW471" s="33" t="n">
        <v>0.275</v>
      </c>
      <c r="EX471" s="33" t="n">
        <v>0.275</v>
      </c>
      <c r="EY471" s="33" t="n">
        <v>0.244</v>
      </c>
      <c r="EZ471" s="33" t="n">
        <v>5.25</v>
      </c>
      <c r="FA471" s="33" t="n">
        <v>0.168</v>
      </c>
      <c r="FB471" s="33" t="n">
        <v>0.084</v>
      </c>
      <c r="FC471" s="33" t="n">
        <v>0.038</v>
      </c>
      <c r="FD471" s="33" t="n">
        <v>0.076</v>
      </c>
      <c r="FE471" s="33" t="n">
        <v>0.137</v>
      </c>
      <c r="FF471" s="33" t="n">
        <v>0.069</v>
      </c>
      <c r="FG471" s="33" t="n">
        <v>0.092</v>
      </c>
      <c r="FH471" s="33" t="n">
        <v>0.107</v>
      </c>
      <c r="FI471" s="33" t="n">
        <v>0.031</v>
      </c>
      <c r="FJ471" s="33" t="n">
        <v>0.122</v>
      </c>
      <c r="FK471" s="33" t="n">
        <v>0.076</v>
      </c>
      <c r="FL471" s="33" t="n">
        <v>0.519</v>
      </c>
      <c r="FM471" s="33" t="n">
        <v>0.649</v>
      </c>
      <c r="FN471" s="33" t="n">
        <v>0.221</v>
      </c>
      <c r="FO471" s="33" t="n">
        <v>0.221</v>
      </c>
      <c r="FP471" s="33" t="n">
        <v>0.115</v>
      </c>
      <c r="FQ471" s="33" t="n">
        <v>0.305</v>
      </c>
      <c r="FR471" s="33" t="n">
        <v>0.069</v>
      </c>
      <c r="FS471" s="33" t="n">
        <v>0.046</v>
      </c>
      <c r="FT471" s="33" t="n">
        <v>0.221</v>
      </c>
      <c r="FU471" s="33" t="n">
        <v>0.053</v>
      </c>
      <c r="FV471" s="33" t="n">
        <v>0.031</v>
      </c>
      <c r="FW471" s="33" t="n">
        <v>0.16</v>
      </c>
      <c r="FX471" s="33" t="n">
        <v>0.137</v>
      </c>
      <c r="FY471" s="33" t="n">
        <v>0.16</v>
      </c>
      <c r="FZ471" s="33" t="n">
        <v>0.092</v>
      </c>
      <c r="GA471" s="33" t="n">
        <v>0.038</v>
      </c>
      <c r="GB471" s="33" t="n">
        <v>0.107</v>
      </c>
      <c r="GC471" s="33" t="n">
        <v>0.16</v>
      </c>
      <c r="GD471" s="33" t="n">
        <v>0.092</v>
      </c>
      <c r="GE471" s="33" t="n">
        <v>0.092</v>
      </c>
      <c r="GF471" s="33" t="n">
        <v>0.046</v>
      </c>
      <c r="GG471" s="33" t="n">
        <v>0.397</v>
      </c>
      <c r="GH471" s="33" t="n">
        <v>0.282</v>
      </c>
      <c r="GI471" s="33" t="n">
        <v>0.29</v>
      </c>
      <c r="GJ471" s="33" t="n">
        <v>0.466</v>
      </c>
      <c r="GK471" s="33" t="n">
        <v>0.473</v>
      </c>
      <c r="GL471" s="33" t="n">
        <v>0.458</v>
      </c>
      <c r="GM471" s="33" t="n">
        <v>0.435</v>
      </c>
      <c r="GN471" s="33" t="n">
        <v>0.137</v>
      </c>
      <c r="GO471" s="33" t="n">
        <v>0.229</v>
      </c>
      <c r="GP471" s="33" t="n">
        <v>0.252</v>
      </c>
      <c r="GQ471" s="33" t="n">
        <v>0.198</v>
      </c>
      <c r="GR471" s="33" t="n">
        <v>0.359</v>
      </c>
      <c r="GS471" s="33" t="n">
        <v>0.046</v>
      </c>
      <c r="GT471" s="33" t="n">
        <v>0.321</v>
      </c>
      <c r="GU471" s="33" t="n">
        <v>0.206</v>
      </c>
      <c r="GV471" s="33" t="n">
        <v>0.115</v>
      </c>
      <c r="GW471" s="33" t="n">
        <v>0.153</v>
      </c>
      <c r="GX471" s="33" t="n">
        <v>0.053</v>
      </c>
      <c r="GY471" s="33" t="n">
        <v>0</v>
      </c>
      <c r="GZ471" s="33" t="n">
        <v>0.069</v>
      </c>
      <c r="HA471" s="33" t="n">
        <v>0.031</v>
      </c>
      <c r="HB471" s="33" t="n">
        <v>0</v>
      </c>
      <c r="HC471" s="33" t="n">
        <v>0</v>
      </c>
      <c r="HD471" s="33" t="n">
        <v>0</v>
      </c>
      <c r="HE471" s="33" t="n">
        <v>0.084</v>
      </c>
      <c r="HF471" s="33" t="n">
        <v>0.084</v>
      </c>
      <c r="HG471" s="33" t="n">
        <v>0.084</v>
      </c>
      <c r="HH471" s="33" t="n">
        <v>0.076</v>
      </c>
      <c r="HI471" s="33" t="n">
        <v>0.084</v>
      </c>
      <c r="HJ471" s="33" t="n">
        <v>0.084</v>
      </c>
    </row>
    <row r="472" customFormat="false" ht="15" hidden="false" customHeight="false" outlineLevel="0" collapsed="false">
      <c r="A472" s="33" t="n">
        <v>610144</v>
      </c>
      <c r="B472" s="242" t="s">
        <v>1785</v>
      </c>
      <c r="C472" s="243" t="s">
        <v>1786</v>
      </c>
      <c r="D472" s="33" t="n">
        <v>5590</v>
      </c>
      <c r="E472" s="33" t="n">
        <v>25101</v>
      </c>
      <c r="F472" s="33" t="s">
        <v>1184</v>
      </c>
      <c r="G472" s="33" t="s">
        <v>1185</v>
      </c>
      <c r="H472" s="243" t="s">
        <v>46</v>
      </c>
      <c r="I472" s="33" t="s">
        <v>1855</v>
      </c>
      <c r="J472" s="33" t="s">
        <v>1788</v>
      </c>
      <c r="L472" s="33" t="s">
        <v>80</v>
      </c>
      <c r="N472" s="33" t="s">
        <v>1790</v>
      </c>
      <c r="O472" s="33" t="n">
        <v>51030</v>
      </c>
      <c r="P472" s="33" t="s">
        <v>1791</v>
      </c>
      <c r="Q472" s="33" t="s">
        <v>4961</v>
      </c>
      <c r="R472" s="33" t="s">
        <v>4962</v>
      </c>
      <c r="S472" s="33" t="n">
        <v>60618</v>
      </c>
      <c r="T472" s="33" t="n">
        <v>29</v>
      </c>
      <c r="U472" s="33" t="s">
        <v>4963</v>
      </c>
      <c r="V472" s="33" t="s">
        <v>4964</v>
      </c>
      <c r="W472" s="33" t="s">
        <v>4965</v>
      </c>
      <c r="X472" s="33" t="s">
        <v>4966</v>
      </c>
      <c r="Y472" s="33" t="s">
        <v>1840</v>
      </c>
      <c r="Z472" s="33" t="s">
        <v>3103</v>
      </c>
      <c r="AA472" s="33" t="n">
        <v>2012</v>
      </c>
      <c r="AB472" s="33" t="n">
        <v>610144</v>
      </c>
      <c r="AD472" s="33" t="n">
        <v>5590</v>
      </c>
      <c r="AG472" s="33" t="s">
        <v>4967</v>
      </c>
      <c r="AH472" s="33" t="n">
        <v>1</v>
      </c>
      <c r="AI472" s="33" t="s">
        <v>1823</v>
      </c>
      <c r="AJ472" s="33" t="s">
        <v>1801</v>
      </c>
      <c r="AK472" s="33" t="s">
        <v>1802</v>
      </c>
      <c r="AL472" s="33" t="s">
        <v>80</v>
      </c>
      <c r="AM472" s="33" t="s">
        <v>65</v>
      </c>
      <c r="AN472" s="33" t="s">
        <v>80</v>
      </c>
      <c r="AO472" s="33" t="s">
        <v>80</v>
      </c>
      <c r="AP472" s="33" t="s">
        <v>65</v>
      </c>
      <c r="AQ472" s="33" t="s">
        <v>2426</v>
      </c>
      <c r="AR472" s="244" t="s">
        <v>439</v>
      </c>
      <c r="AS472" s="33" t="s">
        <v>67</v>
      </c>
      <c r="AT472" s="33" t="s">
        <v>47</v>
      </c>
      <c r="AU472" s="33" t="s">
        <v>47</v>
      </c>
      <c r="AV472" s="33" t="n">
        <v>35</v>
      </c>
      <c r="AW472" s="33" t="n">
        <v>44</v>
      </c>
      <c r="AX472" s="33" t="n">
        <v>48</v>
      </c>
      <c r="AY472" s="33" t="n">
        <v>309</v>
      </c>
      <c r="AZ472" s="33" t="n">
        <v>17</v>
      </c>
      <c r="BA472" s="33" t="n">
        <v>1</v>
      </c>
      <c r="BB472" s="33" t="n">
        <v>6</v>
      </c>
      <c r="BC472" s="33" t="n">
        <v>275</v>
      </c>
      <c r="BD472" s="245" t="n">
        <v>0</v>
      </c>
      <c r="BE472" s="33" t="n">
        <v>0</v>
      </c>
      <c r="BF472" s="33" t="n">
        <v>5</v>
      </c>
      <c r="BG472" s="33" t="n">
        <v>5</v>
      </c>
      <c r="BH472" s="33" t="n">
        <v>309</v>
      </c>
      <c r="BI472" s="33" t="n">
        <v>0.023</v>
      </c>
      <c r="BJ472" s="33" t="n">
        <v>0.013</v>
      </c>
      <c r="BK472" s="33" t="n">
        <v>0.023</v>
      </c>
      <c r="BL472" s="33" t="n">
        <v>0.016</v>
      </c>
      <c r="BM472" s="33" t="n">
        <v>0.023</v>
      </c>
      <c r="BN472" s="33" t="n">
        <v>0.097</v>
      </c>
      <c r="BO472" s="33" t="n">
        <v>0.074</v>
      </c>
      <c r="BP472" s="33" t="n">
        <v>0.068</v>
      </c>
      <c r="BQ472" s="33" t="n">
        <v>0.087</v>
      </c>
      <c r="BR472" s="33" t="n">
        <v>0.061</v>
      </c>
      <c r="BS472" s="33" t="n">
        <v>0.133</v>
      </c>
      <c r="BT472" s="33" t="n">
        <v>0.159</v>
      </c>
      <c r="BU472" s="33" t="n">
        <v>0.421</v>
      </c>
      <c r="BV472" s="33" t="n">
        <v>0.359</v>
      </c>
      <c r="BW472" s="33" t="n">
        <v>0.405</v>
      </c>
      <c r="BX472" s="33" t="n">
        <v>0.285</v>
      </c>
      <c r="BY472" s="33" t="n">
        <v>0.366</v>
      </c>
      <c r="BZ472" s="33" t="n">
        <v>0.327</v>
      </c>
      <c r="CA472" s="33" t="n">
        <v>0.026</v>
      </c>
      <c r="CB472" s="33" t="n">
        <v>0.026</v>
      </c>
      <c r="CC472" s="33" t="n">
        <v>0.036</v>
      </c>
      <c r="CD472" s="33" t="n">
        <v>0.013</v>
      </c>
      <c r="CE472" s="33" t="n">
        <v>0.026</v>
      </c>
      <c r="CF472" s="33" t="n">
        <v>0.039</v>
      </c>
      <c r="CG472" s="33" t="n">
        <v>0.456</v>
      </c>
      <c r="CH472" s="33" t="n">
        <v>0.534</v>
      </c>
      <c r="CI472" s="33" t="n">
        <v>0.45</v>
      </c>
      <c r="CJ472" s="33" t="n">
        <v>0.625</v>
      </c>
      <c r="CK472" s="33" t="n">
        <v>0.453</v>
      </c>
      <c r="CL472" s="33" t="n">
        <v>0.379</v>
      </c>
      <c r="CM472" s="33" t="n">
        <v>0.003</v>
      </c>
      <c r="CN472" s="33" t="n">
        <v>0.003</v>
      </c>
      <c r="CO472" s="33" t="n">
        <v>0</v>
      </c>
      <c r="CP472" s="33" t="n">
        <v>0.003</v>
      </c>
      <c r="CQ472" s="33" t="n">
        <v>0.01</v>
      </c>
      <c r="CR472" s="33" t="n">
        <v>0.01</v>
      </c>
      <c r="CS472" s="33" t="n">
        <v>0.019</v>
      </c>
      <c r="CT472" s="33" t="n">
        <v>0.061</v>
      </c>
      <c r="CU472" s="33" t="n">
        <v>0.036</v>
      </c>
      <c r="CV472" s="33" t="n">
        <v>0.01</v>
      </c>
      <c r="CW472" s="33" t="n">
        <v>0.023</v>
      </c>
      <c r="CX472" s="33" t="n">
        <v>0.013</v>
      </c>
      <c r="CY472" s="33" t="n">
        <v>0.052</v>
      </c>
      <c r="CZ472" s="33" t="n">
        <v>0.029</v>
      </c>
      <c r="DA472" s="33" t="n">
        <v>0.049</v>
      </c>
      <c r="DB472" s="33" t="n">
        <v>0.078</v>
      </c>
      <c r="DC472" s="33" t="n">
        <v>0.091</v>
      </c>
      <c r="DD472" s="33" t="n">
        <v>0.078</v>
      </c>
      <c r="DE472" s="33" t="n">
        <v>0.184</v>
      </c>
      <c r="DF472" s="33" t="n">
        <v>0.223</v>
      </c>
      <c r="DG472" s="33" t="n">
        <v>0.269</v>
      </c>
      <c r="DH472" s="33" t="n">
        <v>0.246</v>
      </c>
      <c r="DI472" s="33" t="n">
        <v>0.236</v>
      </c>
      <c r="DJ472" s="33" t="n">
        <v>0.278</v>
      </c>
      <c r="DK472" s="33" t="n">
        <v>0.269</v>
      </c>
      <c r="DL472" s="33" t="n">
        <v>0.246</v>
      </c>
      <c r="DM472" s="33" t="n">
        <v>0.233</v>
      </c>
      <c r="DN472" s="33" t="n">
        <v>0.006</v>
      </c>
      <c r="DO472" s="33" t="n">
        <v>0.006</v>
      </c>
      <c r="DP472" s="33" t="n">
        <v>0.016</v>
      </c>
      <c r="DQ472" s="33" t="n">
        <v>0.013</v>
      </c>
      <c r="DR472" s="33" t="n">
        <v>0.01</v>
      </c>
      <c r="DS472" s="33" t="n">
        <v>0.013</v>
      </c>
      <c r="DT472" s="33" t="n">
        <v>0.016</v>
      </c>
      <c r="DU472" s="33" t="n">
        <v>0.01</v>
      </c>
      <c r="DV472" s="33" t="n">
        <v>0.013</v>
      </c>
      <c r="DW472" s="33" t="n">
        <v>0.796</v>
      </c>
      <c r="DX472" s="33" t="n">
        <v>0.744</v>
      </c>
      <c r="DY472" s="33" t="n">
        <v>0.702</v>
      </c>
      <c r="DZ472" s="33" t="n">
        <v>0.686</v>
      </c>
      <c r="EA472" s="33" t="n">
        <v>0.715</v>
      </c>
      <c r="EB472" s="33" t="n">
        <v>0.65</v>
      </c>
      <c r="EC472" s="33" t="n">
        <v>0.618</v>
      </c>
      <c r="ED472" s="33" t="n">
        <v>0.592</v>
      </c>
      <c r="EE472" s="33" t="n">
        <v>0.641</v>
      </c>
      <c r="EF472" s="33" t="n">
        <v>0.369</v>
      </c>
      <c r="EG472" s="33" t="n">
        <v>0.032</v>
      </c>
      <c r="EH472" s="33" t="n">
        <v>0.032</v>
      </c>
      <c r="EI472" s="33" t="n">
        <v>0.049</v>
      </c>
      <c r="EJ472" s="33" t="n">
        <v>0.227</v>
      </c>
      <c r="EK472" s="33" t="n">
        <v>0.055</v>
      </c>
      <c r="EL472" s="33" t="n">
        <v>0.032</v>
      </c>
      <c r="EM472" s="33" t="n">
        <v>0.104</v>
      </c>
      <c r="EN472" s="33" t="n">
        <v>0.172</v>
      </c>
      <c r="EO472" s="33" t="n">
        <v>0.388</v>
      </c>
      <c r="EP472" s="33" t="n">
        <v>0.353</v>
      </c>
      <c r="EQ472" s="33" t="n">
        <v>0.327</v>
      </c>
      <c r="ER472" s="33" t="n">
        <v>0.104</v>
      </c>
      <c r="ES472" s="33" t="n">
        <v>0.061</v>
      </c>
      <c r="ET472" s="33" t="n">
        <v>0.104</v>
      </c>
      <c r="EU472" s="33" t="n">
        <v>0.071</v>
      </c>
      <c r="EV472" s="33" t="n">
        <v>0.129</v>
      </c>
      <c r="EW472" s="33" t="n">
        <v>0.463</v>
      </c>
      <c r="EX472" s="33" t="n">
        <v>0.479</v>
      </c>
      <c r="EY472" s="33" t="n">
        <v>0.45</v>
      </c>
      <c r="EZ472" s="33" t="n">
        <v>8.04</v>
      </c>
      <c r="FA472" s="33" t="n">
        <v>0.01</v>
      </c>
      <c r="FB472" s="33" t="n">
        <v>0.023</v>
      </c>
      <c r="FC472" s="33" t="n">
        <v>0.016</v>
      </c>
      <c r="FD472" s="33" t="n">
        <v>0.032</v>
      </c>
      <c r="FE472" s="33" t="n">
        <v>0.058</v>
      </c>
      <c r="FF472" s="33" t="n">
        <v>0.071</v>
      </c>
      <c r="FG472" s="33" t="n">
        <v>0.065</v>
      </c>
      <c r="FH472" s="33" t="n">
        <v>0.197</v>
      </c>
      <c r="FI472" s="33" t="n">
        <v>0.12</v>
      </c>
      <c r="FJ472" s="33" t="n">
        <v>0.359</v>
      </c>
      <c r="FK472" s="33" t="n">
        <v>0.049</v>
      </c>
      <c r="FL472" s="33" t="n">
        <v>0.353</v>
      </c>
      <c r="FM472" s="33" t="n">
        <v>0.476</v>
      </c>
      <c r="FN472" s="33" t="n">
        <v>0.259</v>
      </c>
      <c r="FO472" s="33" t="n">
        <v>0.21</v>
      </c>
      <c r="FP472" s="33" t="n">
        <v>0.129</v>
      </c>
      <c r="FQ472" s="33" t="n">
        <v>0.227</v>
      </c>
      <c r="FR472" s="33" t="n">
        <v>0.139</v>
      </c>
      <c r="FS472" s="33" t="n">
        <v>0.074</v>
      </c>
      <c r="FT472" s="33" t="n">
        <v>0.191</v>
      </c>
      <c r="FU472" s="33" t="n">
        <v>0.133</v>
      </c>
      <c r="FV472" s="33" t="n">
        <v>0.078</v>
      </c>
      <c r="FW472" s="33" t="n">
        <v>0.175</v>
      </c>
      <c r="FX472" s="33" t="n">
        <v>0.165</v>
      </c>
      <c r="FY472" s="33" t="n">
        <v>0.243</v>
      </c>
      <c r="FZ472" s="33" t="n">
        <v>0.149</v>
      </c>
      <c r="GA472" s="33" t="n">
        <v>0.016</v>
      </c>
      <c r="GB472" s="33" t="n">
        <v>0.01</v>
      </c>
      <c r="GC472" s="33" t="n">
        <v>0.023</v>
      </c>
      <c r="GD472" s="33" t="n">
        <v>0.023</v>
      </c>
      <c r="GE472" s="33" t="n">
        <v>0.084</v>
      </c>
      <c r="GF472" s="33" t="n">
        <v>0.013</v>
      </c>
      <c r="GG472" s="33" t="n">
        <v>0.395</v>
      </c>
      <c r="GH472" s="33" t="n">
        <v>0.327</v>
      </c>
      <c r="GI472" s="33" t="n">
        <v>0.327</v>
      </c>
      <c r="GJ472" s="33" t="n">
        <v>0.324</v>
      </c>
      <c r="GK472" s="33" t="n">
        <v>0.401</v>
      </c>
      <c r="GL472" s="33" t="n">
        <v>0.369</v>
      </c>
      <c r="GM472" s="33" t="n">
        <v>0.485</v>
      </c>
      <c r="GN472" s="33" t="n">
        <v>0.417</v>
      </c>
      <c r="GO472" s="33" t="n">
        <v>0.498</v>
      </c>
      <c r="GP472" s="33" t="n">
        <v>0.502</v>
      </c>
      <c r="GQ472" s="33" t="n">
        <v>0.356</v>
      </c>
      <c r="GR472" s="33" t="n">
        <v>0.518</v>
      </c>
      <c r="GS472" s="33" t="n">
        <v>0.068</v>
      </c>
      <c r="GT472" s="33" t="n">
        <v>0.184</v>
      </c>
      <c r="GU472" s="33" t="n">
        <v>0.1</v>
      </c>
      <c r="GV472" s="33" t="n">
        <v>0.091</v>
      </c>
      <c r="GW472" s="33" t="n">
        <v>0.104</v>
      </c>
      <c r="GX472" s="33" t="n">
        <v>0.058</v>
      </c>
      <c r="GY472" s="33" t="n">
        <v>0.01</v>
      </c>
      <c r="GZ472" s="33" t="n">
        <v>0.023</v>
      </c>
      <c r="HA472" s="33" t="n">
        <v>0.019</v>
      </c>
      <c r="HB472" s="33" t="n">
        <v>0.019</v>
      </c>
      <c r="HC472" s="33" t="n">
        <v>0.01</v>
      </c>
      <c r="HD472" s="33" t="n">
        <v>0.01</v>
      </c>
      <c r="HE472" s="33" t="n">
        <v>0.026</v>
      </c>
      <c r="HF472" s="33" t="n">
        <v>0.039</v>
      </c>
      <c r="HG472" s="33" t="n">
        <v>0.032</v>
      </c>
      <c r="HH472" s="33" t="n">
        <v>0.042</v>
      </c>
      <c r="HI472" s="33" t="n">
        <v>0.045</v>
      </c>
      <c r="HJ472" s="33" t="n">
        <v>0.032</v>
      </c>
    </row>
    <row r="473" customFormat="false" ht="15" hidden="false" customHeight="false" outlineLevel="0" collapsed="false">
      <c r="A473" s="33" t="n">
        <v>610145</v>
      </c>
      <c r="B473" s="242" t="s">
        <v>1785</v>
      </c>
      <c r="C473" s="243" t="s">
        <v>1786</v>
      </c>
      <c r="D473" s="33" t="n">
        <v>5600</v>
      </c>
      <c r="E473" s="33" t="n">
        <v>25111</v>
      </c>
      <c r="F473" s="33" t="s">
        <v>1186</v>
      </c>
      <c r="G473" s="33" t="s">
        <v>1187</v>
      </c>
      <c r="H473" s="243" t="s">
        <v>46</v>
      </c>
      <c r="I473" s="33" t="s">
        <v>1855</v>
      </c>
      <c r="J473" s="33" t="s">
        <v>1788</v>
      </c>
      <c r="L473" s="33" t="s">
        <v>75</v>
      </c>
      <c r="N473" s="33" t="s">
        <v>1790</v>
      </c>
      <c r="O473" s="33" t="n">
        <v>51031</v>
      </c>
      <c r="P473" s="33" t="s">
        <v>1791</v>
      </c>
      <c r="Q473" s="33" t="s">
        <v>4968</v>
      </c>
      <c r="R473" s="33" t="s">
        <v>4969</v>
      </c>
      <c r="S473" s="33" t="n">
        <v>60634</v>
      </c>
      <c r="T473" s="33" t="n">
        <v>30</v>
      </c>
      <c r="U473" s="33" t="s">
        <v>4970</v>
      </c>
      <c r="V473" s="33" t="s">
        <v>4971</v>
      </c>
      <c r="W473" s="33" t="s">
        <v>4972</v>
      </c>
      <c r="X473" s="33" t="s">
        <v>4973</v>
      </c>
      <c r="Y473" s="33" t="s">
        <v>1146</v>
      </c>
      <c r="Z473" s="33" t="s">
        <v>2671</v>
      </c>
      <c r="AA473" s="33" t="n">
        <v>2012</v>
      </c>
      <c r="AB473" s="33" t="n">
        <v>610145</v>
      </c>
      <c r="AD473" s="33" t="n">
        <v>5600</v>
      </c>
      <c r="AG473" s="33" t="s">
        <v>4974</v>
      </c>
      <c r="AH473" s="33" t="n">
        <v>1</v>
      </c>
      <c r="AI473" s="33" t="s">
        <v>1823</v>
      </c>
      <c r="AJ473" s="33" t="s">
        <v>1801</v>
      </c>
      <c r="AK473" s="33" t="s">
        <v>1802</v>
      </c>
      <c r="AL473" s="33" t="s">
        <v>75</v>
      </c>
      <c r="AM473" s="33" t="s">
        <v>65</v>
      </c>
      <c r="AN473" s="33" t="s">
        <v>75</v>
      </c>
      <c r="AO473" s="33" t="s">
        <v>75</v>
      </c>
      <c r="AP473" s="33" t="s">
        <v>65</v>
      </c>
      <c r="AQ473" s="33" t="s">
        <v>2426</v>
      </c>
      <c r="AR473" s="244" t="s">
        <v>347</v>
      </c>
      <c r="AS473" s="33" t="s">
        <v>67</v>
      </c>
      <c r="AT473" s="33" t="s">
        <v>47</v>
      </c>
      <c r="AU473" s="33" t="s">
        <v>47</v>
      </c>
      <c r="AV473" s="33" t="n">
        <v>35</v>
      </c>
      <c r="AW473" s="33" t="n">
        <v>43</v>
      </c>
      <c r="AX473" s="33" t="n">
        <v>51</v>
      </c>
      <c r="AY473" s="33" t="n">
        <v>228</v>
      </c>
      <c r="AZ473" s="33" t="n">
        <v>66</v>
      </c>
      <c r="BA473" s="33" t="n">
        <v>10</v>
      </c>
      <c r="BB473" s="33" t="n">
        <v>1</v>
      </c>
      <c r="BC473" s="33" t="n">
        <v>137</v>
      </c>
      <c r="BD473" s="245" t="n">
        <v>0</v>
      </c>
      <c r="BE473" s="33" t="n">
        <v>0</v>
      </c>
      <c r="BF473" s="33" t="n">
        <v>8</v>
      </c>
      <c r="BG473" s="33" t="n">
        <v>6</v>
      </c>
      <c r="BH473" s="33" t="n">
        <v>228</v>
      </c>
      <c r="BI473" s="33" t="n">
        <v>0.018</v>
      </c>
      <c r="BJ473" s="33" t="n">
        <v>0.026</v>
      </c>
      <c r="BK473" s="33" t="n">
        <v>0.004</v>
      </c>
      <c r="BL473" s="33" t="n">
        <v>0.004</v>
      </c>
      <c r="BM473" s="33" t="n">
        <v>0.018</v>
      </c>
      <c r="BN473" s="33" t="n">
        <v>0.088</v>
      </c>
      <c r="BO473" s="33" t="n">
        <v>0.101</v>
      </c>
      <c r="BP473" s="33" t="n">
        <v>0.07</v>
      </c>
      <c r="BQ473" s="33" t="n">
        <v>0.088</v>
      </c>
      <c r="BR473" s="33" t="n">
        <v>0.053</v>
      </c>
      <c r="BS473" s="33" t="n">
        <v>0.11</v>
      </c>
      <c r="BT473" s="33" t="n">
        <v>0.224</v>
      </c>
      <c r="BU473" s="33" t="n">
        <v>0.43</v>
      </c>
      <c r="BV473" s="33" t="n">
        <v>0.382</v>
      </c>
      <c r="BW473" s="33" t="n">
        <v>0.443</v>
      </c>
      <c r="BX473" s="33" t="n">
        <v>0.228</v>
      </c>
      <c r="BY473" s="33" t="n">
        <v>0.373</v>
      </c>
      <c r="BZ473" s="33" t="n">
        <v>0.285</v>
      </c>
      <c r="CA473" s="33" t="n">
        <v>0.013</v>
      </c>
      <c r="CB473" s="33" t="n">
        <v>0.013</v>
      </c>
      <c r="CC473" s="33" t="n">
        <v>0.018</v>
      </c>
      <c r="CD473" s="33" t="n">
        <v>0.026</v>
      </c>
      <c r="CE473" s="33" t="n">
        <v>0.009</v>
      </c>
      <c r="CF473" s="33" t="n">
        <v>0.039</v>
      </c>
      <c r="CG473" s="33" t="n">
        <v>0.439</v>
      </c>
      <c r="CH473" s="33" t="n">
        <v>0.509</v>
      </c>
      <c r="CI473" s="33" t="n">
        <v>0.447</v>
      </c>
      <c r="CJ473" s="33" t="n">
        <v>0.689</v>
      </c>
      <c r="CK473" s="33" t="n">
        <v>0.491</v>
      </c>
      <c r="CL473" s="33" t="n">
        <v>0.364</v>
      </c>
      <c r="CM473" s="33" t="n">
        <v>0</v>
      </c>
      <c r="CN473" s="33" t="n">
        <v>0.004</v>
      </c>
      <c r="CO473" s="33" t="n">
        <v>0</v>
      </c>
      <c r="CP473" s="33" t="n">
        <v>0</v>
      </c>
      <c r="CQ473" s="33" t="n">
        <v>0</v>
      </c>
      <c r="CR473" s="33" t="n">
        <v>0.009</v>
      </c>
      <c r="CS473" s="33" t="n">
        <v>0.026</v>
      </c>
      <c r="CT473" s="33" t="n">
        <v>0.07</v>
      </c>
      <c r="CU473" s="33" t="n">
        <v>0.022</v>
      </c>
      <c r="CV473" s="33" t="n">
        <v>0.009</v>
      </c>
      <c r="CW473" s="33" t="n">
        <v>0.018</v>
      </c>
      <c r="CX473" s="33" t="n">
        <v>0.044</v>
      </c>
      <c r="CY473" s="33" t="n">
        <v>0.066</v>
      </c>
      <c r="CZ473" s="33" t="n">
        <v>0.039</v>
      </c>
      <c r="DA473" s="33" t="n">
        <v>0.066</v>
      </c>
      <c r="DB473" s="33" t="n">
        <v>0.088</v>
      </c>
      <c r="DC473" s="33" t="n">
        <v>0.127</v>
      </c>
      <c r="DD473" s="33" t="n">
        <v>0.079</v>
      </c>
      <c r="DE473" s="33" t="n">
        <v>0.193</v>
      </c>
      <c r="DF473" s="33" t="n">
        <v>0.189</v>
      </c>
      <c r="DG473" s="33" t="n">
        <v>0.232</v>
      </c>
      <c r="DH473" s="33" t="n">
        <v>0.215</v>
      </c>
      <c r="DI473" s="33" t="n">
        <v>0.228</v>
      </c>
      <c r="DJ473" s="33" t="n">
        <v>0.272</v>
      </c>
      <c r="DK473" s="33" t="n">
        <v>0.237</v>
      </c>
      <c r="DL473" s="33" t="n">
        <v>0.268</v>
      </c>
      <c r="DM473" s="33" t="n">
        <v>0.268</v>
      </c>
      <c r="DN473" s="33" t="n">
        <v>0.018</v>
      </c>
      <c r="DO473" s="33" t="n">
        <v>0.013</v>
      </c>
      <c r="DP473" s="33" t="n">
        <v>0.026</v>
      </c>
      <c r="DQ473" s="33" t="n">
        <v>0.022</v>
      </c>
      <c r="DR473" s="33" t="n">
        <v>0.013</v>
      </c>
      <c r="DS473" s="33" t="n">
        <v>0.022</v>
      </c>
      <c r="DT473" s="33" t="n">
        <v>0.031</v>
      </c>
      <c r="DU473" s="33" t="n">
        <v>0.022</v>
      </c>
      <c r="DV473" s="33" t="n">
        <v>0.031</v>
      </c>
      <c r="DW473" s="33" t="n">
        <v>0.781</v>
      </c>
      <c r="DX473" s="33" t="n">
        <v>0.776</v>
      </c>
      <c r="DY473" s="33" t="n">
        <v>0.697</v>
      </c>
      <c r="DZ473" s="33" t="n">
        <v>0.697</v>
      </c>
      <c r="EA473" s="33" t="n">
        <v>0.719</v>
      </c>
      <c r="EB473" s="33" t="n">
        <v>0.632</v>
      </c>
      <c r="EC473" s="33" t="n">
        <v>0.618</v>
      </c>
      <c r="ED473" s="33" t="n">
        <v>0.513</v>
      </c>
      <c r="EE473" s="33" t="n">
        <v>0.601</v>
      </c>
      <c r="EF473" s="33" t="n">
        <v>0.382</v>
      </c>
      <c r="EG473" s="33" t="n">
        <v>0.026</v>
      </c>
      <c r="EH473" s="33" t="n">
        <v>0.018</v>
      </c>
      <c r="EI473" s="33" t="n">
        <v>0.044</v>
      </c>
      <c r="EJ473" s="33" t="n">
        <v>0.276</v>
      </c>
      <c r="EK473" s="33" t="n">
        <v>0.066</v>
      </c>
      <c r="EL473" s="33" t="n">
        <v>0.035</v>
      </c>
      <c r="EM473" s="33" t="n">
        <v>0.114</v>
      </c>
      <c r="EN473" s="33" t="n">
        <v>0.118</v>
      </c>
      <c r="EO473" s="33" t="n">
        <v>0.346</v>
      </c>
      <c r="EP473" s="33" t="n">
        <v>0.333</v>
      </c>
      <c r="EQ473" s="33" t="n">
        <v>0.307</v>
      </c>
      <c r="ER473" s="33" t="n">
        <v>0.07</v>
      </c>
      <c r="ES473" s="33" t="n">
        <v>0.039</v>
      </c>
      <c r="ET473" s="33" t="n">
        <v>0.053</v>
      </c>
      <c r="EU473" s="33" t="n">
        <v>0.088</v>
      </c>
      <c r="EV473" s="33" t="n">
        <v>0.154</v>
      </c>
      <c r="EW473" s="33" t="n">
        <v>0.522</v>
      </c>
      <c r="EX473" s="33" t="n">
        <v>0.561</v>
      </c>
      <c r="EY473" s="33" t="n">
        <v>0.447</v>
      </c>
      <c r="EZ473" s="33" t="n">
        <v>8.47</v>
      </c>
      <c r="FA473" s="33" t="n">
        <v>0</v>
      </c>
      <c r="FB473" s="33" t="n">
        <v>0</v>
      </c>
      <c r="FC473" s="33" t="n">
        <v>0.031</v>
      </c>
      <c r="FD473" s="33" t="n">
        <v>0.013</v>
      </c>
      <c r="FE473" s="33" t="n">
        <v>0.048</v>
      </c>
      <c r="FF473" s="33" t="n">
        <v>0.048</v>
      </c>
      <c r="FG473" s="33" t="n">
        <v>0.075</v>
      </c>
      <c r="FH473" s="33" t="n">
        <v>0.167</v>
      </c>
      <c r="FI473" s="33" t="n">
        <v>0.162</v>
      </c>
      <c r="FJ473" s="33" t="n">
        <v>0.404</v>
      </c>
      <c r="FK473" s="33" t="n">
        <v>0.053</v>
      </c>
      <c r="FL473" s="33" t="n">
        <v>0.311</v>
      </c>
      <c r="FM473" s="33" t="n">
        <v>0.434</v>
      </c>
      <c r="FN473" s="33" t="n">
        <v>0.18</v>
      </c>
      <c r="FO473" s="33" t="n">
        <v>0.228</v>
      </c>
      <c r="FP473" s="33" t="n">
        <v>0.145</v>
      </c>
      <c r="FQ473" s="33" t="n">
        <v>0.254</v>
      </c>
      <c r="FR473" s="33" t="n">
        <v>0.136</v>
      </c>
      <c r="FS473" s="33" t="n">
        <v>0.07</v>
      </c>
      <c r="FT473" s="33" t="n">
        <v>0.298</v>
      </c>
      <c r="FU473" s="33" t="n">
        <v>0.127</v>
      </c>
      <c r="FV473" s="33" t="n">
        <v>0.105</v>
      </c>
      <c r="FW473" s="33" t="n">
        <v>0.154</v>
      </c>
      <c r="FX473" s="33" t="n">
        <v>0.197</v>
      </c>
      <c r="FY473" s="33" t="n">
        <v>0.246</v>
      </c>
      <c r="FZ473" s="33" t="n">
        <v>0.114</v>
      </c>
      <c r="GA473" s="33" t="n">
        <v>0.004</v>
      </c>
      <c r="GB473" s="33" t="n">
        <v>0.009</v>
      </c>
      <c r="GC473" s="33" t="n">
        <v>0.004</v>
      </c>
      <c r="GD473" s="33" t="n">
        <v>0.009</v>
      </c>
      <c r="GE473" s="33" t="n">
        <v>0.092</v>
      </c>
      <c r="GF473" s="33" t="n">
        <v>0</v>
      </c>
      <c r="GG473" s="33" t="n">
        <v>0.386</v>
      </c>
      <c r="GH473" s="33" t="n">
        <v>0.364</v>
      </c>
      <c r="GI473" s="33" t="n">
        <v>0.333</v>
      </c>
      <c r="GJ473" s="33" t="n">
        <v>0.355</v>
      </c>
      <c r="GK473" s="33" t="n">
        <v>0.408</v>
      </c>
      <c r="GL473" s="33" t="n">
        <v>0.364</v>
      </c>
      <c r="GM473" s="33" t="n">
        <v>0.518</v>
      </c>
      <c r="GN473" s="33" t="n">
        <v>0.377</v>
      </c>
      <c r="GO473" s="33" t="n">
        <v>0.469</v>
      </c>
      <c r="GP473" s="33" t="n">
        <v>0.522</v>
      </c>
      <c r="GQ473" s="33" t="n">
        <v>0.316</v>
      </c>
      <c r="GR473" s="33" t="n">
        <v>0.539</v>
      </c>
      <c r="GS473" s="33" t="n">
        <v>0.039</v>
      </c>
      <c r="GT473" s="33" t="n">
        <v>0.171</v>
      </c>
      <c r="GU473" s="33" t="n">
        <v>0.14</v>
      </c>
      <c r="GV473" s="33" t="n">
        <v>0.057</v>
      </c>
      <c r="GW473" s="33" t="n">
        <v>0.118</v>
      </c>
      <c r="GX473" s="33" t="n">
        <v>0.053</v>
      </c>
      <c r="GY473" s="33" t="n">
        <v>0.004</v>
      </c>
      <c r="GZ473" s="33" t="n">
        <v>0.026</v>
      </c>
      <c r="HA473" s="33" t="n">
        <v>0.009</v>
      </c>
      <c r="HB473" s="33" t="n">
        <v>0.009</v>
      </c>
      <c r="HC473" s="33" t="n">
        <v>0.022</v>
      </c>
      <c r="HD473" s="33" t="n">
        <v>0.004</v>
      </c>
      <c r="HE473" s="33" t="n">
        <v>0.048</v>
      </c>
      <c r="HF473" s="33" t="n">
        <v>0.053</v>
      </c>
      <c r="HG473" s="33" t="n">
        <v>0.044</v>
      </c>
      <c r="HH473" s="33" t="n">
        <v>0.048</v>
      </c>
      <c r="HI473" s="33" t="n">
        <v>0.044</v>
      </c>
      <c r="HJ473" s="33" t="n">
        <v>0.039</v>
      </c>
    </row>
    <row r="474" customFormat="false" ht="15" hidden="false" customHeight="false" outlineLevel="0" collapsed="false">
      <c r="A474" s="33" t="n">
        <v>610146</v>
      </c>
      <c r="B474" s="242" t="s">
        <v>1785</v>
      </c>
      <c r="C474" s="243" t="s">
        <v>1786</v>
      </c>
      <c r="D474" s="33" t="n">
        <v>5610</v>
      </c>
      <c r="E474" s="33" t="n">
        <v>25121</v>
      </c>
      <c r="F474" s="33" t="s">
        <v>1188</v>
      </c>
      <c r="G474" s="33" t="s">
        <v>1189</v>
      </c>
      <c r="H474" s="243" t="s">
        <v>46</v>
      </c>
      <c r="I474" s="33" t="s">
        <v>1855</v>
      </c>
      <c r="J474" s="33" t="s">
        <v>1788</v>
      </c>
      <c r="L474" s="33" t="s">
        <v>115</v>
      </c>
      <c r="N474" s="33" t="s">
        <v>1790</v>
      </c>
      <c r="O474" s="33" t="n">
        <v>51478</v>
      </c>
      <c r="P474" s="33" t="s">
        <v>1791</v>
      </c>
      <c r="Q474" s="33" t="s">
        <v>4975</v>
      </c>
      <c r="R474" s="33" t="s">
        <v>4976</v>
      </c>
      <c r="S474" s="33" t="n">
        <v>60619</v>
      </c>
      <c r="T474" s="33" t="n">
        <v>46</v>
      </c>
      <c r="U474" s="33" t="s">
        <v>4977</v>
      </c>
      <c r="V474" s="33" t="s">
        <v>4978</v>
      </c>
      <c r="W474" s="33" t="s">
        <v>4979</v>
      </c>
      <c r="X474" s="33" t="s">
        <v>4980</v>
      </c>
      <c r="Y474" s="33" t="s">
        <v>2097</v>
      </c>
      <c r="Z474" s="33" t="s">
        <v>2586</v>
      </c>
      <c r="AA474" s="33" t="n">
        <v>2012</v>
      </c>
      <c r="AB474" s="33" t="n">
        <v>610146</v>
      </c>
      <c r="AD474" s="33" t="n">
        <v>5610</v>
      </c>
      <c r="AG474" s="33" t="s">
        <v>4981</v>
      </c>
      <c r="AH474" s="33" t="n">
        <v>6</v>
      </c>
      <c r="AI474" s="33" t="s">
        <v>1800</v>
      </c>
      <c r="AJ474" s="33" t="s">
        <v>1801</v>
      </c>
      <c r="AK474" s="33" t="s">
        <v>1802</v>
      </c>
      <c r="AL474" s="33" t="s">
        <v>115</v>
      </c>
      <c r="AM474" s="33" t="s">
        <v>53</v>
      </c>
      <c r="AN474" s="33" t="s">
        <v>115</v>
      </c>
      <c r="AO474" s="33" t="s">
        <v>115</v>
      </c>
      <c r="AP474" s="33" t="s">
        <v>53</v>
      </c>
      <c r="AQ474" s="33" t="s">
        <v>2467</v>
      </c>
      <c r="AR474" s="244" t="s">
        <v>159</v>
      </c>
      <c r="AS474" s="33" t="s">
        <v>47</v>
      </c>
      <c r="AT474" s="33" t="s">
        <v>77</v>
      </c>
      <c r="AU474" s="33" t="s">
        <v>47</v>
      </c>
      <c r="AV474" s="33" t="n">
        <v>56</v>
      </c>
      <c r="AW474" s="33" t="n">
        <v>66</v>
      </c>
      <c r="AX474" s="33" t="n">
        <v>46</v>
      </c>
      <c r="AY474" s="33" t="n">
        <v>82</v>
      </c>
      <c r="AZ474" s="33" t="n">
        <v>0</v>
      </c>
      <c r="BA474" s="33" t="n">
        <v>0</v>
      </c>
      <c r="BB474" s="33" t="n">
        <v>74</v>
      </c>
      <c r="BC474" s="33" t="n">
        <v>0</v>
      </c>
      <c r="BD474" s="245" t="n">
        <v>1</v>
      </c>
      <c r="BE474" s="33" t="n">
        <v>0</v>
      </c>
      <c r="BF474" s="33" t="n">
        <v>4</v>
      </c>
      <c r="BG474" s="33" t="n">
        <v>3</v>
      </c>
      <c r="BH474" s="33" t="n">
        <v>82</v>
      </c>
      <c r="BI474" s="33" t="n">
        <v>0.073</v>
      </c>
      <c r="BJ474" s="33" t="n">
        <v>0</v>
      </c>
      <c r="BK474" s="33" t="n">
        <v>0</v>
      </c>
      <c r="BL474" s="33" t="n">
        <v>0.012</v>
      </c>
      <c r="BM474" s="33" t="n">
        <v>0.012</v>
      </c>
      <c r="BN474" s="33" t="n">
        <v>0.061</v>
      </c>
      <c r="BO474" s="33" t="n">
        <v>0.061</v>
      </c>
      <c r="BP474" s="33" t="n">
        <v>0.049</v>
      </c>
      <c r="BQ474" s="33" t="n">
        <v>0.049</v>
      </c>
      <c r="BR474" s="33" t="n">
        <v>0.037</v>
      </c>
      <c r="BS474" s="33" t="n">
        <v>0.024</v>
      </c>
      <c r="BT474" s="33" t="n">
        <v>0.146</v>
      </c>
      <c r="BU474" s="33" t="n">
        <v>0.366</v>
      </c>
      <c r="BV474" s="33" t="n">
        <v>0.28</v>
      </c>
      <c r="BW474" s="33" t="n">
        <v>0.366</v>
      </c>
      <c r="BX474" s="33" t="n">
        <v>0.195</v>
      </c>
      <c r="BY474" s="33" t="n">
        <v>0.329</v>
      </c>
      <c r="BZ474" s="33" t="n">
        <v>0.28</v>
      </c>
      <c r="CA474" s="33" t="n">
        <v>0.024</v>
      </c>
      <c r="CB474" s="33" t="n">
        <v>0.037</v>
      </c>
      <c r="CC474" s="33" t="n">
        <v>0.024</v>
      </c>
      <c r="CD474" s="33" t="n">
        <v>0.037</v>
      </c>
      <c r="CE474" s="33" t="n">
        <v>0.024</v>
      </c>
      <c r="CF474" s="33" t="n">
        <v>0.037</v>
      </c>
      <c r="CG474" s="33" t="n">
        <v>0.476</v>
      </c>
      <c r="CH474" s="33" t="n">
        <v>0.634</v>
      </c>
      <c r="CI474" s="33" t="n">
        <v>0.561</v>
      </c>
      <c r="CJ474" s="33" t="n">
        <v>0.72</v>
      </c>
      <c r="CK474" s="33" t="n">
        <v>0.61</v>
      </c>
      <c r="CL474" s="33" t="n">
        <v>0.476</v>
      </c>
      <c r="CM474" s="33" t="n">
        <v>0.012</v>
      </c>
      <c r="CN474" s="33" t="n">
        <v>0</v>
      </c>
      <c r="CO474" s="33" t="n">
        <v>0</v>
      </c>
      <c r="CP474" s="33" t="n">
        <v>0.012</v>
      </c>
      <c r="CQ474" s="33" t="n">
        <v>0</v>
      </c>
      <c r="CR474" s="33" t="n">
        <v>0</v>
      </c>
      <c r="CS474" s="33" t="n">
        <v>0</v>
      </c>
      <c r="CT474" s="33" t="n">
        <v>0.073</v>
      </c>
      <c r="CU474" s="33" t="n">
        <v>0.024</v>
      </c>
      <c r="CV474" s="33" t="n">
        <v>0.012</v>
      </c>
      <c r="CW474" s="33" t="n">
        <v>0</v>
      </c>
      <c r="CX474" s="33" t="n">
        <v>0</v>
      </c>
      <c r="CY474" s="33" t="n">
        <v>0.024</v>
      </c>
      <c r="CZ474" s="33" t="n">
        <v>0.012</v>
      </c>
      <c r="DA474" s="33" t="n">
        <v>0.061</v>
      </c>
      <c r="DB474" s="33" t="n">
        <v>0.037</v>
      </c>
      <c r="DC474" s="33" t="n">
        <v>0.049</v>
      </c>
      <c r="DD474" s="33" t="n">
        <v>0.049</v>
      </c>
      <c r="DE474" s="33" t="n">
        <v>0.085</v>
      </c>
      <c r="DF474" s="33" t="n">
        <v>0.171</v>
      </c>
      <c r="DG474" s="33" t="n">
        <v>0.183</v>
      </c>
      <c r="DH474" s="33" t="n">
        <v>0.159</v>
      </c>
      <c r="DI474" s="33" t="n">
        <v>0.159</v>
      </c>
      <c r="DJ474" s="33" t="n">
        <v>0.28</v>
      </c>
      <c r="DK474" s="33" t="n">
        <v>0.244</v>
      </c>
      <c r="DL474" s="33" t="n">
        <v>0.256</v>
      </c>
      <c r="DM474" s="33" t="n">
        <v>0.171</v>
      </c>
      <c r="DN474" s="33" t="n">
        <v>0.024</v>
      </c>
      <c r="DO474" s="33" t="n">
        <v>0.024</v>
      </c>
      <c r="DP474" s="33" t="n">
        <v>0.037</v>
      </c>
      <c r="DQ474" s="33" t="n">
        <v>0.024</v>
      </c>
      <c r="DR474" s="33" t="n">
        <v>0.037</v>
      </c>
      <c r="DS474" s="33" t="n">
        <v>0.024</v>
      </c>
      <c r="DT474" s="33" t="n">
        <v>0.024</v>
      </c>
      <c r="DU474" s="33" t="n">
        <v>0.024</v>
      </c>
      <c r="DV474" s="33" t="n">
        <v>0.037</v>
      </c>
      <c r="DW474" s="33" t="n">
        <v>0.866</v>
      </c>
      <c r="DX474" s="33" t="n">
        <v>0.805</v>
      </c>
      <c r="DY474" s="33" t="n">
        <v>0.78</v>
      </c>
      <c r="DZ474" s="33" t="n">
        <v>0.78</v>
      </c>
      <c r="EA474" s="33" t="n">
        <v>0.793</v>
      </c>
      <c r="EB474" s="33" t="n">
        <v>0.634</v>
      </c>
      <c r="EC474" s="33" t="n">
        <v>0.695</v>
      </c>
      <c r="ED474" s="33" t="n">
        <v>0.598</v>
      </c>
      <c r="EE474" s="33" t="n">
        <v>0.72</v>
      </c>
      <c r="EF474" s="33" t="n">
        <v>0.378</v>
      </c>
      <c r="EG474" s="33" t="n">
        <v>0.037</v>
      </c>
      <c r="EH474" s="33" t="n">
        <v>0.012</v>
      </c>
      <c r="EI474" s="33" t="n">
        <v>0.061</v>
      </c>
      <c r="EJ474" s="33" t="n">
        <v>0.341</v>
      </c>
      <c r="EK474" s="33" t="n">
        <v>0.073</v>
      </c>
      <c r="EL474" s="33" t="n">
        <v>0.061</v>
      </c>
      <c r="EM474" s="33" t="n">
        <v>0.134</v>
      </c>
      <c r="EN474" s="33" t="n">
        <v>0.11</v>
      </c>
      <c r="EO474" s="33" t="n">
        <v>0.293</v>
      </c>
      <c r="EP474" s="33" t="n">
        <v>0.244</v>
      </c>
      <c r="EQ474" s="33" t="n">
        <v>0.256</v>
      </c>
      <c r="ER474" s="33" t="n">
        <v>0.024</v>
      </c>
      <c r="ES474" s="33" t="n">
        <v>0.049</v>
      </c>
      <c r="ET474" s="33" t="n">
        <v>0.11</v>
      </c>
      <c r="EU474" s="33" t="n">
        <v>0.085</v>
      </c>
      <c r="EV474" s="33" t="n">
        <v>0.146</v>
      </c>
      <c r="EW474" s="33" t="n">
        <v>0.549</v>
      </c>
      <c r="EX474" s="33" t="n">
        <v>0.573</v>
      </c>
      <c r="EY474" s="33" t="n">
        <v>0.463</v>
      </c>
      <c r="EZ474" s="33" t="n">
        <v>7.53</v>
      </c>
      <c r="FA474" s="33" t="n">
        <v>0.024</v>
      </c>
      <c r="FB474" s="33" t="n">
        <v>0.012</v>
      </c>
      <c r="FC474" s="33" t="n">
        <v>0.012</v>
      </c>
      <c r="FD474" s="33" t="n">
        <v>0.024</v>
      </c>
      <c r="FE474" s="33" t="n">
        <v>0.146</v>
      </c>
      <c r="FF474" s="33" t="n">
        <v>0.073</v>
      </c>
      <c r="FG474" s="33" t="n">
        <v>0.11</v>
      </c>
      <c r="FH474" s="33" t="n">
        <v>0.171</v>
      </c>
      <c r="FI474" s="33" t="n">
        <v>0.11</v>
      </c>
      <c r="FJ474" s="33" t="n">
        <v>0.268</v>
      </c>
      <c r="FK474" s="33" t="n">
        <v>0.049</v>
      </c>
      <c r="FL474" s="33" t="n">
        <v>0.61</v>
      </c>
      <c r="FM474" s="33" t="n">
        <v>0.634</v>
      </c>
      <c r="FN474" s="33" t="n">
        <v>0.317</v>
      </c>
      <c r="FO474" s="33" t="n">
        <v>0.159</v>
      </c>
      <c r="FP474" s="33" t="n">
        <v>0.122</v>
      </c>
      <c r="FQ474" s="33" t="n">
        <v>0.256</v>
      </c>
      <c r="FR474" s="33" t="n">
        <v>0.073</v>
      </c>
      <c r="FS474" s="33" t="n">
        <v>0.073</v>
      </c>
      <c r="FT474" s="33" t="n">
        <v>0.232</v>
      </c>
      <c r="FU474" s="33" t="n">
        <v>0.049</v>
      </c>
      <c r="FV474" s="33" t="n">
        <v>0.049</v>
      </c>
      <c r="FW474" s="33" t="n">
        <v>0.134</v>
      </c>
      <c r="FX474" s="33" t="n">
        <v>0.11</v>
      </c>
      <c r="FY474" s="33" t="n">
        <v>0.122</v>
      </c>
      <c r="FZ474" s="33" t="n">
        <v>0.061</v>
      </c>
      <c r="GA474" s="33" t="n">
        <v>0.024</v>
      </c>
      <c r="GB474" s="33" t="n">
        <v>0.024</v>
      </c>
      <c r="GC474" s="33" t="n">
        <v>0.024</v>
      </c>
      <c r="GD474" s="33" t="n">
        <v>0.012</v>
      </c>
      <c r="GE474" s="33" t="n">
        <v>0.085</v>
      </c>
      <c r="GF474" s="33" t="n">
        <v>0</v>
      </c>
      <c r="GG474" s="33" t="n">
        <v>0.317</v>
      </c>
      <c r="GH474" s="33" t="n">
        <v>0.268</v>
      </c>
      <c r="GI474" s="33" t="n">
        <v>0.268</v>
      </c>
      <c r="GJ474" s="33" t="n">
        <v>0.293</v>
      </c>
      <c r="GK474" s="33" t="n">
        <v>0.39</v>
      </c>
      <c r="GL474" s="33" t="n">
        <v>0.451</v>
      </c>
      <c r="GM474" s="33" t="n">
        <v>0.61</v>
      </c>
      <c r="GN474" s="33" t="n">
        <v>0.341</v>
      </c>
      <c r="GO474" s="33" t="n">
        <v>0.439</v>
      </c>
      <c r="GP474" s="33" t="n">
        <v>0.427</v>
      </c>
      <c r="GQ474" s="33" t="n">
        <v>0.28</v>
      </c>
      <c r="GR474" s="33" t="n">
        <v>0.488</v>
      </c>
      <c r="GS474" s="33" t="n">
        <v>0.024</v>
      </c>
      <c r="GT474" s="33" t="n">
        <v>0.293</v>
      </c>
      <c r="GU474" s="33" t="n">
        <v>0.207</v>
      </c>
      <c r="GV474" s="33" t="n">
        <v>0.171</v>
      </c>
      <c r="GW474" s="33" t="n">
        <v>0.195</v>
      </c>
      <c r="GX474" s="33" t="n">
        <v>0.024</v>
      </c>
      <c r="GY474" s="33" t="n">
        <v>0</v>
      </c>
      <c r="GZ474" s="33" t="n">
        <v>0.012</v>
      </c>
      <c r="HA474" s="33" t="n">
        <v>0.024</v>
      </c>
      <c r="HB474" s="33" t="n">
        <v>0.024</v>
      </c>
      <c r="HC474" s="33" t="n">
        <v>0</v>
      </c>
      <c r="HD474" s="33" t="n">
        <v>0</v>
      </c>
      <c r="HE474" s="33" t="n">
        <v>0.024</v>
      </c>
      <c r="HF474" s="33" t="n">
        <v>0.061</v>
      </c>
      <c r="HG474" s="33" t="n">
        <v>0.037</v>
      </c>
      <c r="HH474" s="33" t="n">
        <v>0.073</v>
      </c>
      <c r="HI474" s="33" t="n">
        <v>0.049</v>
      </c>
      <c r="HJ474" s="33" t="n">
        <v>0.037</v>
      </c>
    </row>
    <row r="475" customFormat="false" ht="15" hidden="false" customHeight="false" outlineLevel="0" collapsed="false">
      <c r="A475" s="33" t="n">
        <v>610147</v>
      </c>
      <c r="B475" s="242" t="s">
        <v>1785</v>
      </c>
      <c r="C475" s="243" t="s">
        <v>1786</v>
      </c>
      <c r="D475" s="33" t="n">
        <v>5630</v>
      </c>
      <c r="E475" s="33" t="n">
        <v>25141</v>
      </c>
      <c r="F475" s="33" t="s">
        <v>1200</v>
      </c>
      <c r="G475" s="33" t="s">
        <v>1201</v>
      </c>
      <c r="H475" s="243" t="s">
        <v>46</v>
      </c>
      <c r="I475" s="33" t="s">
        <v>1855</v>
      </c>
      <c r="J475" s="33" t="s">
        <v>2438</v>
      </c>
      <c r="L475" s="33" t="s">
        <v>64</v>
      </c>
      <c r="N475" s="33" t="s">
        <v>1790</v>
      </c>
      <c r="O475" s="33" t="n">
        <v>51071</v>
      </c>
      <c r="P475" s="33" t="s">
        <v>1791</v>
      </c>
      <c r="Q475" s="33" t="s">
        <v>4982</v>
      </c>
      <c r="R475" s="33" t="s">
        <v>4983</v>
      </c>
      <c r="S475" s="33" t="n">
        <v>60645</v>
      </c>
      <c r="T475" s="33" t="n">
        <v>32</v>
      </c>
      <c r="U475" s="33" t="s">
        <v>4984</v>
      </c>
      <c r="V475" s="33" t="s">
        <v>4985</v>
      </c>
      <c r="W475" s="33" t="s">
        <v>4986</v>
      </c>
      <c r="X475" s="33" t="s">
        <v>4987</v>
      </c>
      <c r="Y475" s="33" t="s">
        <v>1457</v>
      </c>
      <c r="Z475" s="33" t="s">
        <v>2927</v>
      </c>
      <c r="AA475" s="33" t="n">
        <v>2012</v>
      </c>
      <c r="AB475" s="33" t="n">
        <v>610147</v>
      </c>
      <c r="AD475" s="33" t="n">
        <v>5630</v>
      </c>
      <c r="AG475" s="33" t="s">
        <v>4988</v>
      </c>
      <c r="AH475" s="33" t="n">
        <v>1</v>
      </c>
      <c r="AI475" s="33" t="s">
        <v>1823</v>
      </c>
      <c r="AJ475" s="33" t="s">
        <v>1801</v>
      </c>
      <c r="AK475" s="33" t="s">
        <v>1802</v>
      </c>
      <c r="AL475" s="33" t="s">
        <v>64</v>
      </c>
      <c r="AM475" s="33" t="s">
        <v>65</v>
      </c>
      <c r="AN475" s="33" t="s">
        <v>64</v>
      </c>
      <c r="AO475" s="33" t="s">
        <v>64</v>
      </c>
      <c r="AP475" s="33" t="s">
        <v>65</v>
      </c>
      <c r="AQ475" s="33" t="s">
        <v>2426</v>
      </c>
      <c r="AR475" s="244" t="s">
        <v>674</v>
      </c>
      <c r="AS475" s="33" t="s">
        <v>47</v>
      </c>
      <c r="AT475" s="33" t="s">
        <v>47</v>
      </c>
      <c r="AU475" s="33" t="s">
        <v>47</v>
      </c>
      <c r="AV475" s="33" t="n">
        <v>53</v>
      </c>
      <c r="AW475" s="33" t="n">
        <v>56</v>
      </c>
      <c r="AX475" s="33" t="n">
        <v>57</v>
      </c>
      <c r="AY475" s="33" t="n">
        <v>204</v>
      </c>
      <c r="AZ475" s="33" t="n">
        <v>41</v>
      </c>
      <c r="BA475" s="33" t="n">
        <v>46</v>
      </c>
      <c r="BB475" s="33" t="n">
        <v>33</v>
      </c>
      <c r="BC475" s="33" t="n">
        <v>59</v>
      </c>
      <c r="BD475" s="245" t="n">
        <v>1</v>
      </c>
      <c r="BE475" s="33" t="n">
        <v>1</v>
      </c>
      <c r="BF475" s="33" t="n">
        <v>10</v>
      </c>
      <c r="BG475" s="33" t="n">
        <v>13</v>
      </c>
      <c r="BH475" s="33" t="n">
        <v>204</v>
      </c>
      <c r="BI475" s="33" t="n">
        <v>0.005</v>
      </c>
      <c r="BJ475" s="33" t="n">
        <v>0.005</v>
      </c>
      <c r="BK475" s="33" t="n">
        <v>0.005</v>
      </c>
      <c r="BL475" s="33" t="n">
        <v>0.015</v>
      </c>
      <c r="BM475" s="33" t="n">
        <v>0.02</v>
      </c>
      <c r="BN475" s="33" t="n">
        <v>0.069</v>
      </c>
      <c r="BO475" s="33" t="n">
        <v>0.02</v>
      </c>
      <c r="BP475" s="33" t="n">
        <v>0.015</v>
      </c>
      <c r="BQ475" s="33" t="n">
        <v>0.02</v>
      </c>
      <c r="BR475" s="33" t="n">
        <v>0.049</v>
      </c>
      <c r="BS475" s="33" t="n">
        <v>0.069</v>
      </c>
      <c r="BT475" s="33" t="n">
        <v>0.201</v>
      </c>
      <c r="BU475" s="33" t="n">
        <v>0.343</v>
      </c>
      <c r="BV475" s="33" t="n">
        <v>0.289</v>
      </c>
      <c r="BW475" s="33" t="n">
        <v>0.353</v>
      </c>
      <c r="BX475" s="33" t="n">
        <v>0.235</v>
      </c>
      <c r="BY475" s="33" t="n">
        <v>0.382</v>
      </c>
      <c r="BZ475" s="33" t="n">
        <v>0.314</v>
      </c>
      <c r="CA475" s="33" t="n">
        <v>0.02</v>
      </c>
      <c r="CB475" s="33" t="n">
        <v>0.005</v>
      </c>
      <c r="CC475" s="33" t="n">
        <v>0.034</v>
      </c>
      <c r="CD475" s="33" t="n">
        <v>0.02</v>
      </c>
      <c r="CE475" s="33" t="n">
        <v>0.02</v>
      </c>
      <c r="CF475" s="33" t="n">
        <v>0.039</v>
      </c>
      <c r="CG475" s="33" t="n">
        <v>0.613</v>
      </c>
      <c r="CH475" s="33" t="n">
        <v>0.686</v>
      </c>
      <c r="CI475" s="33" t="n">
        <v>0.588</v>
      </c>
      <c r="CJ475" s="33" t="n">
        <v>0.681</v>
      </c>
      <c r="CK475" s="33" t="n">
        <v>0.51</v>
      </c>
      <c r="CL475" s="33" t="n">
        <v>0.377</v>
      </c>
      <c r="CM475" s="33" t="n">
        <v>0</v>
      </c>
      <c r="CN475" s="33" t="n">
        <v>0.005</v>
      </c>
      <c r="CO475" s="33" t="n">
        <v>0</v>
      </c>
      <c r="CP475" s="33" t="n">
        <v>0</v>
      </c>
      <c r="CQ475" s="33" t="n">
        <v>0</v>
      </c>
      <c r="CR475" s="33" t="n">
        <v>0</v>
      </c>
      <c r="CS475" s="33" t="n">
        <v>0.005</v>
      </c>
      <c r="CT475" s="33" t="n">
        <v>0.069</v>
      </c>
      <c r="CU475" s="33" t="n">
        <v>0.02</v>
      </c>
      <c r="CV475" s="33" t="n">
        <v>0.005</v>
      </c>
      <c r="CW475" s="33" t="n">
        <v>0.015</v>
      </c>
      <c r="CX475" s="33" t="n">
        <v>0.005</v>
      </c>
      <c r="CY475" s="33" t="n">
        <v>0.025</v>
      </c>
      <c r="CZ475" s="33" t="n">
        <v>0.015</v>
      </c>
      <c r="DA475" s="33" t="n">
        <v>0.015</v>
      </c>
      <c r="DB475" s="33" t="n">
        <v>0.049</v>
      </c>
      <c r="DC475" s="33" t="n">
        <v>0.088</v>
      </c>
      <c r="DD475" s="33" t="n">
        <v>0.074</v>
      </c>
      <c r="DE475" s="33" t="n">
        <v>0.157</v>
      </c>
      <c r="DF475" s="33" t="n">
        <v>0.152</v>
      </c>
      <c r="DG475" s="33" t="n">
        <v>0.23</v>
      </c>
      <c r="DH475" s="33" t="n">
        <v>0.201</v>
      </c>
      <c r="DI475" s="33" t="n">
        <v>0.181</v>
      </c>
      <c r="DJ475" s="33" t="n">
        <v>0.26</v>
      </c>
      <c r="DK475" s="33" t="n">
        <v>0.27</v>
      </c>
      <c r="DL475" s="33" t="n">
        <v>0.284</v>
      </c>
      <c r="DM475" s="33" t="n">
        <v>0.275</v>
      </c>
      <c r="DN475" s="33" t="n">
        <v>0.02</v>
      </c>
      <c r="DO475" s="33" t="n">
        <v>0.015</v>
      </c>
      <c r="DP475" s="33" t="n">
        <v>0.02</v>
      </c>
      <c r="DQ475" s="33" t="n">
        <v>0.015</v>
      </c>
      <c r="DR475" s="33" t="n">
        <v>0.015</v>
      </c>
      <c r="DS475" s="33" t="n">
        <v>0.025</v>
      </c>
      <c r="DT475" s="33" t="n">
        <v>0.01</v>
      </c>
      <c r="DU475" s="33" t="n">
        <v>0.02</v>
      </c>
      <c r="DV475" s="33" t="n">
        <v>0.034</v>
      </c>
      <c r="DW475" s="33" t="n">
        <v>0.819</v>
      </c>
      <c r="DX475" s="33" t="n">
        <v>0.814</v>
      </c>
      <c r="DY475" s="33" t="n">
        <v>0.745</v>
      </c>
      <c r="DZ475" s="33" t="n">
        <v>0.76</v>
      </c>
      <c r="EA475" s="33" t="n">
        <v>0.789</v>
      </c>
      <c r="EB475" s="33" t="n">
        <v>0.701</v>
      </c>
      <c r="EC475" s="33" t="n">
        <v>0.667</v>
      </c>
      <c r="ED475" s="33" t="n">
        <v>0.539</v>
      </c>
      <c r="EE475" s="33" t="n">
        <v>0.598</v>
      </c>
      <c r="EF475" s="33" t="n">
        <v>0.49</v>
      </c>
      <c r="EG475" s="33" t="n">
        <v>0.025</v>
      </c>
      <c r="EH475" s="33" t="n">
        <v>0.015</v>
      </c>
      <c r="EI475" s="33" t="n">
        <v>0.039</v>
      </c>
      <c r="EJ475" s="33" t="n">
        <v>0.27</v>
      </c>
      <c r="EK475" s="33" t="n">
        <v>0.025</v>
      </c>
      <c r="EL475" s="33" t="n">
        <v>0.005</v>
      </c>
      <c r="EM475" s="33" t="n">
        <v>0.132</v>
      </c>
      <c r="EN475" s="33" t="n">
        <v>0.064</v>
      </c>
      <c r="EO475" s="33" t="n">
        <v>0.235</v>
      </c>
      <c r="EP475" s="33" t="n">
        <v>0.132</v>
      </c>
      <c r="EQ475" s="33" t="n">
        <v>0.309</v>
      </c>
      <c r="ER475" s="33" t="n">
        <v>0.078</v>
      </c>
      <c r="ES475" s="33" t="n">
        <v>0.039</v>
      </c>
      <c r="ET475" s="33" t="n">
        <v>0.074</v>
      </c>
      <c r="EU475" s="33" t="n">
        <v>0.113</v>
      </c>
      <c r="EV475" s="33" t="n">
        <v>0.098</v>
      </c>
      <c r="EW475" s="33" t="n">
        <v>0.676</v>
      </c>
      <c r="EX475" s="33" t="n">
        <v>0.775</v>
      </c>
      <c r="EY475" s="33" t="n">
        <v>0.407</v>
      </c>
      <c r="EZ475" s="33" t="n">
        <v>9.17</v>
      </c>
      <c r="FA475" s="33" t="n">
        <v>0</v>
      </c>
      <c r="FB475" s="33" t="n">
        <v>0</v>
      </c>
      <c r="FC475" s="33" t="n">
        <v>0</v>
      </c>
      <c r="FD475" s="33" t="n">
        <v>0</v>
      </c>
      <c r="FE475" s="33" t="n">
        <v>0.005</v>
      </c>
      <c r="FF475" s="33" t="n">
        <v>0.025</v>
      </c>
      <c r="FG475" s="33" t="n">
        <v>0.074</v>
      </c>
      <c r="FH475" s="33" t="n">
        <v>0.118</v>
      </c>
      <c r="FI475" s="33" t="n">
        <v>0.216</v>
      </c>
      <c r="FJ475" s="33" t="n">
        <v>0.52</v>
      </c>
      <c r="FK475" s="33" t="n">
        <v>0.044</v>
      </c>
      <c r="FL475" s="33" t="n">
        <v>0.309</v>
      </c>
      <c r="FM475" s="33" t="n">
        <v>0.466</v>
      </c>
      <c r="FN475" s="33" t="n">
        <v>0.152</v>
      </c>
      <c r="FO475" s="33" t="n">
        <v>0.186</v>
      </c>
      <c r="FP475" s="33" t="n">
        <v>0.103</v>
      </c>
      <c r="FQ475" s="33" t="n">
        <v>0.201</v>
      </c>
      <c r="FR475" s="33" t="n">
        <v>0.132</v>
      </c>
      <c r="FS475" s="33" t="n">
        <v>0.069</v>
      </c>
      <c r="FT475" s="33" t="n">
        <v>0.309</v>
      </c>
      <c r="FU475" s="33" t="n">
        <v>0.191</v>
      </c>
      <c r="FV475" s="33" t="n">
        <v>0.142</v>
      </c>
      <c r="FW475" s="33" t="n">
        <v>0.186</v>
      </c>
      <c r="FX475" s="33" t="n">
        <v>0.181</v>
      </c>
      <c r="FY475" s="33" t="n">
        <v>0.221</v>
      </c>
      <c r="FZ475" s="33" t="n">
        <v>0.152</v>
      </c>
      <c r="GA475" s="33" t="n">
        <v>0.005</v>
      </c>
      <c r="GB475" s="33" t="n">
        <v>0.02</v>
      </c>
      <c r="GC475" s="33" t="n">
        <v>0.029</v>
      </c>
      <c r="GD475" s="33" t="n">
        <v>0.093</v>
      </c>
      <c r="GE475" s="33" t="n">
        <v>0.137</v>
      </c>
      <c r="GF475" s="33" t="n">
        <v>0</v>
      </c>
      <c r="GG475" s="33" t="n">
        <v>0.279</v>
      </c>
      <c r="GH475" s="33" t="n">
        <v>0.299</v>
      </c>
      <c r="GI475" s="33" t="n">
        <v>0.299</v>
      </c>
      <c r="GJ475" s="33" t="n">
        <v>0.25</v>
      </c>
      <c r="GK475" s="33" t="n">
        <v>0.363</v>
      </c>
      <c r="GL475" s="33" t="n">
        <v>0.26</v>
      </c>
      <c r="GM475" s="33" t="n">
        <v>0.623</v>
      </c>
      <c r="GN475" s="33" t="n">
        <v>0.48</v>
      </c>
      <c r="GO475" s="33" t="n">
        <v>0.525</v>
      </c>
      <c r="GP475" s="33" t="n">
        <v>0.515</v>
      </c>
      <c r="GQ475" s="33" t="n">
        <v>0.319</v>
      </c>
      <c r="GR475" s="33" t="n">
        <v>0.632</v>
      </c>
      <c r="GS475" s="33" t="n">
        <v>0.034</v>
      </c>
      <c r="GT475" s="33" t="n">
        <v>0.123</v>
      </c>
      <c r="GU475" s="33" t="n">
        <v>0.069</v>
      </c>
      <c r="GV475" s="33" t="n">
        <v>0.059</v>
      </c>
      <c r="GW475" s="33" t="n">
        <v>0.093</v>
      </c>
      <c r="GX475" s="33" t="n">
        <v>0.034</v>
      </c>
      <c r="GY475" s="33" t="n">
        <v>0.01</v>
      </c>
      <c r="GZ475" s="33" t="n">
        <v>0.015</v>
      </c>
      <c r="HA475" s="33" t="n">
        <v>0.015</v>
      </c>
      <c r="HB475" s="33" t="n">
        <v>0.02</v>
      </c>
      <c r="HC475" s="33" t="n">
        <v>0.015</v>
      </c>
      <c r="HD475" s="33" t="n">
        <v>0.01</v>
      </c>
      <c r="HE475" s="33" t="n">
        <v>0.049</v>
      </c>
      <c r="HF475" s="33" t="n">
        <v>0.064</v>
      </c>
      <c r="HG475" s="33" t="n">
        <v>0.064</v>
      </c>
      <c r="HH475" s="33" t="n">
        <v>0.064</v>
      </c>
      <c r="HI475" s="33" t="n">
        <v>0.074</v>
      </c>
      <c r="HJ475" s="33" t="n">
        <v>0.064</v>
      </c>
    </row>
    <row r="476" customFormat="false" ht="15" hidden="false" customHeight="false" outlineLevel="0" collapsed="false">
      <c r="A476" s="33" t="n">
        <v>610148</v>
      </c>
      <c r="B476" s="242" t="s">
        <v>1785</v>
      </c>
      <c r="C476" s="243" t="s">
        <v>1786</v>
      </c>
      <c r="D476" s="33" t="n">
        <v>5640</v>
      </c>
      <c r="E476" s="33" t="n">
        <v>25151</v>
      </c>
      <c r="F476" s="33" t="s">
        <v>313</v>
      </c>
      <c r="G476" s="33" t="s">
        <v>314</v>
      </c>
      <c r="H476" s="243" t="s">
        <v>46</v>
      </c>
      <c r="I476" s="33" t="s">
        <v>1855</v>
      </c>
      <c r="J476" s="33" t="s">
        <v>1788</v>
      </c>
      <c r="L476" s="33" t="s">
        <v>102</v>
      </c>
      <c r="N476" s="33" t="s">
        <v>1790</v>
      </c>
      <c r="O476" s="33" t="n">
        <v>51330</v>
      </c>
      <c r="P476" s="33" t="s">
        <v>1791</v>
      </c>
      <c r="Q476" s="33" t="s">
        <v>4989</v>
      </c>
      <c r="R476" s="33" t="s">
        <v>4990</v>
      </c>
      <c r="S476" s="33" t="n">
        <v>60609</v>
      </c>
      <c r="T476" s="33" t="n">
        <v>42</v>
      </c>
      <c r="U476" s="33" t="s">
        <v>4991</v>
      </c>
      <c r="V476" s="33" t="s">
        <v>4992</v>
      </c>
      <c r="W476" s="33" t="s">
        <v>4993</v>
      </c>
      <c r="X476" s="33" t="s">
        <v>4994</v>
      </c>
      <c r="Y476" s="33" t="s">
        <v>1908</v>
      </c>
      <c r="Z476" s="33" t="s">
        <v>1940</v>
      </c>
      <c r="AA476" s="33" t="n">
        <v>2012</v>
      </c>
      <c r="AB476" s="33" t="n">
        <v>610148</v>
      </c>
      <c r="AD476" s="33" t="n">
        <v>5640</v>
      </c>
      <c r="AG476" s="33" t="s">
        <v>4995</v>
      </c>
      <c r="AH476" s="33" t="n">
        <v>4</v>
      </c>
      <c r="AI476" s="33" t="s">
        <v>1823</v>
      </c>
      <c r="AJ476" s="33" t="s">
        <v>1801</v>
      </c>
      <c r="AK476" s="33" t="s">
        <v>1802</v>
      </c>
      <c r="AL476" s="33" t="s">
        <v>102</v>
      </c>
      <c r="AM476" s="33" t="s">
        <v>71</v>
      </c>
      <c r="AN476" s="33" t="s">
        <v>102</v>
      </c>
      <c r="AO476" s="33" t="s">
        <v>102</v>
      </c>
      <c r="AP476" s="33" t="s">
        <v>71</v>
      </c>
      <c r="AQ476" s="33" t="s">
        <v>2467</v>
      </c>
      <c r="AR476" s="244" t="s">
        <v>109</v>
      </c>
      <c r="AS476" s="33" t="s">
        <v>67</v>
      </c>
      <c r="AT476" s="33" t="s">
        <v>47</v>
      </c>
      <c r="AU476" s="33" t="s">
        <v>47</v>
      </c>
      <c r="AV476" s="33" t="n">
        <v>26</v>
      </c>
      <c r="AW476" s="33" t="n">
        <v>40</v>
      </c>
      <c r="AX476" s="33" t="n">
        <v>51</v>
      </c>
      <c r="AY476" s="33" t="n">
        <v>328</v>
      </c>
      <c r="AZ476" s="33" t="n">
        <v>7</v>
      </c>
      <c r="BA476" s="33" t="n">
        <v>1</v>
      </c>
      <c r="BB476" s="33" t="n">
        <v>12</v>
      </c>
      <c r="BC476" s="33" t="n">
        <v>292</v>
      </c>
      <c r="BD476" s="245" t="n">
        <v>0</v>
      </c>
      <c r="BE476" s="33" t="n">
        <v>0</v>
      </c>
      <c r="BF476" s="33" t="n">
        <v>4</v>
      </c>
      <c r="BG476" s="33" t="n">
        <v>12</v>
      </c>
      <c r="BH476" s="33" t="n">
        <v>328</v>
      </c>
      <c r="BI476" s="33" t="n">
        <v>0.015</v>
      </c>
      <c r="BJ476" s="33" t="n">
        <v>0.015</v>
      </c>
      <c r="BK476" s="33" t="n">
        <v>0.037</v>
      </c>
      <c r="BL476" s="33" t="n">
        <v>0.024</v>
      </c>
      <c r="BM476" s="33" t="n">
        <v>0.027</v>
      </c>
      <c r="BN476" s="33" t="n">
        <v>0.125</v>
      </c>
      <c r="BO476" s="33" t="n">
        <v>0.085</v>
      </c>
      <c r="BP476" s="33" t="n">
        <v>0.049</v>
      </c>
      <c r="BQ476" s="33" t="n">
        <v>0.088</v>
      </c>
      <c r="BR476" s="33" t="n">
        <v>0.058</v>
      </c>
      <c r="BS476" s="33" t="n">
        <v>0.11</v>
      </c>
      <c r="BT476" s="33" t="n">
        <v>0.174</v>
      </c>
      <c r="BU476" s="33" t="n">
        <v>0.488</v>
      </c>
      <c r="BV476" s="33" t="n">
        <v>0.405</v>
      </c>
      <c r="BW476" s="33" t="n">
        <v>0.448</v>
      </c>
      <c r="BX476" s="33" t="n">
        <v>0.348</v>
      </c>
      <c r="BY476" s="33" t="n">
        <v>0.466</v>
      </c>
      <c r="BZ476" s="33" t="n">
        <v>0.412</v>
      </c>
      <c r="CA476" s="33" t="n">
        <v>0.009</v>
      </c>
      <c r="CB476" s="33" t="n">
        <v>0.015</v>
      </c>
      <c r="CC476" s="33" t="n">
        <v>0.037</v>
      </c>
      <c r="CD476" s="33" t="n">
        <v>0.015</v>
      </c>
      <c r="CE476" s="33" t="n">
        <v>0.046</v>
      </c>
      <c r="CF476" s="33" t="n">
        <v>0.04</v>
      </c>
      <c r="CG476" s="33" t="n">
        <v>0.402</v>
      </c>
      <c r="CH476" s="33" t="n">
        <v>0.515</v>
      </c>
      <c r="CI476" s="33" t="n">
        <v>0.39</v>
      </c>
      <c r="CJ476" s="33" t="n">
        <v>0.555</v>
      </c>
      <c r="CK476" s="33" t="n">
        <v>0.351</v>
      </c>
      <c r="CL476" s="33" t="n">
        <v>0.25</v>
      </c>
      <c r="CM476" s="33" t="n">
        <v>0</v>
      </c>
      <c r="CN476" s="33" t="n">
        <v>0</v>
      </c>
      <c r="CO476" s="33" t="n">
        <v>0.006</v>
      </c>
      <c r="CP476" s="33" t="n">
        <v>0.021</v>
      </c>
      <c r="CQ476" s="33" t="n">
        <v>0</v>
      </c>
      <c r="CR476" s="33" t="n">
        <v>0.006</v>
      </c>
      <c r="CS476" s="33" t="n">
        <v>0.037</v>
      </c>
      <c r="CT476" s="33" t="n">
        <v>0.067</v>
      </c>
      <c r="CU476" s="33" t="n">
        <v>0.055</v>
      </c>
      <c r="CV476" s="33" t="n">
        <v>0.015</v>
      </c>
      <c r="CW476" s="33" t="n">
        <v>0.024</v>
      </c>
      <c r="CX476" s="33" t="n">
        <v>0.024</v>
      </c>
      <c r="CY476" s="33" t="n">
        <v>0.055</v>
      </c>
      <c r="CZ476" s="33" t="n">
        <v>0.021</v>
      </c>
      <c r="DA476" s="33" t="n">
        <v>0.034</v>
      </c>
      <c r="DB476" s="33" t="n">
        <v>0.076</v>
      </c>
      <c r="DC476" s="33" t="n">
        <v>0.125</v>
      </c>
      <c r="DD476" s="33" t="n">
        <v>0.088</v>
      </c>
      <c r="DE476" s="33" t="n">
        <v>0.201</v>
      </c>
      <c r="DF476" s="33" t="n">
        <v>0.198</v>
      </c>
      <c r="DG476" s="33" t="n">
        <v>0.271</v>
      </c>
      <c r="DH476" s="33" t="n">
        <v>0.25</v>
      </c>
      <c r="DI476" s="33" t="n">
        <v>0.213</v>
      </c>
      <c r="DJ476" s="33" t="n">
        <v>0.277</v>
      </c>
      <c r="DK476" s="33" t="n">
        <v>0.314</v>
      </c>
      <c r="DL476" s="33" t="n">
        <v>0.262</v>
      </c>
      <c r="DM476" s="33" t="n">
        <v>0.268</v>
      </c>
      <c r="DN476" s="33" t="n">
        <v>0.009</v>
      </c>
      <c r="DO476" s="33" t="n">
        <v>0.003</v>
      </c>
      <c r="DP476" s="33" t="n">
        <v>0.012</v>
      </c>
      <c r="DQ476" s="33" t="n">
        <v>0.018</v>
      </c>
      <c r="DR476" s="33" t="n">
        <v>0.012</v>
      </c>
      <c r="DS476" s="33" t="n">
        <v>0.009</v>
      </c>
      <c r="DT476" s="33" t="n">
        <v>0.015</v>
      </c>
      <c r="DU476" s="33" t="n">
        <v>0.018</v>
      </c>
      <c r="DV476" s="33" t="n">
        <v>0.012</v>
      </c>
      <c r="DW476" s="33" t="n">
        <v>0.774</v>
      </c>
      <c r="DX476" s="33" t="n">
        <v>0.774</v>
      </c>
      <c r="DY476" s="33" t="n">
        <v>0.686</v>
      </c>
      <c r="DZ476" s="33" t="n">
        <v>0.655</v>
      </c>
      <c r="EA476" s="33" t="n">
        <v>0.753</v>
      </c>
      <c r="EB476" s="33" t="n">
        <v>0.674</v>
      </c>
      <c r="EC476" s="33" t="n">
        <v>0.558</v>
      </c>
      <c r="ED476" s="33" t="n">
        <v>0.527</v>
      </c>
      <c r="EE476" s="33" t="n">
        <v>0.576</v>
      </c>
      <c r="EF476" s="33" t="n">
        <v>0.409</v>
      </c>
      <c r="EG476" s="33" t="n">
        <v>0.018</v>
      </c>
      <c r="EH476" s="33" t="n">
        <v>0.003</v>
      </c>
      <c r="EI476" s="33" t="n">
        <v>0.024</v>
      </c>
      <c r="EJ476" s="33" t="n">
        <v>0.226</v>
      </c>
      <c r="EK476" s="33" t="n">
        <v>0.061</v>
      </c>
      <c r="EL476" s="33" t="n">
        <v>0.04</v>
      </c>
      <c r="EM476" s="33" t="n">
        <v>0.058</v>
      </c>
      <c r="EN476" s="33" t="n">
        <v>0.192</v>
      </c>
      <c r="EO476" s="33" t="n">
        <v>0.354</v>
      </c>
      <c r="EP476" s="33" t="n">
        <v>0.271</v>
      </c>
      <c r="EQ476" s="33" t="n">
        <v>0.308</v>
      </c>
      <c r="ER476" s="33" t="n">
        <v>0.085</v>
      </c>
      <c r="ES476" s="33" t="n">
        <v>0.027</v>
      </c>
      <c r="ET476" s="33" t="n">
        <v>0.058</v>
      </c>
      <c r="EU476" s="33" t="n">
        <v>0.064</v>
      </c>
      <c r="EV476" s="33" t="n">
        <v>0.088</v>
      </c>
      <c r="EW476" s="33" t="n">
        <v>0.54</v>
      </c>
      <c r="EX476" s="33" t="n">
        <v>0.628</v>
      </c>
      <c r="EY476" s="33" t="n">
        <v>0.546</v>
      </c>
      <c r="EZ476" s="33" t="n">
        <v>8.96</v>
      </c>
      <c r="FA476" s="33" t="n">
        <v>0.003</v>
      </c>
      <c r="FB476" s="33" t="n">
        <v>0.006</v>
      </c>
      <c r="FC476" s="33" t="n">
        <v>0.009</v>
      </c>
      <c r="FD476" s="33" t="n">
        <v>0.006</v>
      </c>
      <c r="FE476" s="33" t="n">
        <v>0.015</v>
      </c>
      <c r="FF476" s="33" t="n">
        <v>0.034</v>
      </c>
      <c r="FG476" s="33" t="n">
        <v>0.064</v>
      </c>
      <c r="FH476" s="33" t="n">
        <v>0.122</v>
      </c>
      <c r="FI476" s="33" t="n">
        <v>0.168</v>
      </c>
      <c r="FJ476" s="33" t="n">
        <v>0.53</v>
      </c>
      <c r="FK476" s="33" t="n">
        <v>0.043</v>
      </c>
      <c r="FL476" s="33" t="n">
        <v>0.271</v>
      </c>
      <c r="FM476" s="33" t="n">
        <v>0.378</v>
      </c>
      <c r="FN476" s="33" t="n">
        <v>0.22</v>
      </c>
      <c r="FO476" s="33" t="n">
        <v>0.235</v>
      </c>
      <c r="FP476" s="33" t="n">
        <v>0.159</v>
      </c>
      <c r="FQ476" s="33" t="n">
        <v>0.226</v>
      </c>
      <c r="FR476" s="33" t="n">
        <v>0.146</v>
      </c>
      <c r="FS476" s="33" t="n">
        <v>0.082</v>
      </c>
      <c r="FT476" s="33" t="n">
        <v>0.177</v>
      </c>
      <c r="FU476" s="33" t="n">
        <v>0.152</v>
      </c>
      <c r="FV476" s="33" t="n">
        <v>0.073</v>
      </c>
      <c r="FW476" s="33" t="n">
        <v>0.162</v>
      </c>
      <c r="FX476" s="33" t="n">
        <v>0.195</v>
      </c>
      <c r="FY476" s="33" t="n">
        <v>0.308</v>
      </c>
      <c r="FZ476" s="33" t="n">
        <v>0.216</v>
      </c>
      <c r="GA476" s="33" t="n">
        <v>0.009</v>
      </c>
      <c r="GB476" s="33" t="n">
        <v>0.003</v>
      </c>
      <c r="GC476" s="33" t="n">
        <v>0.012</v>
      </c>
      <c r="GD476" s="33" t="n">
        <v>0.027</v>
      </c>
      <c r="GE476" s="33" t="n">
        <v>0.104</v>
      </c>
      <c r="GF476" s="33" t="n">
        <v>0.021</v>
      </c>
      <c r="GG476" s="33" t="n">
        <v>0.354</v>
      </c>
      <c r="GH476" s="33" t="n">
        <v>0.302</v>
      </c>
      <c r="GI476" s="33" t="n">
        <v>0.311</v>
      </c>
      <c r="GJ476" s="33" t="n">
        <v>0.311</v>
      </c>
      <c r="GK476" s="33" t="n">
        <v>0.366</v>
      </c>
      <c r="GL476" s="33" t="n">
        <v>0.351</v>
      </c>
      <c r="GM476" s="33" t="n">
        <v>0.546</v>
      </c>
      <c r="GN476" s="33" t="n">
        <v>0.479</v>
      </c>
      <c r="GO476" s="33" t="n">
        <v>0.53</v>
      </c>
      <c r="GP476" s="33" t="n">
        <v>0.53</v>
      </c>
      <c r="GQ476" s="33" t="n">
        <v>0.369</v>
      </c>
      <c r="GR476" s="33" t="n">
        <v>0.5</v>
      </c>
      <c r="GS476" s="33" t="n">
        <v>0.055</v>
      </c>
      <c r="GT476" s="33" t="n">
        <v>0.155</v>
      </c>
      <c r="GU476" s="33" t="n">
        <v>0.095</v>
      </c>
      <c r="GV476" s="33" t="n">
        <v>0.064</v>
      </c>
      <c r="GW476" s="33" t="n">
        <v>0.101</v>
      </c>
      <c r="GX476" s="33" t="n">
        <v>0.073</v>
      </c>
      <c r="GY476" s="33" t="n">
        <v>0.009</v>
      </c>
      <c r="GZ476" s="33" t="n">
        <v>0.018</v>
      </c>
      <c r="HA476" s="33" t="n">
        <v>0.015</v>
      </c>
      <c r="HB476" s="33" t="n">
        <v>0.021</v>
      </c>
      <c r="HC476" s="33" t="n">
        <v>0.009</v>
      </c>
      <c r="HD476" s="33" t="n">
        <v>0.009</v>
      </c>
      <c r="HE476" s="33" t="n">
        <v>0.027</v>
      </c>
      <c r="HF476" s="33" t="n">
        <v>0.043</v>
      </c>
      <c r="HG476" s="33" t="n">
        <v>0.037</v>
      </c>
      <c r="HH476" s="33" t="n">
        <v>0.046</v>
      </c>
      <c r="HI476" s="33" t="n">
        <v>0.052</v>
      </c>
      <c r="HJ476" s="33" t="n">
        <v>0.046</v>
      </c>
    </row>
    <row r="477" customFormat="false" ht="15" hidden="false" customHeight="false" outlineLevel="0" collapsed="false">
      <c r="A477" s="33" t="n">
        <v>610150</v>
      </c>
      <c r="B477" s="242" t="s">
        <v>1785</v>
      </c>
      <c r="C477" s="243" t="s">
        <v>1786</v>
      </c>
      <c r="D477" s="33" t="n">
        <v>5650</v>
      </c>
      <c r="E477" s="33" t="n">
        <v>25161</v>
      </c>
      <c r="F477" s="33" t="s">
        <v>1204</v>
      </c>
      <c r="G477" s="33" t="s">
        <v>1205</v>
      </c>
      <c r="H477" s="243" t="s">
        <v>46</v>
      </c>
      <c r="I477" s="33" t="s">
        <v>1855</v>
      </c>
      <c r="J477" s="33" t="s">
        <v>1788</v>
      </c>
      <c r="L477" s="33" t="s">
        <v>99</v>
      </c>
      <c r="N477" s="33" t="s">
        <v>1790</v>
      </c>
      <c r="O477" s="33" t="n">
        <v>51357</v>
      </c>
      <c r="P477" s="33" t="s">
        <v>1791</v>
      </c>
      <c r="Q477" s="33" t="s">
        <v>4996</v>
      </c>
      <c r="R477" s="33" t="s">
        <v>4997</v>
      </c>
      <c r="S477" s="33" t="n">
        <v>60637</v>
      </c>
      <c r="T477" s="33" t="n">
        <v>42</v>
      </c>
      <c r="U477" s="33" t="s">
        <v>4998</v>
      </c>
      <c r="V477" s="33" t="s">
        <v>4999</v>
      </c>
      <c r="W477" s="33" t="s">
        <v>5000</v>
      </c>
      <c r="X477" s="33" t="s">
        <v>5001</v>
      </c>
      <c r="Y477" s="33" t="s">
        <v>1810</v>
      </c>
      <c r="Z477" s="33" t="s">
        <v>1940</v>
      </c>
      <c r="AA477" s="33" t="n">
        <v>2012</v>
      </c>
      <c r="AB477" s="33" t="n">
        <v>610150</v>
      </c>
      <c r="AD477" s="33" t="n">
        <v>5650</v>
      </c>
      <c r="AG477" s="33" t="s">
        <v>5002</v>
      </c>
      <c r="AH477" s="33" t="n">
        <v>4</v>
      </c>
      <c r="AI477" s="33" t="s">
        <v>1823</v>
      </c>
      <c r="AJ477" s="33" t="s">
        <v>1801</v>
      </c>
      <c r="AK477" s="33" t="s">
        <v>1802</v>
      </c>
      <c r="AL477" s="33" t="s">
        <v>99</v>
      </c>
      <c r="AM477" s="33" t="s">
        <v>53</v>
      </c>
      <c r="AN477" s="33" t="s">
        <v>99</v>
      </c>
      <c r="AO477" s="33" t="s">
        <v>99</v>
      </c>
      <c r="AP477" s="33" t="s">
        <v>53</v>
      </c>
      <c r="AQ477" s="33" t="s">
        <v>2426</v>
      </c>
      <c r="AR477" s="244" t="s">
        <v>167</v>
      </c>
      <c r="AS477" s="33" t="s">
        <v>47</v>
      </c>
      <c r="AT477" s="33" t="s">
        <v>47</v>
      </c>
      <c r="AU477" s="33" t="s">
        <v>47</v>
      </c>
      <c r="AV477" s="33" t="n">
        <v>44</v>
      </c>
      <c r="AW477" s="33" t="n">
        <v>41</v>
      </c>
      <c r="AX477" s="33" t="n">
        <v>51</v>
      </c>
      <c r="AY477" s="33" t="n">
        <v>92</v>
      </c>
      <c r="AZ477" s="33" t="n">
        <v>0</v>
      </c>
      <c r="BA477" s="33" t="n">
        <v>0</v>
      </c>
      <c r="BB477" s="33" t="n">
        <v>87</v>
      </c>
      <c r="BC477" s="33" t="n">
        <v>1</v>
      </c>
      <c r="BD477" s="245" t="n">
        <v>0</v>
      </c>
      <c r="BE477" s="33" t="n">
        <v>0</v>
      </c>
      <c r="BF477" s="33" t="n">
        <v>3</v>
      </c>
      <c r="BG477" s="33" t="n">
        <v>1</v>
      </c>
      <c r="BH477" s="33" t="n">
        <v>92</v>
      </c>
      <c r="BI477" s="33" t="n">
        <v>0.043</v>
      </c>
      <c r="BJ477" s="33" t="n">
        <v>0</v>
      </c>
      <c r="BK477" s="33" t="n">
        <v>0.011</v>
      </c>
      <c r="BL477" s="33" t="n">
        <v>0.022</v>
      </c>
      <c r="BM477" s="33" t="n">
        <v>0.011</v>
      </c>
      <c r="BN477" s="33" t="n">
        <v>0.065</v>
      </c>
      <c r="BO477" s="33" t="n">
        <v>0.076</v>
      </c>
      <c r="BP477" s="33" t="n">
        <v>0.054</v>
      </c>
      <c r="BQ477" s="33" t="n">
        <v>0.054</v>
      </c>
      <c r="BR477" s="33" t="n">
        <v>0.076</v>
      </c>
      <c r="BS477" s="33" t="n">
        <v>0.109</v>
      </c>
      <c r="BT477" s="33" t="n">
        <v>0.228</v>
      </c>
      <c r="BU477" s="33" t="n">
        <v>0.315</v>
      </c>
      <c r="BV477" s="33" t="n">
        <v>0.25</v>
      </c>
      <c r="BW477" s="33" t="n">
        <v>0.359</v>
      </c>
      <c r="BX477" s="33" t="n">
        <v>0.228</v>
      </c>
      <c r="BY477" s="33" t="n">
        <v>0.239</v>
      </c>
      <c r="BZ477" s="33" t="n">
        <v>0.25</v>
      </c>
      <c r="CA477" s="33" t="n">
        <v>0.011</v>
      </c>
      <c r="CB477" s="33" t="n">
        <v>0.022</v>
      </c>
      <c r="CC477" s="33" t="n">
        <v>0.011</v>
      </c>
      <c r="CD477" s="33" t="n">
        <v>0.043</v>
      </c>
      <c r="CE477" s="33" t="n">
        <v>0.076</v>
      </c>
      <c r="CF477" s="33" t="n">
        <v>0.054</v>
      </c>
      <c r="CG477" s="33" t="n">
        <v>0.554</v>
      </c>
      <c r="CH477" s="33" t="n">
        <v>0.674</v>
      </c>
      <c r="CI477" s="33" t="n">
        <v>0.565</v>
      </c>
      <c r="CJ477" s="33" t="n">
        <v>0.63</v>
      </c>
      <c r="CK477" s="33" t="n">
        <v>0.565</v>
      </c>
      <c r="CL477" s="33" t="n">
        <v>0.402</v>
      </c>
      <c r="CM477" s="33" t="n">
        <v>0</v>
      </c>
      <c r="CN477" s="33" t="n">
        <v>0</v>
      </c>
      <c r="CO477" s="33" t="n">
        <v>0</v>
      </c>
      <c r="CP477" s="33" t="n">
        <v>0</v>
      </c>
      <c r="CQ477" s="33" t="n">
        <v>0.011</v>
      </c>
      <c r="CR477" s="33" t="n">
        <v>0</v>
      </c>
      <c r="CS477" s="33" t="n">
        <v>0.022</v>
      </c>
      <c r="CT477" s="33" t="n">
        <v>0.065</v>
      </c>
      <c r="CU477" s="33" t="n">
        <v>0.011</v>
      </c>
      <c r="CV477" s="33" t="n">
        <v>0.033</v>
      </c>
      <c r="CW477" s="33" t="n">
        <v>0.022</v>
      </c>
      <c r="CX477" s="33" t="n">
        <v>0.054</v>
      </c>
      <c r="CY477" s="33" t="n">
        <v>0.054</v>
      </c>
      <c r="CZ477" s="33" t="n">
        <v>0.033</v>
      </c>
      <c r="DA477" s="33" t="n">
        <v>0.13</v>
      </c>
      <c r="DB477" s="33" t="n">
        <v>0.12</v>
      </c>
      <c r="DC477" s="33" t="n">
        <v>0.12</v>
      </c>
      <c r="DD477" s="33" t="n">
        <v>0.152</v>
      </c>
      <c r="DE477" s="33" t="n">
        <v>0.185</v>
      </c>
      <c r="DF477" s="33" t="n">
        <v>0.207</v>
      </c>
      <c r="DG477" s="33" t="n">
        <v>0.163</v>
      </c>
      <c r="DH477" s="33" t="n">
        <v>0.228</v>
      </c>
      <c r="DI477" s="33" t="n">
        <v>0.207</v>
      </c>
      <c r="DJ477" s="33" t="n">
        <v>0.239</v>
      </c>
      <c r="DK477" s="33" t="n">
        <v>0.207</v>
      </c>
      <c r="DL477" s="33" t="n">
        <v>0.141</v>
      </c>
      <c r="DM477" s="33" t="n">
        <v>0.174</v>
      </c>
      <c r="DN477" s="33" t="n">
        <v>0.011</v>
      </c>
      <c r="DO477" s="33" t="n">
        <v>0.022</v>
      </c>
      <c r="DP477" s="33" t="n">
        <v>0.022</v>
      </c>
      <c r="DQ477" s="33" t="n">
        <v>0.033</v>
      </c>
      <c r="DR477" s="33" t="n">
        <v>0.033</v>
      </c>
      <c r="DS477" s="33" t="n">
        <v>0.033</v>
      </c>
      <c r="DT477" s="33" t="n">
        <v>0.022</v>
      </c>
      <c r="DU477" s="33" t="n">
        <v>0.033</v>
      </c>
      <c r="DV477" s="33" t="n">
        <v>0.054</v>
      </c>
      <c r="DW477" s="33" t="n">
        <v>0.772</v>
      </c>
      <c r="DX477" s="33" t="n">
        <v>0.75</v>
      </c>
      <c r="DY477" s="33" t="n">
        <v>0.761</v>
      </c>
      <c r="DZ477" s="33" t="n">
        <v>0.685</v>
      </c>
      <c r="EA477" s="33" t="n">
        <v>0.717</v>
      </c>
      <c r="EB477" s="33" t="n">
        <v>0.598</v>
      </c>
      <c r="EC477" s="33" t="n">
        <v>0.63</v>
      </c>
      <c r="ED477" s="33" t="n">
        <v>0.641</v>
      </c>
      <c r="EE477" s="33" t="n">
        <v>0.609</v>
      </c>
      <c r="EF477" s="33" t="n">
        <v>0.413</v>
      </c>
      <c r="EG477" s="33" t="n">
        <v>0.054</v>
      </c>
      <c r="EH477" s="33" t="n">
        <v>0.011</v>
      </c>
      <c r="EI477" s="33" t="n">
        <v>0.065</v>
      </c>
      <c r="EJ477" s="33" t="n">
        <v>0.228</v>
      </c>
      <c r="EK477" s="33" t="n">
        <v>0.163</v>
      </c>
      <c r="EL477" s="33" t="n">
        <v>0.141</v>
      </c>
      <c r="EM477" s="33" t="n">
        <v>0.13</v>
      </c>
      <c r="EN477" s="33" t="n">
        <v>0.185</v>
      </c>
      <c r="EO477" s="33" t="n">
        <v>0.228</v>
      </c>
      <c r="EP477" s="33" t="n">
        <v>0.207</v>
      </c>
      <c r="EQ477" s="33" t="n">
        <v>0.272</v>
      </c>
      <c r="ER477" s="33" t="n">
        <v>0.033</v>
      </c>
      <c r="ES477" s="33" t="n">
        <v>0.043</v>
      </c>
      <c r="ET477" s="33" t="n">
        <v>0.098</v>
      </c>
      <c r="EU477" s="33" t="n">
        <v>0.087</v>
      </c>
      <c r="EV477" s="33" t="n">
        <v>0.141</v>
      </c>
      <c r="EW477" s="33" t="n">
        <v>0.511</v>
      </c>
      <c r="EX477" s="33" t="n">
        <v>0.543</v>
      </c>
      <c r="EY477" s="33" t="n">
        <v>0.446</v>
      </c>
      <c r="EZ477" s="33" t="n">
        <v>6.9</v>
      </c>
      <c r="FA477" s="33" t="n">
        <v>0</v>
      </c>
      <c r="FB477" s="33" t="n">
        <v>0.054</v>
      </c>
      <c r="FC477" s="33" t="n">
        <v>0.065</v>
      </c>
      <c r="FD477" s="33" t="n">
        <v>0.087</v>
      </c>
      <c r="FE477" s="33" t="n">
        <v>0.12</v>
      </c>
      <c r="FF477" s="33" t="n">
        <v>0.054</v>
      </c>
      <c r="FG477" s="33" t="n">
        <v>0.152</v>
      </c>
      <c r="FH477" s="33" t="n">
        <v>0.098</v>
      </c>
      <c r="FI477" s="33" t="n">
        <v>0.087</v>
      </c>
      <c r="FJ477" s="33" t="n">
        <v>0.239</v>
      </c>
      <c r="FK477" s="33" t="n">
        <v>0.043</v>
      </c>
      <c r="FL477" s="33" t="n">
        <v>0.587</v>
      </c>
      <c r="FM477" s="33" t="n">
        <v>0.598</v>
      </c>
      <c r="FN477" s="33" t="n">
        <v>0.337</v>
      </c>
      <c r="FO477" s="33" t="n">
        <v>0.228</v>
      </c>
      <c r="FP477" s="33" t="n">
        <v>0.12</v>
      </c>
      <c r="FQ477" s="33" t="n">
        <v>0.25</v>
      </c>
      <c r="FR477" s="33" t="n">
        <v>0.054</v>
      </c>
      <c r="FS477" s="33" t="n">
        <v>0.087</v>
      </c>
      <c r="FT477" s="33" t="n">
        <v>0.174</v>
      </c>
      <c r="FU477" s="33" t="n">
        <v>0.087</v>
      </c>
      <c r="FV477" s="33" t="n">
        <v>0.076</v>
      </c>
      <c r="FW477" s="33" t="n">
        <v>0.141</v>
      </c>
      <c r="FX477" s="33" t="n">
        <v>0.043</v>
      </c>
      <c r="FY477" s="33" t="n">
        <v>0.12</v>
      </c>
      <c r="FZ477" s="33" t="n">
        <v>0.098</v>
      </c>
      <c r="GA477" s="33" t="n">
        <v>0.033</v>
      </c>
      <c r="GB477" s="33" t="n">
        <v>0.033</v>
      </c>
      <c r="GC477" s="33" t="n">
        <v>0.043</v>
      </c>
      <c r="GD477" s="33" t="n">
        <v>0.011</v>
      </c>
      <c r="GE477" s="33" t="n">
        <v>0.054</v>
      </c>
      <c r="GF477" s="33" t="n">
        <v>0.022</v>
      </c>
      <c r="GG477" s="33" t="n">
        <v>0.37</v>
      </c>
      <c r="GH477" s="33" t="n">
        <v>0.261</v>
      </c>
      <c r="GI477" s="33" t="n">
        <v>0.337</v>
      </c>
      <c r="GJ477" s="33" t="n">
        <v>0.283</v>
      </c>
      <c r="GK477" s="33" t="n">
        <v>0.37</v>
      </c>
      <c r="GL477" s="33" t="n">
        <v>0.348</v>
      </c>
      <c r="GM477" s="33" t="n">
        <v>0.522</v>
      </c>
      <c r="GN477" s="33" t="n">
        <v>0.435</v>
      </c>
      <c r="GO477" s="33" t="n">
        <v>0.391</v>
      </c>
      <c r="GP477" s="33" t="n">
        <v>0.457</v>
      </c>
      <c r="GQ477" s="33" t="n">
        <v>0.38</v>
      </c>
      <c r="GR477" s="33" t="n">
        <v>0.533</v>
      </c>
      <c r="GS477" s="33" t="n">
        <v>0.054</v>
      </c>
      <c r="GT477" s="33" t="n">
        <v>0.185</v>
      </c>
      <c r="GU477" s="33" t="n">
        <v>0.152</v>
      </c>
      <c r="GV477" s="33" t="n">
        <v>0.152</v>
      </c>
      <c r="GW477" s="33" t="n">
        <v>0.141</v>
      </c>
      <c r="GX477" s="33" t="n">
        <v>0.043</v>
      </c>
      <c r="GY477" s="33" t="n">
        <v>0</v>
      </c>
      <c r="GZ477" s="33" t="n">
        <v>0.022</v>
      </c>
      <c r="HA477" s="33" t="n">
        <v>0.022</v>
      </c>
      <c r="HB477" s="33" t="n">
        <v>0.011</v>
      </c>
      <c r="HC477" s="33" t="n">
        <v>0</v>
      </c>
      <c r="HD477" s="33" t="n">
        <v>0</v>
      </c>
      <c r="HE477" s="33" t="n">
        <v>0.022</v>
      </c>
      <c r="HF477" s="33" t="n">
        <v>0.065</v>
      </c>
      <c r="HG477" s="33" t="n">
        <v>0.054</v>
      </c>
      <c r="HH477" s="33" t="n">
        <v>0.087</v>
      </c>
      <c r="HI477" s="33" t="n">
        <v>0.054</v>
      </c>
      <c r="HJ477" s="33" t="n">
        <v>0.054</v>
      </c>
    </row>
    <row r="478" customFormat="false" ht="15" hidden="false" customHeight="false" outlineLevel="0" collapsed="false">
      <c r="A478" s="33" t="n">
        <v>610152</v>
      </c>
      <c r="B478" s="242" t="s">
        <v>1785</v>
      </c>
      <c r="C478" s="243" t="s">
        <v>1786</v>
      </c>
      <c r="D478" s="33" t="n">
        <v>5660</v>
      </c>
      <c r="E478" s="33" t="n">
        <v>25181</v>
      </c>
      <c r="F478" s="33" t="s">
        <v>1210</v>
      </c>
      <c r="G478" s="33" t="s">
        <v>1211</v>
      </c>
      <c r="H478" s="243" t="s">
        <v>46</v>
      </c>
      <c r="I478" s="33" t="s">
        <v>1855</v>
      </c>
      <c r="J478" s="33" t="s">
        <v>1788</v>
      </c>
      <c r="L478" s="33" t="s">
        <v>115</v>
      </c>
      <c r="N478" s="33" t="s">
        <v>1790</v>
      </c>
      <c r="O478" s="33" t="n">
        <v>51384</v>
      </c>
      <c r="P478" s="33" t="s">
        <v>1791</v>
      </c>
      <c r="Q478" s="33" t="s">
        <v>5003</v>
      </c>
      <c r="R478" s="33" t="s">
        <v>5004</v>
      </c>
      <c r="S478" s="33" t="n">
        <v>60619</v>
      </c>
      <c r="T478" s="33" t="n">
        <v>46</v>
      </c>
      <c r="U478" s="33" t="s">
        <v>5005</v>
      </c>
      <c r="V478" s="33" t="s">
        <v>5006</v>
      </c>
      <c r="W478" s="33" t="s">
        <v>5007</v>
      </c>
      <c r="X478" s="33" t="s">
        <v>5008</v>
      </c>
      <c r="Y478" s="33" t="s">
        <v>2097</v>
      </c>
      <c r="Z478" s="33" t="s">
        <v>1831</v>
      </c>
      <c r="AA478" s="33" t="n">
        <v>2012</v>
      </c>
      <c r="AB478" s="33" t="n">
        <v>610152</v>
      </c>
      <c r="AD478" s="33" t="n">
        <v>5660</v>
      </c>
      <c r="AG478" s="33" t="s">
        <v>5009</v>
      </c>
      <c r="AH478" s="33" t="n">
        <v>5</v>
      </c>
      <c r="AI478" s="33" t="s">
        <v>1800</v>
      </c>
      <c r="AJ478" s="33" t="s">
        <v>1801</v>
      </c>
      <c r="AK478" s="33" t="s">
        <v>1802</v>
      </c>
      <c r="AL478" s="33" t="s">
        <v>115</v>
      </c>
      <c r="AM478" s="33" t="s">
        <v>53</v>
      </c>
      <c r="AN478" s="33" t="s">
        <v>115</v>
      </c>
      <c r="AO478" s="33" t="s">
        <v>115</v>
      </c>
      <c r="AP478" s="33" t="s">
        <v>53</v>
      </c>
      <c r="AQ478" s="33" t="s">
        <v>2467</v>
      </c>
      <c r="AR478" s="244" t="s">
        <v>815</v>
      </c>
      <c r="AS478" s="33" t="s">
        <v>77</v>
      </c>
      <c r="AT478" s="33" t="s">
        <v>47</v>
      </c>
      <c r="AU478" s="33" t="s">
        <v>47</v>
      </c>
      <c r="AV478" s="33" t="n">
        <v>71</v>
      </c>
      <c r="AW478" s="33" t="n">
        <v>49</v>
      </c>
      <c r="AX478" s="33" t="n">
        <v>54</v>
      </c>
      <c r="AY478" s="33" t="n">
        <v>86</v>
      </c>
      <c r="AZ478" s="33" t="n">
        <v>0</v>
      </c>
      <c r="BA478" s="33" t="n">
        <v>0</v>
      </c>
      <c r="BB478" s="33" t="n">
        <v>84</v>
      </c>
      <c r="BC478" s="33" t="n">
        <v>1</v>
      </c>
      <c r="BD478" s="245" t="n">
        <v>0</v>
      </c>
      <c r="BE478" s="33" t="n">
        <v>0</v>
      </c>
      <c r="BF478" s="33" t="n">
        <v>1</v>
      </c>
      <c r="BG478" s="33" t="n">
        <v>0</v>
      </c>
      <c r="BH478" s="33" t="n">
        <v>86</v>
      </c>
      <c r="BI478" s="33" t="n">
        <v>0.012</v>
      </c>
      <c r="BJ478" s="33" t="n">
        <v>0.012</v>
      </c>
      <c r="BK478" s="33" t="n">
        <v>0</v>
      </c>
      <c r="BL478" s="33" t="n">
        <v>0.012</v>
      </c>
      <c r="BM478" s="33" t="n">
        <v>0.023</v>
      </c>
      <c r="BN478" s="33" t="n">
        <v>0.035</v>
      </c>
      <c r="BO478" s="33" t="n">
        <v>0.012</v>
      </c>
      <c r="BP478" s="33" t="n">
        <v>0.023</v>
      </c>
      <c r="BQ478" s="33" t="n">
        <v>0.012</v>
      </c>
      <c r="BR478" s="33" t="n">
        <v>0.047</v>
      </c>
      <c r="BS478" s="33" t="n">
        <v>0.035</v>
      </c>
      <c r="BT478" s="33" t="n">
        <v>0.116</v>
      </c>
      <c r="BU478" s="33" t="n">
        <v>0.198</v>
      </c>
      <c r="BV478" s="33" t="n">
        <v>0.151</v>
      </c>
      <c r="BW478" s="33" t="n">
        <v>0.267</v>
      </c>
      <c r="BX478" s="33" t="n">
        <v>0.151</v>
      </c>
      <c r="BY478" s="33" t="n">
        <v>0.337</v>
      </c>
      <c r="BZ478" s="33" t="n">
        <v>0.244</v>
      </c>
      <c r="CA478" s="33" t="n">
        <v>0.023</v>
      </c>
      <c r="CB478" s="33" t="n">
        <v>0.023</v>
      </c>
      <c r="CC478" s="33" t="n">
        <v>0.012</v>
      </c>
      <c r="CD478" s="33" t="n">
        <v>0.023</v>
      </c>
      <c r="CE478" s="33" t="n">
        <v>0.023</v>
      </c>
      <c r="CF478" s="33" t="n">
        <v>0.047</v>
      </c>
      <c r="CG478" s="33" t="n">
        <v>0.756</v>
      </c>
      <c r="CH478" s="33" t="n">
        <v>0.791</v>
      </c>
      <c r="CI478" s="33" t="n">
        <v>0.709</v>
      </c>
      <c r="CJ478" s="33" t="n">
        <v>0.767</v>
      </c>
      <c r="CK478" s="33" t="n">
        <v>0.581</v>
      </c>
      <c r="CL478" s="33" t="n">
        <v>0.558</v>
      </c>
      <c r="CM478" s="33" t="n">
        <v>0</v>
      </c>
      <c r="CN478" s="33" t="n">
        <v>0</v>
      </c>
      <c r="CO478" s="33" t="n">
        <v>0</v>
      </c>
      <c r="CP478" s="33" t="n">
        <v>0.012</v>
      </c>
      <c r="CQ478" s="33" t="n">
        <v>0</v>
      </c>
      <c r="CR478" s="33" t="n">
        <v>0.012</v>
      </c>
      <c r="CS478" s="33" t="n">
        <v>0.023</v>
      </c>
      <c r="CT478" s="33" t="n">
        <v>0.058</v>
      </c>
      <c r="CU478" s="33" t="n">
        <v>0.012</v>
      </c>
      <c r="CV478" s="33" t="n">
        <v>0.023</v>
      </c>
      <c r="CW478" s="33" t="n">
        <v>0.07</v>
      </c>
      <c r="CX478" s="33" t="n">
        <v>0.058</v>
      </c>
      <c r="CY478" s="33" t="n">
        <v>0.023</v>
      </c>
      <c r="CZ478" s="33" t="n">
        <v>0.035</v>
      </c>
      <c r="DA478" s="33" t="n">
        <v>0.105</v>
      </c>
      <c r="DB478" s="33" t="n">
        <v>0.105</v>
      </c>
      <c r="DC478" s="33" t="n">
        <v>0.116</v>
      </c>
      <c r="DD478" s="33" t="n">
        <v>0.116</v>
      </c>
      <c r="DE478" s="33" t="n">
        <v>0.116</v>
      </c>
      <c r="DF478" s="33" t="n">
        <v>0.14</v>
      </c>
      <c r="DG478" s="33" t="n">
        <v>0.174</v>
      </c>
      <c r="DH478" s="33" t="n">
        <v>0.128</v>
      </c>
      <c r="DI478" s="33" t="n">
        <v>0.198</v>
      </c>
      <c r="DJ478" s="33" t="n">
        <v>0.198</v>
      </c>
      <c r="DK478" s="33" t="n">
        <v>0.198</v>
      </c>
      <c r="DL478" s="33" t="n">
        <v>0.174</v>
      </c>
      <c r="DM478" s="33" t="n">
        <v>0.128</v>
      </c>
      <c r="DN478" s="33" t="n">
        <v>0.012</v>
      </c>
      <c r="DO478" s="33" t="n">
        <v>0.012</v>
      </c>
      <c r="DP478" s="33" t="n">
        <v>0.012</v>
      </c>
      <c r="DQ478" s="33" t="n">
        <v>0.012</v>
      </c>
      <c r="DR478" s="33" t="n">
        <v>0.012</v>
      </c>
      <c r="DS478" s="33" t="n">
        <v>0.012</v>
      </c>
      <c r="DT478" s="33" t="n">
        <v>0.012</v>
      </c>
      <c r="DU478" s="33" t="n">
        <v>0.012</v>
      </c>
      <c r="DV478" s="33" t="n">
        <v>0.047</v>
      </c>
      <c r="DW478" s="33" t="n">
        <v>0.849</v>
      </c>
      <c r="DX478" s="33" t="n">
        <v>0.779</v>
      </c>
      <c r="DY478" s="33" t="n">
        <v>0.756</v>
      </c>
      <c r="DZ478" s="33" t="n">
        <v>0.826</v>
      </c>
      <c r="EA478" s="33" t="n">
        <v>0.756</v>
      </c>
      <c r="EB478" s="33" t="n">
        <v>0.674</v>
      </c>
      <c r="EC478" s="33" t="n">
        <v>0.663</v>
      </c>
      <c r="ED478" s="33" t="n">
        <v>0.64</v>
      </c>
      <c r="EE478" s="33" t="n">
        <v>0.698</v>
      </c>
      <c r="EF478" s="33" t="n">
        <v>0.372</v>
      </c>
      <c r="EG478" s="33" t="n">
        <v>0</v>
      </c>
      <c r="EH478" s="33" t="n">
        <v>0.023</v>
      </c>
      <c r="EI478" s="33" t="n">
        <v>0.047</v>
      </c>
      <c r="EJ478" s="33" t="n">
        <v>0.36</v>
      </c>
      <c r="EK478" s="33" t="n">
        <v>0.047</v>
      </c>
      <c r="EL478" s="33" t="n">
        <v>0.035</v>
      </c>
      <c r="EM478" s="33" t="n">
        <v>0.07</v>
      </c>
      <c r="EN478" s="33" t="n">
        <v>0.081</v>
      </c>
      <c r="EO478" s="33" t="n">
        <v>0.291</v>
      </c>
      <c r="EP478" s="33" t="n">
        <v>0.244</v>
      </c>
      <c r="EQ478" s="33" t="n">
        <v>0.267</v>
      </c>
      <c r="ER478" s="33" t="n">
        <v>0.07</v>
      </c>
      <c r="ES478" s="33" t="n">
        <v>0.047</v>
      </c>
      <c r="ET478" s="33" t="n">
        <v>0.093</v>
      </c>
      <c r="EU478" s="33" t="n">
        <v>0.093</v>
      </c>
      <c r="EV478" s="33" t="n">
        <v>0.116</v>
      </c>
      <c r="EW478" s="33" t="n">
        <v>0.616</v>
      </c>
      <c r="EX478" s="33" t="n">
        <v>0.605</v>
      </c>
      <c r="EY478" s="33" t="n">
        <v>0.523</v>
      </c>
      <c r="EZ478" s="33" t="n">
        <v>7.84</v>
      </c>
      <c r="FA478" s="33" t="n">
        <v>0.012</v>
      </c>
      <c r="FB478" s="33" t="n">
        <v>0.012</v>
      </c>
      <c r="FC478" s="33" t="n">
        <v>0.035</v>
      </c>
      <c r="FD478" s="33" t="n">
        <v>0.047</v>
      </c>
      <c r="FE478" s="33" t="n">
        <v>0.07</v>
      </c>
      <c r="FF478" s="33" t="n">
        <v>0.047</v>
      </c>
      <c r="FG478" s="33" t="n">
        <v>0.14</v>
      </c>
      <c r="FH478" s="33" t="n">
        <v>0.14</v>
      </c>
      <c r="FI478" s="33" t="n">
        <v>0.081</v>
      </c>
      <c r="FJ478" s="33" t="n">
        <v>0.36</v>
      </c>
      <c r="FK478" s="33" t="n">
        <v>0.058</v>
      </c>
      <c r="FL478" s="33" t="n">
        <v>0.523</v>
      </c>
      <c r="FM478" s="33" t="n">
        <v>0.64</v>
      </c>
      <c r="FN478" s="33" t="n">
        <v>0.244</v>
      </c>
      <c r="FO478" s="33" t="n">
        <v>0.174</v>
      </c>
      <c r="FP478" s="33" t="n">
        <v>0.128</v>
      </c>
      <c r="FQ478" s="33" t="n">
        <v>0.244</v>
      </c>
      <c r="FR478" s="33" t="n">
        <v>0.105</v>
      </c>
      <c r="FS478" s="33" t="n">
        <v>0.07</v>
      </c>
      <c r="FT478" s="33" t="n">
        <v>0.151</v>
      </c>
      <c r="FU478" s="33" t="n">
        <v>0.093</v>
      </c>
      <c r="FV478" s="33" t="n">
        <v>0.047</v>
      </c>
      <c r="FW478" s="33" t="n">
        <v>0.291</v>
      </c>
      <c r="FX478" s="33" t="n">
        <v>0.105</v>
      </c>
      <c r="FY478" s="33" t="n">
        <v>0.116</v>
      </c>
      <c r="FZ478" s="33" t="n">
        <v>0.07</v>
      </c>
      <c r="GA478" s="33" t="n">
        <v>0.012</v>
      </c>
      <c r="GB478" s="33" t="n">
        <v>0.081</v>
      </c>
      <c r="GC478" s="33" t="n">
        <v>0.116</v>
      </c>
      <c r="GD478" s="33" t="n">
        <v>0.058</v>
      </c>
      <c r="GE478" s="33" t="n">
        <v>0.07</v>
      </c>
      <c r="GF478" s="33" t="n">
        <v>0</v>
      </c>
      <c r="GG478" s="33" t="n">
        <v>0.244</v>
      </c>
      <c r="GH478" s="33" t="n">
        <v>0.233</v>
      </c>
      <c r="GI478" s="33" t="n">
        <v>0.186</v>
      </c>
      <c r="GJ478" s="33" t="n">
        <v>0.291</v>
      </c>
      <c r="GK478" s="33" t="n">
        <v>0.372</v>
      </c>
      <c r="GL478" s="33" t="n">
        <v>0.221</v>
      </c>
      <c r="GM478" s="33" t="n">
        <v>0.651</v>
      </c>
      <c r="GN478" s="33" t="n">
        <v>0.43</v>
      </c>
      <c r="GO478" s="33" t="n">
        <v>0.442</v>
      </c>
      <c r="GP478" s="33" t="n">
        <v>0.5</v>
      </c>
      <c r="GQ478" s="33" t="n">
        <v>0.384</v>
      </c>
      <c r="GR478" s="33" t="n">
        <v>0.651</v>
      </c>
      <c r="GS478" s="33" t="n">
        <v>0.023</v>
      </c>
      <c r="GT478" s="33" t="n">
        <v>0.128</v>
      </c>
      <c r="GU478" s="33" t="n">
        <v>0.128</v>
      </c>
      <c r="GV478" s="33" t="n">
        <v>0.047</v>
      </c>
      <c r="GW478" s="33" t="n">
        <v>0.058</v>
      </c>
      <c r="GX478" s="33" t="n">
        <v>0.023</v>
      </c>
      <c r="GY478" s="33" t="n">
        <v>0.047</v>
      </c>
      <c r="GZ478" s="33" t="n">
        <v>0.058</v>
      </c>
      <c r="HA478" s="33" t="n">
        <v>0.058</v>
      </c>
      <c r="HB478" s="33" t="n">
        <v>0.047</v>
      </c>
      <c r="HC478" s="33" t="n">
        <v>0.058</v>
      </c>
      <c r="HD478" s="33" t="n">
        <v>0.047</v>
      </c>
      <c r="HE478" s="33" t="n">
        <v>0.023</v>
      </c>
      <c r="HF478" s="33" t="n">
        <v>0.07</v>
      </c>
      <c r="HG478" s="33" t="n">
        <v>0.07</v>
      </c>
      <c r="HH478" s="33" t="n">
        <v>0.058</v>
      </c>
      <c r="HI478" s="33" t="n">
        <v>0.058</v>
      </c>
      <c r="HJ478" s="33" t="n">
        <v>0.058</v>
      </c>
    </row>
    <row r="479" customFormat="false" ht="15" hidden="false" customHeight="false" outlineLevel="0" collapsed="false">
      <c r="A479" s="33" t="n">
        <v>610153</v>
      </c>
      <c r="B479" s="242" t="s">
        <v>1785</v>
      </c>
      <c r="C479" s="243" t="s">
        <v>1786</v>
      </c>
      <c r="D479" s="33" t="n">
        <v>5670</v>
      </c>
      <c r="E479" s="33" t="n">
        <v>25191</v>
      </c>
      <c r="F479" s="33" t="s">
        <v>1214</v>
      </c>
      <c r="G479" s="33" t="s">
        <v>1215</v>
      </c>
      <c r="H479" s="243" t="s">
        <v>46</v>
      </c>
      <c r="I479" s="33" t="s">
        <v>1855</v>
      </c>
      <c r="J479" s="33" t="s">
        <v>1788</v>
      </c>
      <c r="L479" s="33" t="s">
        <v>89</v>
      </c>
      <c r="N479" s="33" t="s">
        <v>1790</v>
      </c>
      <c r="O479" s="33" t="n">
        <v>51479</v>
      </c>
      <c r="P479" s="33" t="s">
        <v>1791</v>
      </c>
      <c r="Q479" s="33" t="s">
        <v>5010</v>
      </c>
      <c r="R479" s="33" t="s">
        <v>5011</v>
      </c>
      <c r="S479" s="33" t="n">
        <v>60620</v>
      </c>
      <c r="T479" s="33" t="n">
        <v>49</v>
      </c>
      <c r="U479" s="33" t="s">
        <v>5012</v>
      </c>
      <c r="V479" s="33" t="s">
        <v>5013</v>
      </c>
      <c r="W479" s="33" t="s">
        <v>5014</v>
      </c>
      <c r="X479" s="33" t="s">
        <v>5015</v>
      </c>
      <c r="Y479" s="33" t="s">
        <v>1958</v>
      </c>
      <c r="Z479" s="33" t="s">
        <v>1964</v>
      </c>
      <c r="AA479" s="33" t="n">
        <v>2012</v>
      </c>
      <c r="AB479" s="33" t="n">
        <v>610153</v>
      </c>
      <c r="AD479" s="33" t="n">
        <v>5670</v>
      </c>
      <c r="AG479" s="33" t="s">
        <v>5016</v>
      </c>
      <c r="AH479" s="33" t="n">
        <v>6</v>
      </c>
      <c r="AI479" s="33" t="s">
        <v>1823</v>
      </c>
      <c r="AJ479" s="33" t="s">
        <v>1801</v>
      </c>
      <c r="AK479" s="33" t="s">
        <v>1802</v>
      </c>
      <c r="AL479" s="33" t="s">
        <v>89</v>
      </c>
      <c r="AM479" s="33" t="s">
        <v>71</v>
      </c>
      <c r="AN479" s="33" t="s">
        <v>89</v>
      </c>
      <c r="AO479" s="33" t="s">
        <v>89</v>
      </c>
      <c r="AP479" s="33" t="s">
        <v>71</v>
      </c>
      <c r="AQ479" s="33" t="s">
        <v>2467</v>
      </c>
      <c r="AR479" s="244" t="s">
        <v>66</v>
      </c>
      <c r="AS479" s="33" t="s">
        <v>137</v>
      </c>
      <c r="AT479" s="33" t="s">
        <v>67</v>
      </c>
      <c r="AU479" s="33" t="s">
        <v>67</v>
      </c>
      <c r="AV479" s="33" t="n">
        <v>11</v>
      </c>
      <c r="AW479" s="33" t="n">
        <v>25</v>
      </c>
      <c r="AX479" s="33" t="n">
        <v>22</v>
      </c>
      <c r="AY479" s="33" t="n">
        <v>105</v>
      </c>
      <c r="AZ479" s="33" t="n">
        <v>0</v>
      </c>
      <c r="BA479" s="33" t="n">
        <v>0</v>
      </c>
      <c r="BB479" s="33" t="n">
        <v>98</v>
      </c>
      <c r="BC479" s="33" t="n">
        <v>0</v>
      </c>
      <c r="BD479" s="245" t="n">
        <v>0</v>
      </c>
      <c r="BE479" s="33" t="n">
        <v>0</v>
      </c>
      <c r="BF479" s="33" t="n">
        <v>2</v>
      </c>
      <c r="BG479" s="33" t="n">
        <v>5</v>
      </c>
      <c r="BH479" s="33" t="n">
        <v>105</v>
      </c>
      <c r="BI479" s="33" t="n">
        <v>0.029</v>
      </c>
      <c r="BJ479" s="33" t="n">
        <v>0.029</v>
      </c>
      <c r="BK479" s="33" t="n">
        <v>0.019</v>
      </c>
      <c r="BL479" s="33" t="n">
        <v>0.067</v>
      </c>
      <c r="BM479" s="33" t="n">
        <v>0.124</v>
      </c>
      <c r="BN479" s="33" t="n">
        <v>0.152</v>
      </c>
      <c r="BO479" s="33" t="n">
        <v>0.171</v>
      </c>
      <c r="BP479" s="33" t="n">
        <v>0.124</v>
      </c>
      <c r="BQ479" s="33" t="n">
        <v>0.105</v>
      </c>
      <c r="BR479" s="33" t="n">
        <v>0.114</v>
      </c>
      <c r="BS479" s="33" t="n">
        <v>0.2</v>
      </c>
      <c r="BT479" s="33" t="n">
        <v>0.21</v>
      </c>
      <c r="BU479" s="33" t="n">
        <v>0.419</v>
      </c>
      <c r="BV479" s="33" t="n">
        <v>0.352</v>
      </c>
      <c r="BW479" s="33" t="n">
        <v>0.476</v>
      </c>
      <c r="BX479" s="33" t="n">
        <v>0.305</v>
      </c>
      <c r="BY479" s="33" t="n">
        <v>0.305</v>
      </c>
      <c r="BZ479" s="33" t="n">
        <v>0.333</v>
      </c>
      <c r="CA479" s="33" t="n">
        <v>0.019</v>
      </c>
      <c r="CB479" s="33" t="n">
        <v>0.019</v>
      </c>
      <c r="CC479" s="33" t="n">
        <v>0</v>
      </c>
      <c r="CD479" s="33" t="n">
        <v>0</v>
      </c>
      <c r="CE479" s="33" t="n">
        <v>0.019</v>
      </c>
      <c r="CF479" s="33" t="n">
        <v>0.01</v>
      </c>
      <c r="CG479" s="33" t="n">
        <v>0.362</v>
      </c>
      <c r="CH479" s="33" t="n">
        <v>0.476</v>
      </c>
      <c r="CI479" s="33" t="n">
        <v>0.4</v>
      </c>
      <c r="CJ479" s="33" t="n">
        <v>0.514</v>
      </c>
      <c r="CK479" s="33" t="n">
        <v>0.352</v>
      </c>
      <c r="CL479" s="33" t="n">
        <v>0.295</v>
      </c>
      <c r="CM479" s="33" t="n">
        <v>0.019</v>
      </c>
      <c r="CN479" s="33" t="n">
        <v>0.01</v>
      </c>
      <c r="CO479" s="33" t="n">
        <v>0.01</v>
      </c>
      <c r="CP479" s="33" t="n">
        <v>0.019</v>
      </c>
      <c r="CQ479" s="33" t="n">
        <v>0.01</v>
      </c>
      <c r="CR479" s="33" t="n">
        <v>0.048</v>
      </c>
      <c r="CS479" s="33" t="n">
        <v>0.019</v>
      </c>
      <c r="CT479" s="33" t="n">
        <v>0.057</v>
      </c>
      <c r="CU479" s="33" t="n">
        <v>0.048</v>
      </c>
      <c r="CV479" s="33" t="n">
        <v>0.057</v>
      </c>
      <c r="CW479" s="33" t="n">
        <v>0.029</v>
      </c>
      <c r="CX479" s="33" t="n">
        <v>0.067</v>
      </c>
      <c r="CY479" s="33" t="n">
        <v>0.057</v>
      </c>
      <c r="CZ479" s="33" t="n">
        <v>0.048</v>
      </c>
      <c r="DA479" s="33" t="n">
        <v>0.105</v>
      </c>
      <c r="DB479" s="33" t="n">
        <v>0.133</v>
      </c>
      <c r="DC479" s="33" t="n">
        <v>0.143</v>
      </c>
      <c r="DD479" s="33" t="n">
        <v>0.105</v>
      </c>
      <c r="DE479" s="33" t="n">
        <v>0.2</v>
      </c>
      <c r="DF479" s="33" t="n">
        <v>0.276</v>
      </c>
      <c r="DG479" s="33" t="n">
        <v>0.295</v>
      </c>
      <c r="DH479" s="33" t="n">
        <v>0.229</v>
      </c>
      <c r="DI479" s="33" t="n">
        <v>0.324</v>
      </c>
      <c r="DJ479" s="33" t="n">
        <v>0.305</v>
      </c>
      <c r="DK479" s="33" t="n">
        <v>0.286</v>
      </c>
      <c r="DL479" s="33" t="n">
        <v>0.229</v>
      </c>
      <c r="DM479" s="33" t="n">
        <v>0.248</v>
      </c>
      <c r="DN479" s="33" t="n">
        <v>0.01</v>
      </c>
      <c r="DO479" s="33" t="n">
        <v>0</v>
      </c>
      <c r="DP479" s="33" t="n">
        <v>0.01</v>
      </c>
      <c r="DQ479" s="33" t="n">
        <v>0.01</v>
      </c>
      <c r="DR479" s="33" t="n">
        <v>0</v>
      </c>
      <c r="DS479" s="33" t="n">
        <v>0.019</v>
      </c>
      <c r="DT479" s="33" t="n">
        <v>0</v>
      </c>
      <c r="DU479" s="33" t="n">
        <v>0</v>
      </c>
      <c r="DV479" s="33" t="n">
        <v>0.01</v>
      </c>
      <c r="DW479" s="33" t="n">
        <v>0.714</v>
      </c>
      <c r="DX479" s="33" t="n">
        <v>0.686</v>
      </c>
      <c r="DY479" s="33" t="n">
        <v>0.619</v>
      </c>
      <c r="DZ479" s="33" t="n">
        <v>0.686</v>
      </c>
      <c r="EA479" s="33" t="n">
        <v>0.619</v>
      </c>
      <c r="EB479" s="33" t="n">
        <v>0.524</v>
      </c>
      <c r="EC479" s="33" t="n">
        <v>0.562</v>
      </c>
      <c r="ED479" s="33" t="n">
        <v>0.571</v>
      </c>
      <c r="EE479" s="33" t="n">
        <v>0.59</v>
      </c>
      <c r="EF479" s="33" t="n">
        <v>0.257</v>
      </c>
      <c r="EG479" s="33" t="n">
        <v>0.01</v>
      </c>
      <c r="EH479" s="33" t="n">
        <v>0.019</v>
      </c>
      <c r="EI479" s="33" t="n">
        <v>0.143</v>
      </c>
      <c r="EJ479" s="33" t="n">
        <v>0.343</v>
      </c>
      <c r="EK479" s="33" t="n">
        <v>0.124</v>
      </c>
      <c r="EL479" s="33" t="n">
        <v>0.105</v>
      </c>
      <c r="EM479" s="33" t="n">
        <v>0.143</v>
      </c>
      <c r="EN479" s="33" t="n">
        <v>0.171</v>
      </c>
      <c r="EO479" s="33" t="n">
        <v>0.324</v>
      </c>
      <c r="EP479" s="33" t="n">
        <v>0.438</v>
      </c>
      <c r="EQ479" s="33" t="n">
        <v>0.4</v>
      </c>
      <c r="ER479" s="33" t="n">
        <v>0.086</v>
      </c>
      <c r="ES479" s="33" t="n">
        <v>0.029</v>
      </c>
      <c r="ET479" s="33" t="n">
        <v>0.057</v>
      </c>
      <c r="EU479" s="33" t="n">
        <v>0.029</v>
      </c>
      <c r="EV479" s="33" t="n">
        <v>0.143</v>
      </c>
      <c r="EW479" s="33" t="n">
        <v>0.514</v>
      </c>
      <c r="EX479" s="33" t="n">
        <v>0.381</v>
      </c>
      <c r="EY479" s="33" t="n">
        <v>0.286</v>
      </c>
      <c r="EZ479" s="33" t="n">
        <v>6.35</v>
      </c>
      <c r="FA479" s="33" t="n">
        <v>0.067</v>
      </c>
      <c r="FB479" s="33" t="n">
        <v>0.038</v>
      </c>
      <c r="FC479" s="33" t="n">
        <v>0.048</v>
      </c>
      <c r="FD479" s="33" t="n">
        <v>0.086</v>
      </c>
      <c r="FE479" s="33" t="n">
        <v>0.152</v>
      </c>
      <c r="FF479" s="33" t="n">
        <v>0.095</v>
      </c>
      <c r="FG479" s="33" t="n">
        <v>0.067</v>
      </c>
      <c r="FH479" s="33" t="n">
        <v>0.162</v>
      </c>
      <c r="FI479" s="33" t="n">
        <v>0.162</v>
      </c>
      <c r="FJ479" s="33" t="n">
        <v>0.105</v>
      </c>
      <c r="FK479" s="33" t="n">
        <v>0.019</v>
      </c>
      <c r="FL479" s="33" t="n">
        <v>0.552</v>
      </c>
      <c r="FM479" s="33" t="n">
        <v>0.581</v>
      </c>
      <c r="FN479" s="33" t="n">
        <v>0.333</v>
      </c>
      <c r="FO479" s="33" t="n">
        <v>0.152</v>
      </c>
      <c r="FP479" s="33" t="n">
        <v>0.133</v>
      </c>
      <c r="FQ479" s="33" t="n">
        <v>0.181</v>
      </c>
      <c r="FR479" s="33" t="n">
        <v>0.095</v>
      </c>
      <c r="FS479" s="33" t="n">
        <v>0.057</v>
      </c>
      <c r="FT479" s="33" t="n">
        <v>0.2</v>
      </c>
      <c r="FU479" s="33" t="n">
        <v>0.067</v>
      </c>
      <c r="FV479" s="33" t="n">
        <v>0.038</v>
      </c>
      <c r="FW479" s="33" t="n">
        <v>0.2</v>
      </c>
      <c r="FX479" s="33" t="n">
        <v>0.133</v>
      </c>
      <c r="FY479" s="33" t="n">
        <v>0.19</v>
      </c>
      <c r="FZ479" s="33" t="n">
        <v>0.086</v>
      </c>
      <c r="GA479" s="33" t="n">
        <v>0.019</v>
      </c>
      <c r="GB479" s="33" t="n">
        <v>0.067</v>
      </c>
      <c r="GC479" s="33" t="n">
        <v>0.124</v>
      </c>
      <c r="GD479" s="33" t="n">
        <v>0.095</v>
      </c>
      <c r="GE479" s="33" t="n">
        <v>0.048</v>
      </c>
      <c r="GF479" s="33" t="n">
        <v>0.038</v>
      </c>
      <c r="GG479" s="33" t="n">
        <v>0.457</v>
      </c>
      <c r="GH479" s="33" t="n">
        <v>0.305</v>
      </c>
      <c r="GI479" s="33" t="n">
        <v>0.343</v>
      </c>
      <c r="GJ479" s="33" t="n">
        <v>0.429</v>
      </c>
      <c r="GK479" s="33" t="n">
        <v>0.457</v>
      </c>
      <c r="GL479" s="33" t="n">
        <v>0.457</v>
      </c>
      <c r="GM479" s="33" t="n">
        <v>0.429</v>
      </c>
      <c r="GN479" s="33" t="n">
        <v>0.21</v>
      </c>
      <c r="GO479" s="33" t="n">
        <v>0.238</v>
      </c>
      <c r="GP479" s="33" t="n">
        <v>0.286</v>
      </c>
      <c r="GQ479" s="33" t="n">
        <v>0.333</v>
      </c>
      <c r="GR479" s="33" t="n">
        <v>0.39</v>
      </c>
      <c r="GS479" s="33" t="n">
        <v>0.067</v>
      </c>
      <c r="GT479" s="33" t="n">
        <v>0.248</v>
      </c>
      <c r="GU479" s="33" t="n">
        <v>0.162</v>
      </c>
      <c r="GV479" s="33" t="n">
        <v>0.095</v>
      </c>
      <c r="GW479" s="33" t="n">
        <v>0.086</v>
      </c>
      <c r="GX479" s="33" t="n">
        <v>0.057</v>
      </c>
      <c r="GY479" s="33" t="n">
        <v>0.029</v>
      </c>
      <c r="GZ479" s="33" t="n">
        <v>0.095</v>
      </c>
      <c r="HA479" s="33" t="n">
        <v>0.067</v>
      </c>
      <c r="HB479" s="33" t="n">
        <v>0.029</v>
      </c>
      <c r="HC479" s="33" t="n">
        <v>0.019</v>
      </c>
      <c r="HD479" s="33" t="n">
        <v>0.029</v>
      </c>
      <c r="HE479" s="33" t="n">
        <v>0</v>
      </c>
      <c r="HF479" s="33" t="n">
        <v>0.076</v>
      </c>
      <c r="HG479" s="33" t="n">
        <v>0.067</v>
      </c>
      <c r="HH479" s="33" t="n">
        <v>0.067</v>
      </c>
      <c r="HI479" s="33" t="n">
        <v>0.057</v>
      </c>
      <c r="HJ479" s="33" t="n">
        <v>0.029</v>
      </c>
    </row>
    <row r="480" customFormat="false" ht="15" hidden="false" customHeight="false" outlineLevel="0" collapsed="false">
      <c r="A480" s="33" t="n">
        <v>610154</v>
      </c>
      <c r="B480" s="242" t="s">
        <v>1785</v>
      </c>
      <c r="C480" s="243" t="s">
        <v>1786</v>
      </c>
      <c r="D480" s="33" t="n">
        <v>5680</v>
      </c>
      <c r="E480" s="33" t="n">
        <v>25201</v>
      </c>
      <c r="F480" s="33" t="s">
        <v>1216</v>
      </c>
      <c r="G480" s="33" t="s">
        <v>1217</v>
      </c>
      <c r="H480" s="243" t="s">
        <v>46</v>
      </c>
      <c r="I480" s="33" t="s">
        <v>1855</v>
      </c>
      <c r="J480" s="33" t="s">
        <v>1788</v>
      </c>
      <c r="L480" s="33" t="s">
        <v>178</v>
      </c>
      <c r="N480" s="33" t="s">
        <v>1790</v>
      </c>
      <c r="O480" s="33" t="n">
        <v>51146</v>
      </c>
      <c r="P480" s="33" t="s">
        <v>1791</v>
      </c>
      <c r="Q480" s="33" t="s">
        <v>5017</v>
      </c>
      <c r="R480" s="33" t="s">
        <v>5018</v>
      </c>
      <c r="S480" s="33" t="n">
        <v>60624</v>
      </c>
      <c r="T480" s="33" t="n">
        <v>34</v>
      </c>
      <c r="U480" s="33" t="s">
        <v>5019</v>
      </c>
      <c r="V480" s="33" t="s">
        <v>5020</v>
      </c>
      <c r="W480" s="33" t="s">
        <v>5021</v>
      </c>
      <c r="X480" s="33" t="s">
        <v>5022</v>
      </c>
      <c r="Y480" s="33" t="s">
        <v>2021</v>
      </c>
      <c r="Z480" s="33" t="s">
        <v>2090</v>
      </c>
      <c r="AA480" s="33" t="n">
        <v>2012</v>
      </c>
      <c r="AB480" s="33" t="n">
        <v>610154</v>
      </c>
      <c r="AD480" s="33" t="n">
        <v>5680</v>
      </c>
      <c r="AG480" s="33" t="s">
        <v>5023</v>
      </c>
      <c r="AH480" s="33" t="n">
        <v>3</v>
      </c>
      <c r="AI480" s="33" t="s">
        <v>1823</v>
      </c>
      <c r="AJ480" s="33" t="s">
        <v>1801</v>
      </c>
      <c r="AK480" s="33" t="s">
        <v>1802</v>
      </c>
      <c r="AL480" s="33" t="s">
        <v>178</v>
      </c>
      <c r="AM480" s="33" t="s">
        <v>108</v>
      </c>
      <c r="AN480" s="33" t="s">
        <v>178</v>
      </c>
      <c r="AO480" s="33" t="s">
        <v>178</v>
      </c>
      <c r="AP480" s="33" t="s">
        <v>108</v>
      </c>
      <c r="AQ480" s="33" t="s">
        <v>2467</v>
      </c>
      <c r="AR480" s="244" t="s">
        <v>54</v>
      </c>
    </row>
    <row r="481" customFormat="false" ht="15" hidden="false" customHeight="false" outlineLevel="0" collapsed="false">
      <c r="A481" s="33" t="n">
        <v>610155</v>
      </c>
      <c r="B481" s="242" t="s">
        <v>1785</v>
      </c>
      <c r="C481" s="243" t="s">
        <v>1786</v>
      </c>
      <c r="D481" s="33" t="n">
        <v>5690</v>
      </c>
      <c r="E481" s="33" t="n">
        <v>25211</v>
      </c>
      <c r="F481" s="33" t="s">
        <v>1226</v>
      </c>
      <c r="G481" s="33" t="s">
        <v>1227</v>
      </c>
      <c r="H481" s="243" t="s">
        <v>46</v>
      </c>
      <c r="I481" s="33" t="s">
        <v>1855</v>
      </c>
      <c r="J481" s="33" t="s">
        <v>2438</v>
      </c>
      <c r="L481" s="33" t="s">
        <v>75</v>
      </c>
      <c r="N481" s="33" t="s">
        <v>1790</v>
      </c>
      <c r="O481" s="33" t="n">
        <v>51032</v>
      </c>
      <c r="P481" s="33" t="s">
        <v>1791</v>
      </c>
      <c r="Q481" s="33" t="s">
        <v>1226</v>
      </c>
      <c r="R481" s="33" t="s">
        <v>5024</v>
      </c>
      <c r="S481" s="33" t="n">
        <v>60646</v>
      </c>
      <c r="T481" s="33" t="n">
        <v>31</v>
      </c>
      <c r="U481" s="33" t="s">
        <v>5025</v>
      </c>
      <c r="V481" s="33" t="s">
        <v>5026</v>
      </c>
      <c r="W481" s="33" t="s">
        <v>5027</v>
      </c>
      <c r="X481" s="33" t="s">
        <v>5028</v>
      </c>
      <c r="Y481" s="33" t="s">
        <v>3581</v>
      </c>
      <c r="Z481" s="33" t="s">
        <v>1972</v>
      </c>
      <c r="AA481" s="33" t="n">
        <v>2012</v>
      </c>
      <c r="AB481" s="33" t="n">
        <v>610155</v>
      </c>
      <c r="AD481" s="33" t="n">
        <v>5690</v>
      </c>
      <c r="AG481" s="33" t="s">
        <v>5029</v>
      </c>
      <c r="AH481" s="33" t="n">
        <v>0</v>
      </c>
      <c r="AI481" s="33" t="s">
        <v>1823</v>
      </c>
      <c r="AJ481" s="33" t="s">
        <v>1801</v>
      </c>
      <c r="AK481" s="33" t="s">
        <v>1802</v>
      </c>
      <c r="AL481" s="33" t="s">
        <v>75</v>
      </c>
      <c r="AM481" s="33" t="s">
        <v>65</v>
      </c>
      <c r="AN481" s="33" t="s">
        <v>75</v>
      </c>
      <c r="AO481" s="33" t="s">
        <v>75</v>
      </c>
      <c r="AP481" s="33" t="s">
        <v>65</v>
      </c>
      <c r="AQ481" s="33" t="s">
        <v>2426</v>
      </c>
      <c r="AR481" s="244" t="s">
        <v>510</v>
      </c>
      <c r="AS481" s="33" t="s">
        <v>77</v>
      </c>
      <c r="AT481" s="33" t="s">
        <v>47</v>
      </c>
      <c r="AU481" s="33" t="s">
        <v>77</v>
      </c>
      <c r="AV481" s="33" t="n">
        <v>78</v>
      </c>
      <c r="AW481" s="33" t="n">
        <v>57</v>
      </c>
      <c r="AX481" s="33" t="n">
        <v>68</v>
      </c>
      <c r="AY481" s="33" t="n">
        <v>202</v>
      </c>
      <c r="AZ481" s="33" t="n">
        <v>113</v>
      </c>
      <c r="BA481" s="33" t="n">
        <v>28</v>
      </c>
      <c r="BB481" s="33" t="n">
        <v>2</v>
      </c>
      <c r="BC481" s="33" t="n">
        <v>34</v>
      </c>
      <c r="BD481" s="245" t="n">
        <v>2</v>
      </c>
      <c r="BE481" s="33" t="n">
        <v>4</v>
      </c>
      <c r="BF481" s="33" t="n">
        <v>10</v>
      </c>
      <c r="BG481" s="33" t="n">
        <v>9</v>
      </c>
      <c r="BH481" s="33" t="n">
        <v>202</v>
      </c>
      <c r="BI481" s="33" t="n">
        <v>0</v>
      </c>
      <c r="BJ481" s="33" t="n">
        <v>0</v>
      </c>
      <c r="BK481" s="33" t="n">
        <v>0</v>
      </c>
      <c r="BL481" s="33" t="n">
        <v>0</v>
      </c>
      <c r="BM481" s="33" t="n">
        <v>0.005</v>
      </c>
      <c r="BN481" s="33" t="n">
        <v>0.04</v>
      </c>
      <c r="BO481" s="33" t="n">
        <v>0.015</v>
      </c>
      <c r="BP481" s="33" t="n">
        <v>0.005</v>
      </c>
      <c r="BQ481" s="33" t="n">
        <v>0</v>
      </c>
      <c r="BR481" s="33" t="n">
        <v>0.025</v>
      </c>
      <c r="BS481" s="33" t="n">
        <v>0.045</v>
      </c>
      <c r="BT481" s="33" t="n">
        <v>0.064</v>
      </c>
      <c r="BU481" s="33" t="n">
        <v>0.223</v>
      </c>
      <c r="BV481" s="33" t="n">
        <v>0.198</v>
      </c>
      <c r="BW481" s="33" t="n">
        <v>0.218</v>
      </c>
      <c r="BX481" s="33" t="n">
        <v>0.134</v>
      </c>
      <c r="BY481" s="33" t="n">
        <v>0.322</v>
      </c>
      <c r="BZ481" s="33" t="n">
        <v>0.322</v>
      </c>
      <c r="CA481" s="33" t="n">
        <v>0</v>
      </c>
      <c r="CB481" s="33" t="n">
        <v>0.005</v>
      </c>
      <c r="CC481" s="33" t="n">
        <v>0</v>
      </c>
      <c r="CD481" s="33" t="n">
        <v>0.01</v>
      </c>
      <c r="CE481" s="33" t="n">
        <v>0</v>
      </c>
      <c r="CF481" s="33" t="n">
        <v>0.02</v>
      </c>
      <c r="CG481" s="33" t="n">
        <v>0.762</v>
      </c>
      <c r="CH481" s="33" t="n">
        <v>0.792</v>
      </c>
      <c r="CI481" s="33" t="n">
        <v>0.782</v>
      </c>
      <c r="CJ481" s="33" t="n">
        <v>0.832</v>
      </c>
      <c r="CK481" s="33" t="n">
        <v>0.629</v>
      </c>
      <c r="CL481" s="33" t="n">
        <v>0.554</v>
      </c>
      <c r="CM481" s="33" t="n">
        <v>0</v>
      </c>
      <c r="CN481" s="33" t="n">
        <v>0</v>
      </c>
      <c r="CO481" s="33" t="n">
        <v>0</v>
      </c>
      <c r="CP481" s="33" t="n">
        <v>0</v>
      </c>
      <c r="CQ481" s="33" t="n">
        <v>0</v>
      </c>
      <c r="CR481" s="33" t="n">
        <v>0</v>
      </c>
      <c r="CS481" s="33" t="n">
        <v>0.005</v>
      </c>
      <c r="CT481" s="33" t="n">
        <v>0.079</v>
      </c>
      <c r="CU481" s="33" t="n">
        <v>0.03</v>
      </c>
      <c r="CV481" s="33" t="n">
        <v>0</v>
      </c>
      <c r="CW481" s="33" t="n">
        <v>0.015</v>
      </c>
      <c r="CX481" s="33" t="n">
        <v>0.03</v>
      </c>
      <c r="CY481" s="33" t="n">
        <v>0.03</v>
      </c>
      <c r="CZ481" s="33" t="n">
        <v>0.01</v>
      </c>
      <c r="DA481" s="33" t="n">
        <v>0.074</v>
      </c>
      <c r="DB481" s="33" t="n">
        <v>0.069</v>
      </c>
      <c r="DC481" s="33" t="n">
        <v>0.104</v>
      </c>
      <c r="DD481" s="33" t="n">
        <v>0.099</v>
      </c>
      <c r="DE481" s="33" t="n">
        <v>0.134</v>
      </c>
      <c r="DF481" s="33" t="n">
        <v>0.153</v>
      </c>
      <c r="DG481" s="33" t="n">
        <v>0.173</v>
      </c>
      <c r="DH481" s="33" t="n">
        <v>0.158</v>
      </c>
      <c r="DI481" s="33" t="n">
        <v>0.168</v>
      </c>
      <c r="DJ481" s="33" t="n">
        <v>0.208</v>
      </c>
      <c r="DK481" s="33" t="n">
        <v>0.223</v>
      </c>
      <c r="DL481" s="33" t="n">
        <v>0.208</v>
      </c>
      <c r="DM481" s="33" t="n">
        <v>0.178</v>
      </c>
      <c r="DN481" s="33" t="n">
        <v>0.005</v>
      </c>
      <c r="DO481" s="33" t="n">
        <v>0.005</v>
      </c>
      <c r="DP481" s="33" t="n">
        <v>0.015</v>
      </c>
      <c r="DQ481" s="33" t="n">
        <v>0.01</v>
      </c>
      <c r="DR481" s="33" t="n">
        <v>0.01</v>
      </c>
      <c r="DS481" s="33" t="n">
        <v>0.01</v>
      </c>
      <c r="DT481" s="33" t="n">
        <v>0.005</v>
      </c>
      <c r="DU481" s="33" t="n">
        <v>0.005</v>
      </c>
      <c r="DV481" s="33" t="n">
        <v>0.03</v>
      </c>
      <c r="DW481" s="33" t="n">
        <v>0.861</v>
      </c>
      <c r="DX481" s="33" t="n">
        <v>0.827</v>
      </c>
      <c r="DY481" s="33" t="n">
        <v>0.782</v>
      </c>
      <c r="DZ481" s="33" t="n">
        <v>0.802</v>
      </c>
      <c r="EA481" s="33" t="n">
        <v>0.812</v>
      </c>
      <c r="EB481" s="33" t="n">
        <v>0.708</v>
      </c>
      <c r="EC481" s="33" t="n">
        <v>0.698</v>
      </c>
      <c r="ED481" s="33" t="n">
        <v>0.604</v>
      </c>
      <c r="EE481" s="33" t="n">
        <v>0.663</v>
      </c>
      <c r="EF481" s="33" t="n">
        <v>0.54</v>
      </c>
      <c r="EG481" s="33" t="n">
        <v>0.015</v>
      </c>
      <c r="EH481" s="33" t="n">
        <v>0.01</v>
      </c>
      <c r="EI481" s="33" t="n">
        <v>0.054</v>
      </c>
      <c r="EJ481" s="33" t="n">
        <v>0.322</v>
      </c>
      <c r="EK481" s="33" t="n">
        <v>0.01</v>
      </c>
      <c r="EL481" s="33" t="n">
        <v>0.01</v>
      </c>
      <c r="EM481" s="33" t="n">
        <v>0.144</v>
      </c>
      <c r="EN481" s="33" t="n">
        <v>0.025</v>
      </c>
      <c r="EO481" s="33" t="n">
        <v>0.233</v>
      </c>
      <c r="EP481" s="33" t="n">
        <v>0.119</v>
      </c>
      <c r="EQ481" s="33" t="n">
        <v>0.302</v>
      </c>
      <c r="ER481" s="33" t="n">
        <v>0.05</v>
      </c>
      <c r="ES481" s="33" t="n">
        <v>0.045</v>
      </c>
      <c r="ET481" s="33" t="n">
        <v>0.059</v>
      </c>
      <c r="EU481" s="33" t="n">
        <v>0.114</v>
      </c>
      <c r="EV481" s="33" t="n">
        <v>0.064</v>
      </c>
      <c r="EW481" s="33" t="n">
        <v>0.698</v>
      </c>
      <c r="EX481" s="33" t="n">
        <v>0.802</v>
      </c>
      <c r="EY481" s="33" t="n">
        <v>0.386</v>
      </c>
      <c r="EZ481" s="33" t="n">
        <v>9.42</v>
      </c>
      <c r="FA481" s="33" t="n">
        <v>0</v>
      </c>
      <c r="FB481" s="33" t="n">
        <v>0</v>
      </c>
      <c r="FC481" s="33" t="n">
        <v>0</v>
      </c>
      <c r="FD481" s="33" t="n">
        <v>0.005</v>
      </c>
      <c r="FE481" s="33" t="n">
        <v>0</v>
      </c>
      <c r="FF481" s="33" t="n">
        <v>0.005</v>
      </c>
      <c r="FG481" s="33" t="n">
        <v>0.03</v>
      </c>
      <c r="FH481" s="33" t="n">
        <v>0.124</v>
      </c>
      <c r="FI481" s="33" t="n">
        <v>0.183</v>
      </c>
      <c r="FJ481" s="33" t="n">
        <v>0.639</v>
      </c>
      <c r="FK481" s="33" t="n">
        <v>0.015</v>
      </c>
      <c r="FL481" s="33" t="n">
        <v>0.465</v>
      </c>
      <c r="FM481" s="33" t="n">
        <v>0.777</v>
      </c>
      <c r="FN481" s="33" t="n">
        <v>0.252</v>
      </c>
      <c r="FO481" s="33" t="n">
        <v>0.257</v>
      </c>
      <c r="FP481" s="33" t="n">
        <v>0.084</v>
      </c>
      <c r="FQ481" s="33" t="n">
        <v>0.272</v>
      </c>
      <c r="FR481" s="33" t="n">
        <v>0.129</v>
      </c>
      <c r="FS481" s="33" t="n">
        <v>0.035</v>
      </c>
      <c r="FT481" s="33" t="n">
        <v>0.262</v>
      </c>
      <c r="FU481" s="33" t="n">
        <v>0.084</v>
      </c>
      <c r="FV481" s="33" t="n">
        <v>0.035</v>
      </c>
      <c r="FW481" s="33" t="n">
        <v>0.163</v>
      </c>
      <c r="FX481" s="33" t="n">
        <v>0.064</v>
      </c>
      <c r="FY481" s="33" t="n">
        <v>0.069</v>
      </c>
      <c r="FZ481" s="33" t="n">
        <v>0.05</v>
      </c>
      <c r="GA481" s="33" t="n">
        <v>0.005</v>
      </c>
      <c r="GB481" s="33" t="n">
        <v>0.005</v>
      </c>
      <c r="GC481" s="33" t="n">
        <v>0.139</v>
      </c>
      <c r="GD481" s="33" t="n">
        <v>0.089</v>
      </c>
      <c r="GE481" s="33" t="n">
        <v>0.109</v>
      </c>
      <c r="GF481" s="33" t="n">
        <v>0</v>
      </c>
      <c r="GG481" s="33" t="n">
        <v>0.124</v>
      </c>
      <c r="GH481" s="33" t="n">
        <v>0.248</v>
      </c>
      <c r="GI481" s="33" t="n">
        <v>0.144</v>
      </c>
      <c r="GJ481" s="33" t="n">
        <v>0.411</v>
      </c>
      <c r="GK481" s="33" t="n">
        <v>0.322</v>
      </c>
      <c r="GL481" s="33" t="n">
        <v>0.089</v>
      </c>
      <c r="GM481" s="33" t="n">
        <v>0.842</v>
      </c>
      <c r="GN481" s="33" t="n">
        <v>0.589</v>
      </c>
      <c r="GO481" s="33" t="n">
        <v>0.277</v>
      </c>
      <c r="GP481" s="33" t="n">
        <v>0.455</v>
      </c>
      <c r="GQ481" s="33" t="n">
        <v>0.431</v>
      </c>
      <c r="GR481" s="33" t="n">
        <v>0.871</v>
      </c>
      <c r="GS481" s="33" t="n">
        <v>0.01</v>
      </c>
      <c r="GT481" s="33" t="n">
        <v>0.129</v>
      </c>
      <c r="GU481" s="33" t="n">
        <v>0.139</v>
      </c>
      <c r="GV481" s="33" t="n">
        <v>0.02</v>
      </c>
      <c r="GW481" s="33" t="n">
        <v>0.079</v>
      </c>
      <c r="GX481" s="33" t="n">
        <v>0.015</v>
      </c>
      <c r="GY481" s="33" t="n">
        <v>0.005</v>
      </c>
      <c r="GZ481" s="33" t="n">
        <v>0.01</v>
      </c>
      <c r="HA481" s="33" t="n">
        <v>0.277</v>
      </c>
      <c r="HB481" s="33" t="n">
        <v>0.005</v>
      </c>
      <c r="HC481" s="33" t="n">
        <v>0.045</v>
      </c>
      <c r="HD481" s="33" t="n">
        <v>0.005</v>
      </c>
      <c r="HE481" s="33" t="n">
        <v>0.015</v>
      </c>
      <c r="HF481" s="33" t="n">
        <v>0.02</v>
      </c>
      <c r="HG481" s="33" t="n">
        <v>0.025</v>
      </c>
      <c r="HH481" s="33" t="n">
        <v>0.02</v>
      </c>
      <c r="HI481" s="33" t="n">
        <v>0.015</v>
      </c>
      <c r="HJ481" s="33" t="n">
        <v>0.02</v>
      </c>
    </row>
    <row r="482" customFormat="false" ht="15" hidden="false" customHeight="false" outlineLevel="0" collapsed="false">
      <c r="A482" s="33" t="n">
        <v>610156</v>
      </c>
      <c r="B482" s="242" t="s">
        <v>1785</v>
      </c>
      <c r="C482" s="243" t="s">
        <v>1786</v>
      </c>
      <c r="D482" s="33" t="n">
        <v>5700</v>
      </c>
      <c r="E482" s="33" t="n">
        <v>25221</v>
      </c>
      <c r="F482" s="33" t="s">
        <v>105</v>
      </c>
      <c r="G482" s="33" t="s">
        <v>106</v>
      </c>
      <c r="H482" s="243" t="s">
        <v>46</v>
      </c>
      <c r="I482" s="33" t="s">
        <v>1855</v>
      </c>
      <c r="J482" s="33" t="s">
        <v>1788</v>
      </c>
      <c r="L482" s="33" t="s">
        <v>107</v>
      </c>
      <c r="N482" s="33" t="s">
        <v>1790</v>
      </c>
      <c r="O482" s="33" t="n">
        <v>51100</v>
      </c>
      <c r="P482" s="33" t="s">
        <v>1791</v>
      </c>
      <c r="Q482" s="33" t="s">
        <v>5030</v>
      </c>
      <c r="R482" s="33" t="s">
        <v>5031</v>
      </c>
      <c r="S482" s="33" t="n">
        <v>60644</v>
      </c>
      <c r="T482" s="33" t="n">
        <v>36</v>
      </c>
      <c r="U482" s="33" t="s">
        <v>5032</v>
      </c>
      <c r="V482" s="33" t="s">
        <v>5033</v>
      </c>
      <c r="W482" s="33" t="s">
        <v>5034</v>
      </c>
      <c r="X482" s="33" t="s">
        <v>5035</v>
      </c>
      <c r="Y482" s="33" t="s">
        <v>1862</v>
      </c>
      <c r="Z482" s="33" t="s">
        <v>3016</v>
      </c>
      <c r="AA482" s="33" t="n">
        <v>2012</v>
      </c>
      <c r="AB482" s="33" t="n">
        <v>610156</v>
      </c>
      <c r="AD482" s="33" t="n">
        <v>5700</v>
      </c>
      <c r="AG482" s="33" t="s">
        <v>5036</v>
      </c>
      <c r="AH482" s="33" t="n">
        <v>2</v>
      </c>
      <c r="AI482" s="33" t="s">
        <v>1823</v>
      </c>
      <c r="AJ482" s="33" t="s">
        <v>1801</v>
      </c>
      <c r="AK482" s="33" t="s">
        <v>1802</v>
      </c>
      <c r="AL482" s="33" t="s">
        <v>107</v>
      </c>
      <c r="AM482" s="33" t="s">
        <v>108</v>
      </c>
      <c r="AN482" s="33" t="s">
        <v>107</v>
      </c>
      <c r="AO482" s="33" t="s">
        <v>107</v>
      </c>
      <c r="AP482" s="33" t="s">
        <v>108</v>
      </c>
      <c r="AQ482" s="33" t="s">
        <v>2467</v>
      </c>
      <c r="AR482" s="244" t="s">
        <v>109</v>
      </c>
      <c r="AS482" s="33" t="s">
        <v>77</v>
      </c>
      <c r="AT482" s="33" t="s">
        <v>77</v>
      </c>
      <c r="AU482" s="33" t="s">
        <v>47</v>
      </c>
      <c r="AV482" s="33" t="n">
        <v>72</v>
      </c>
      <c r="AW482" s="33" t="n">
        <v>78</v>
      </c>
      <c r="AX482" s="33" t="n">
        <v>50</v>
      </c>
      <c r="AY482" s="33" t="n">
        <v>75</v>
      </c>
      <c r="AZ482" s="33" t="n">
        <v>0</v>
      </c>
      <c r="BA482" s="33" t="n">
        <v>0</v>
      </c>
      <c r="BB482" s="33" t="n">
        <v>72</v>
      </c>
      <c r="BC482" s="33" t="n">
        <v>1</v>
      </c>
      <c r="BD482" s="245" t="n">
        <v>0</v>
      </c>
      <c r="BE482" s="33" t="n">
        <v>0</v>
      </c>
      <c r="BF482" s="33" t="n">
        <v>2</v>
      </c>
      <c r="BG482" s="33" t="n">
        <v>0</v>
      </c>
      <c r="BH482" s="33" t="n">
        <v>75</v>
      </c>
      <c r="BI482" s="33" t="n">
        <v>0.013</v>
      </c>
      <c r="BJ482" s="33" t="n">
        <v>0</v>
      </c>
      <c r="BK482" s="33" t="n">
        <v>0</v>
      </c>
      <c r="BL482" s="33" t="n">
        <v>0</v>
      </c>
      <c r="BM482" s="33" t="n">
        <v>0.013</v>
      </c>
      <c r="BN482" s="33" t="n">
        <v>0.027</v>
      </c>
      <c r="BO482" s="33" t="n">
        <v>0.027</v>
      </c>
      <c r="BP482" s="33" t="n">
        <v>0.013</v>
      </c>
      <c r="BQ482" s="33" t="n">
        <v>0.027</v>
      </c>
      <c r="BR482" s="33" t="n">
        <v>0.027</v>
      </c>
      <c r="BS482" s="33" t="n">
        <v>0.093</v>
      </c>
      <c r="BT482" s="33" t="n">
        <v>0.16</v>
      </c>
      <c r="BU482" s="33" t="n">
        <v>0.16</v>
      </c>
      <c r="BV482" s="33" t="n">
        <v>0.147</v>
      </c>
      <c r="BW482" s="33" t="n">
        <v>0.187</v>
      </c>
      <c r="BX482" s="33" t="n">
        <v>0.16</v>
      </c>
      <c r="BY482" s="33" t="n">
        <v>0.253</v>
      </c>
      <c r="BZ482" s="33" t="n">
        <v>0.253</v>
      </c>
      <c r="CA482" s="33" t="n">
        <v>0</v>
      </c>
      <c r="CB482" s="33" t="n">
        <v>0</v>
      </c>
      <c r="CC482" s="33" t="n">
        <v>0.013</v>
      </c>
      <c r="CD482" s="33" t="n">
        <v>0.04</v>
      </c>
      <c r="CE482" s="33" t="n">
        <v>0.013</v>
      </c>
      <c r="CF482" s="33" t="n">
        <v>0.04</v>
      </c>
      <c r="CG482" s="33" t="n">
        <v>0.8</v>
      </c>
      <c r="CH482" s="33" t="n">
        <v>0.84</v>
      </c>
      <c r="CI482" s="33" t="n">
        <v>0.773</v>
      </c>
      <c r="CJ482" s="33" t="n">
        <v>0.773</v>
      </c>
      <c r="CK482" s="33" t="n">
        <v>0.627</v>
      </c>
      <c r="CL482" s="33" t="n">
        <v>0.52</v>
      </c>
      <c r="CM482" s="33" t="n">
        <v>0.013</v>
      </c>
      <c r="CN482" s="33" t="n">
        <v>0</v>
      </c>
      <c r="CO482" s="33" t="n">
        <v>0.013</v>
      </c>
      <c r="CP482" s="33" t="n">
        <v>0</v>
      </c>
      <c r="CQ482" s="33" t="n">
        <v>0</v>
      </c>
      <c r="CR482" s="33" t="n">
        <v>0</v>
      </c>
      <c r="CS482" s="33" t="n">
        <v>0.013</v>
      </c>
      <c r="CT482" s="33" t="n">
        <v>0.04</v>
      </c>
      <c r="CU482" s="33" t="n">
        <v>0.013</v>
      </c>
      <c r="CV482" s="33" t="n">
        <v>0.027</v>
      </c>
      <c r="CW482" s="33" t="n">
        <v>0.013</v>
      </c>
      <c r="CX482" s="33" t="n">
        <v>0</v>
      </c>
      <c r="CY482" s="33" t="n">
        <v>0.053</v>
      </c>
      <c r="CZ482" s="33" t="n">
        <v>0.027</v>
      </c>
      <c r="DA482" s="33" t="n">
        <v>0.08</v>
      </c>
      <c r="DB482" s="33" t="n">
        <v>0.053</v>
      </c>
      <c r="DC482" s="33" t="n">
        <v>0.04</v>
      </c>
      <c r="DD482" s="33" t="n">
        <v>0.053</v>
      </c>
      <c r="DE482" s="33" t="n">
        <v>0.04</v>
      </c>
      <c r="DF482" s="33" t="n">
        <v>0.093</v>
      </c>
      <c r="DG482" s="33" t="n">
        <v>0.173</v>
      </c>
      <c r="DH482" s="33" t="n">
        <v>0.107</v>
      </c>
      <c r="DI482" s="33" t="n">
        <v>0.093</v>
      </c>
      <c r="DJ482" s="33" t="n">
        <v>0.173</v>
      </c>
      <c r="DK482" s="33" t="n">
        <v>0.147</v>
      </c>
      <c r="DL482" s="33" t="n">
        <v>0.093</v>
      </c>
      <c r="DM482" s="33" t="n">
        <v>0.16</v>
      </c>
      <c r="DN482" s="33" t="n">
        <v>0</v>
      </c>
      <c r="DO482" s="33" t="n">
        <v>0</v>
      </c>
      <c r="DP482" s="33" t="n">
        <v>0</v>
      </c>
      <c r="DQ482" s="33" t="n">
        <v>0</v>
      </c>
      <c r="DR482" s="33" t="n">
        <v>0.013</v>
      </c>
      <c r="DS482" s="33" t="n">
        <v>0.013</v>
      </c>
      <c r="DT482" s="33" t="n">
        <v>0</v>
      </c>
      <c r="DU482" s="33" t="n">
        <v>0.027</v>
      </c>
      <c r="DV482" s="33" t="n">
        <v>0</v>
      </c>
      <c r="DW482" s="33" t="n">
        <v>0.92</v>
      </c>
      <c r="DX482" s="33" t="n">
        <v>0.893</v>
      </c>
      <c r="DY482" s="33" t="n">
        <v>0.813</v>
      </c>
      <c r="DZ482" s="33" t="n">
        <v>0.84</v>
      </c>
      <c r="EA482" s="33" t="n">
        <v>0.867</v>
      </c>
      <c r="EB482" s="33" t="n">
        <v>0.733</v>
      </c>
      <c r="EC482" s="33" t="n">
        <v>0.787</v>
      </c>
      <c r="ED482" s="33" t="n">
        <v>0.8</v>
      </c>
      <c r="EE482" s="33" t="n">
        <v>0.773</v>
      </c>
      <c r="EF482" s="33" t="n">
        <v>0.413</v>
      </c>
      <c r="EG482" s="33" t="n">
        <v>0.013</v>
      </c>
      <c r="EH482" s="33" t="n">
        <v>0</v>
      </c>
      <c r="EI482" s="33" t="n">
        <v>0.027</v>
      </c>
      <c r="EJ482" s="33" t="n">
        <v>0.333</v>
      </c>
      <c r="EK482" s="33" t="n">
        <v>0.08</v>
      </c>
      <c r="EL482" s="33" t="n">
        <v>0.067</v>
      </c>
      <c r="EM482" s="33" t="n">
        <v>0.027</v>
      </c>
      <c r="EN482" s="33" t="n">
        <v>0.093</v>
      </c>
      <c r="EO482" s="33" t="n">
        <v>0.267</v>
      </c>
      <c r="EP482" s="33" t="n">
        <v>0.2</v>
      </c>
      <c r="EQ482" s="33" t="n">
        <v>0.267</v>
      </c>
      <c r="ER482" s="33" t="n">
        <v>0</v>
      </c>
      <c r="ES482" s="33" t="n">
        <v>0.04</v>
      </c>
      <c r="ET482" s="33" t="n">
        <v>0.107</v>
      </c>
      <c r="EU482" s="33" t="n">
        <v>0.04</v>
      </c>
      <c r="EV482" s="33" t="n">
        <v>0.16</v>
      </c>
      <c r="EW482" s="33" t="n">
        <v>0.6</v>
      </c>
      <c r="EX482" s="33" t="n">
        <v>0.627</v>
      </c>
      <c r="EY482" s="33" t="n">
        <v>0.64</v>
      </c>
      <c r="EZ482" s="33" t="n">
        <v>8.32</v>
      </c>
      <c r="FA482" s="33" t="n">
        <v>0.013</v>
      </c>
      <c r="FB482" s="33" t="n">
        <v>0.013</v>
      </c>
      <c r="FC482" s="33" t="n">
        <v>0</v>
      </c>
      <c r="FD482" s="33" t="n">
        <v>0.027</v>
      </c>
      <c r="FE482" s="33" t="n">
        <v>0.08</v>
      </c>
      <c r="FF482" s="33" t="n">
        <v>0.067</v>
      </c>
      <c r="FG482" s="33" t="n">
        <v>0.053</v>
      </c>
      <c r="FH482" s="33" t="n">
        <v>0.147</v>
      </c>
      <c r="FI482" s="33" t="n">
        <v>0.173</v>
      </c>
      <c r="FJ482" s="33" t="n">
        <v>0.427</v>
      </c>
      <c r="FK482" s="33" t="n">
        <v>0</v>
      </c>
      <c r="FL482" s="33" t="n">
        <v>0.507</v>
      </c>
      <c r="FM482" s="33" t="n">
        <v>0.547</v>
      </c>
      <c r="FN482" s="33" t="n">
        <v>0.213</v>
      </c>
      <c r="FO482" s="33" t="n">
        <v>0.173</v>
      </c>
      <c r="FP482" s="33" t="n">
        <v>0.12</v>
      </c>
      <c r="FQ482" s="33" t="n">
        <v>0.24</v>
      </c>
      <c r="FR482" s="33" t="n">
        <v>0.133</v>
      </c>
      <c r="FS482" s="33" t="n">
        <v>0.107</v>
      </c>
      <c r="FT482" s="33" t="n">
        <v>0.293</v>
      </c>
      <c r="FU482" s="33" t="n">
        <v>0.12</v>
      </c>
      <c r="FV482" s="33" t="n">
        <v>0.093</v>
      </c>
      <c r="FW482" s="33" t="n">
        <v>0.2</v>
      </c>
      <c r="FX482" s="33" t="n">
        <v>0.067</v>
      </c>
      <c r="FY482" s="33" t="n">
        <v>0.133</v>
      </c>
      <c r="FZ482" s="33" t="n">
        <v>0.053</v>
      </c>
      <c r="GA482" s="33" t="n">
        <v>0</v>
      </c>
      <c r="GB482" s="33" t="n">
        <v>0.013</v>
      </c>
      <c r="GC482" s="33" t="n">
        <v>0.013</v>
      </c>
      <c r="GD482" s="33" t="n">
        <v>0.107</v>
      </c>
      <c r="GE482" s="33" t="n">
        <v>0.067</v>
      </c>
      <c r="GF482" s="33" t="n">
        <v>0</v>
      </c>
      <c r="GG482" s="33" t="n">
        <v>0.347</v>
      </c>
      <c r="GH482" s="33" t="n">
        <v>0.347</v>
      </c>
      <c r="GI482" s="33" t="n">
        <v>0.307</v>
      </c>
      <c r="GJ482" s="33" t="n">
        <v>0.36</v>
      </c>
      <c r="GK482" s="33" t="n">
        <v>0.32</v>
      </c>
      <c r="GL482" s="33" t="n">
        <v>0.293</v>
      </c>
      <c r="GM482" s="33" t="n">
        <v>0.587</v>
      </c>
      <c r="GN482" s="33" t="n">
        <v>0.56</v>
      </c>
      <c r="GO482" s="33" t="n">
        <v>0.547</v>
      </c>
      <c r="GP482" s="33" t="n">
        <v>0.427</v>
      </c>
      <c r="GQ482" s="33" t="n">
        <v>0.467</v>
      </c>
      <c r="GR482" s="33" t="n">
        <v>0.64</v>
      </c>
      <c r="GS482" s="33" t="n">
        <v>0.04</v>
      </c>
      <c r="GT482" s="33" t="n">
        <v>0.053</v>
      </c>
      <c r="GU482" s="33" t="n">
        <v>0.093</v>
      </c>
      <c r="GV482" s="33" t="n">
        <v>0.067</v>
      </c>
      <c r="GW482" s="33" t="n">
        <v>0.107</v>
      </c>
      <c r="GX482" s="33" t="n">
        <v>0.04</v>
      </c>
      <c r="GY482" s="33" t="n">
        <v>0.027</v>
      </c>
      <c r="GZ482" s="33" t="n">
        <v>0.027</v>
      </c>
      <c r="HA482" s="33" t="n">
        <v>0.027</v>
      </c>
      <c r="HB482" s="33" t="n">
        <v>0.027</v>
      </c>
      <c r="HC482" s="33" t="n">
        <v>0.027</v>
      </c>
      <c r="HD482" s="33" t="n">
        <v>0.027</v>
      </c>
      <c r="HE482" s="33" t="n">
        <v>0</v>
      </c>
      <c r="HF482" s="33" t="n">
        <v>0</v>
      </c>
      <c r="HG482" s="33" t="n">
        <v>0.013</v>
      </c>
      <c r="HH482" s="33" t="n">
        <v>0.013</v>
      </c>
      <c r="HI482" s="33" t="n">
        <v>0.013</v>
      </c>
      <c r="HJ482" s="33" t="n">
        <v>0</v>
      </c>
    </row>
    <row r="483" customFormat="false" ht="15" hidden="false" customHeight="false" outlineLevel="0" collapsed="false">
      <c r="A483" s="33" t="n">
        <v>610157</v>
      </c>
      <c r="B483" s="242" t="s">
        <v>1785</v>
      </c>
      <c r="C483" s="243" t="s">
        <v>1786</v>
      </c>
      <c r="D483" s="33" t="n">
        <v>5710</v>
      </c>
      <c r="E483" s="33" t="n">
        <v>25231</v>
      </c>
      <c r="F483" s="33" t="s">
        <v>1228</v>
      </c>
      <c r="G483" s="33" t="s">
        <v>1229</v>
      </c>
      <c r="H483" s="243" t="s">
        <v>46</v>
      </c>
      <c r="I483" s="33" t="s">
        <v>1855</v>
      </c>
      <c r="J483" s="33" t="s">
        <v>2438</v>
      </c>
      <c r="L483" s="33" t="s">
        <v>112</v>
      </c>
      <c r="N483" s="33" t="s">
        <v>1790</v>
      </c>
      <c r="O483" s="33" t="n">
        <v>51308</v>
      </c>
      <c r="P483" s="33" t="s">
        <v>1791</v>
      </c>
      <c r="Q483" s="33" t="s">
        <v>5037</v>
      </c>
      <c r="R483" s="33" t="s">
        <v>5038</v>
      </c>
      <c r="S483" s="33" t="n">
        <v>60632</v>
      </c>
      <c r="T483" s="33" t="n">
        <v>44</v>
      </c>
      <c r="U483" s="33" t="s">
        <v>5039</v>
      </c>
      <c r="V483" s="33" t="s">
        <v>5040</v>
      </c>
      <c r="W483" s="33" t="s">
        <v>5041</v>
      </c>
      <c r="X483" s="33" t="s">
        <v>5042</v>
      </c>
      <c r="Y483" s="33" t="s">
        <v>2274</v>
      </c>
      <c r="Z483" s="33" t="s">
        <v>2593</v>
      </c>
      <c r="AA483" s="33" t="n">
        <v>2012</v>
      </c>
      <c r="AB483" s="33" t="n">
        <v>610157</v>
      </c>
      <c r="AD483" s="33" t="n">
        <v>5710</v>
      </c>
      <c r="AG483" s="33" t="s">
        <v>5043</v>
      </c>
      <c r="AH483" s="33" t="n">
        <v>0</v>
      </c>
      <c r="AI483" s="33" t="s">
        <v>1823</v>
      </c>
      <c r="AJ483" s="33" t="s">
        <v>1801</v>
      </c>
      <c r="AK483" s="33" t="s">
        <v>1802</v>
      </c>
      <c r="AL483" s="33" t="s">
        <v>112</v>
      </c>
      <c r="AM483" s="33" t="s">
        <v>71</v>
      </c>
      <c r="AN483" s="33" t="s">
        <v>112</v>
      </c>
      <c r="AO483" s="33" t="s">
        <v>112</v>
      </c>
      <c r="AP483" s="33" t="s">
        <v>71</v>
      </c>
      <c r="AQ483" s="33" t="s">
        <v>2426</v>
      </c>
      <c r="AR483" s="244" t="s">
        <v>156</v>
      </c>
      <c r="AS483" s="33" t="s">
        <v>67</v>
      </c>
      <c r="AT483" s="33" t="s">
        <v>47</v>
      </c>
      <c r="AU483" s="33" t="s">
        <v>47</v>
      </c>
      <c r="AV483" s="33" t="n">
        <v>31</v>
      </c>
      <c r="AW483" s="33" t="n">
        <v>51</v>
      </c>
      <c r="AX483" s="33" t="n">
        <v>45</v>
      </c>
      <c r="AY483" s="33" t="n">
        <v>596</v>
      </c>
      <c r="AZ483" s="33" t="n">
        <v>12</v>
      </c>
      <c r="BA483" s="33" t="n">
        <v>1</v>
      </c>
      <c r="BB483" s="33" t="n">
        <v>4</v>
      </c>
      <c r="BC483" s="33" t="n">
        <v>549</v>
      </c>
      <c r="BD483" s="245" t="n">
        <v>0</v>
      </c>
      <c r="BE483" s="33" t="n">
        <v>0</v>
      </c>
      <c r="BF483" s="33" t="n">
        <v>11</v>
      </c>
      <c r="BG483" s="33" t="n">
        <v>19</v>
      </c>
      <c r="BH483" s="33" t="n">
        <v>596</v>
      </c>
      <c r="BI483" s="33" t="n">
        <v>0.022</v>
      </c>
      <c r="BJ483" s="33" t="n">
        <v>0.012</v>
      </c>
      <c r="BK483" s="33" t="n">
        <v>0.025</v>
      </c>
      <c r="BL483" s="33" t="n">
        <v>0.015</v>
      </c>
      <c r="BM483" s="33" t="n">
        <v>0.032</v>
      </c>
      <c r="BN483" s="33" t="n">
        <v>0.097</v>
      </c>
      <c r="BO483" s="33" t="n">
        <v>0.072</v>
      </c>
      <c r="BP483" s="33" t="n">
        <v>0.072</v>
      </c>
      <c r="BQ483" s="33" t="n">
        <v>0.081</v>
      </c>
      <c r="BR483" s="33" t="n">
        <v>0.049</v>
      </c>
      <c r="BS483" s="33" t="n">
        <v>0.128</v>
      </c>
      <c r="BT483" s="33" t="n">
        <v>0.163</v>
      </c>
      <c r="BU483" s="33" t="n">
        <v>0.475</v>
      </c>
      <c r="BV483" s="33" t="n">
        <v>0.404</v>
      </c>
      <c r="BW483" s="33" t="n">
        <v>0.45</v>
      </c>
      <c r="BX483" s="33" t="n">
        <v>0.295</v>
      </c>
      <c r="BY483" s="33" t="n">
        <v>0.406</v>
      </c>
      <c r="BZ483" s="33" t="n">
        <v>0.356</v>
      </c>
      <c r="CA483" s="33" t="n">
        <v>0.018</v>
      </c>
      <c r="CB483" s="33" t="n">
        <v>0.017</v>
      </c>
      <c r="CC483" s="33" t="n">
        <v>0.025</v>
      </c>
      <c r="CD483" s="33" t="n">
        <v>0.02</v>
      </c>
      <c r="CE483" s="33" t="n">
        <v>0.027</v>
      </c>
      <c r="CF483" s="33" t="n">
        <v>0.049</v>
      </c>
      <c r="CG483" s="33" t="n">
        <v>0.413</v>
      </c>
      <c r="CH483" s="33" t="n">
        <v>0.495</v>
      </c>
      <c r="CI483" s="33" t="n">
        <v>0.419</v>
      </c>
      <c r="CJ483" s="33" t="n">
        <v>0.621</v>
      </c>
      <c r="CK483" s="33" t="n">
        <v>0.408</v>
      </c>
      <c r="CL483" s="33" t="n">
        <v>0.336</v>
      </c>
      <c r="CM483" s="33" t="n">
        <v>0.005</v>
      </c>
      <c r="CN483" s="33" t="n">
        <v>0.015</v>
      </c>
      <c r="CO483" s="33" t="n">
        <v>0.005</v>
      </c>
      <c r="CP483" s="33" t="n">
        <v>0.007</v>
      </c>
      <c r="CQ483" s="33" t="n">
        <v>0.005</v>
      </c>
      <c r="CR483" s="33" t="n">
        <v>0.007</v>
      </c>
      <c r="CS483" s="33" t="n">
        <v>0.022</v>
      </c>
      <c r="CT483" s="33" t="n">
        <v>0.065</v>
      </c>
      <c r="CU483" s="33" t="n">
        <v>0.035</v>
      </c>
      <c r="CV483" s="33" t="n">
        <v>0.008</v>
      </c>
      <c r="CW483" s="33" t="n">
        <v>0.013</v>
      </c>
      <c r="CX483" s="33" t="n">
        <v>0.022</v>
      </c>
      <c r="CY483" s="33" t="n">
        <v>0.039</v>
      </c>
      <c r="CZ483" s="33" t="n">
        <v>0.02</v>
      </c>
      <c r="DA483" s="33" t="n">
        <v>0.03</v>
      </c>
      <c r="DB483" s="33" t="n">
        <v>0.072</v>
      </c>
      <c r="DC483" s="33" t="n">
        <v>0.087</v>
      </c>
      <c r="DD483" s="33" t="n">
        <v>0.065</v>
      </c>
      <c r="DE483" s="33" t="n">
        <v>0.139</v>
      </c>
      <c r="DF483" s="33" t="n">
        <v>0.171</v>
      </c>
      <c r="DG483" s="33" t="n">
        <v>0.215</v>
      </c>
      <c r="DH483" s="33" t="n">
        <v>0.208</v>
      </c>
      <c r="DI483" s="33" t="n">
        <v>0.188</v>
      </c>
      <c r="DJ483" s="33" t="n">
        <v>0.282</v>
      </c>
      <c r="DK483" s="33" t="n">
        <v>0.258</v>
      </c>
      <c r="DL483" s="33" t="n">
        <v>0.258</v>
      </c>
      <c r="DM483" s="33" t="n">
        <v>0.247</v>
      </c>
      <c r="DN483" s="33" t="n">
        <v>0.01</v>
      </c>
      <c r="DO483" s="33" t="n">
        <v>0.008</v>
      </c>
      <c r="DP483" s="33" t="n">
        <v>0.02</v>
      </c>
      <c r="DQ483" s="33" t="n">
        <v>0.022</v>
      </c>
      <c r="DR483" s="33" t="n">
        <v>0.01</v>
      </c>
      <c r="DS483" s="33" t="n">
        <v>0.025</v>
      </c>
      <c r="DT483" s="33" t="n">
        <v>0.017</v>
      </c>
      <c r="DU483" s="33" t="n">
        <v>0.03</v>
      </c>
      <c r="DV483" s="33" t="n">
        <v>0.025</v>
      </c>
      <c r="DW483" s="33" t="n">
        <v>0.837</v>
      </c>
      <c r="DX483" s="33" t="n">
        <v>0.792</v>
      </c>
      <c r="DY483" s="33" t="n">
        <v>0.738</v>
      </c>
      <c r="DZ483" s="33" t="n">
        <v>0.725</v>
      </c>
      <c r="EA483" s="33" t="n">
        <v>0.777</v>
      </c>
      <c r="EB483" s="33" t="n">
        <v>0.656</v>
      </c>
      <c r="EC483" s="33" t="n">
        <v>0.631</v>
      </c>
      <c r="ED483" s="33" t="n">
        <v>0.559</v>
      </c>
      <c r="EE483" s="33" t="n">
        <v>0.628</v>
      </c>
      <c r="EF483" s="33" t="n">
        <v>0.458</v>
      </c>
      <c r="EG483" s="33" t="n">
        <v>0.032</v>
      </c>
      <c r="EH483" s="33" t="n">
        <v>0.01</v>
      </c>
      <c r="EI483" s="33" t="n">
        <v>0.044</v>
      </c>
      <c r="EJ483" s="33" t="n">
        <v>0.235</v>
      </c>
      <c r="EK483" s="33" t="n">
        <v>0.062</v>
      </c>
      <c r="EL483" s="33" t="n">
        <v>0.039</v>
      </c>
      <c r="EM483" s="33" t="n">
        <v>0.109</v>
      </c>
      <c r="EN483" s="33" t="n">
        <v>0.141</v>
      </c>
      <c r="EO483" s="33" t="n">
        <v>0.324</v>
      </c>
      <c r="EP483" s="33" t="n">
        <v>0.319</v>
      </c>
      <c r="EQ483" s="33" t="n">
        <v>0.322</v>
      </c>
      <c r="ER483" s="33" t="n">
        <v>0.06</v>
      </c>
      <c r="ES483" s="33" t="n">
        <v>0.042</v>
      </c>
      <c r="ET483" s="33" t="n">
        <v>0.062</v>
      </c>
      <c r="EU483" s="33" t="n">
        <v>0.062</v>
      </c>
      <c r="EV483" s="33" t="n">
        <v>0.106</v>
      </c>
      <c r="EW483" s="33" t="n">
        <v>0.54</v>
      </c>
      <c r="EX483" s="33" t="n">
        <v>0.57</v>
      </c>
      <c r="EY483" s="33" t="n">
        <v>0.463</v>
      </c>
      <c r="EZ483" s="33" t="n">
        <v>8.52</v>
      </c>
      <c r="FA483" s="33" t="n">
        <v>0.018</v>
      </c>
      <c r="FB483" s="33" t="n">
        <v>0.007</v>
      </c>
      <c r="FC483" s="33" t="n">
        <v>0.005</v>
      </c>
      <c r="FD483" s="33" t="n">
        <v>0.018</v>
      </c>
      <c r="FE483" s="33" t="n">
        <v>0.037</v>
      </c>
      <c r="FF483" s="33" t="n">
        <v>0.027</v>
      </c>
      <c r="FG483" s="33" t="n">
        <v>0.06</v>
      </c>
      <c r="FH483" s="33" t="n">
        <v>0.178</v>
      </c>
      <c r="FI483" s="33" t="n">
        <v>0.201</v>
      </c>
      <c r="FJ483" s="33" t="n">
        <v>0.394</v>
      </c>
      <c r="FK483" s="33" t="n">
        <v>0.054</v>
      </c>
      <c r="FL483" s="33" t="n">
        <v>0.342</v>
      </c>
      <c r="FM483" s="33" t="n">
        <v>0.478</v>
      </c>
      <c r="FN483" s="33" t="n">
        <v>0.238</v>
      </c>
      <c r="FO483" s="33" t="n">
        <v>0.191</v>
      </c>
      <c r="FP483" s="33" t="n">
        <v>0.143</v>
      </c>
      <c r="FQ483" s="33" t="n">
        <v>0.237</v>
      </c>
      <c r="FR483" s="33" t="n">
        <v>0.122</v>
      </c>
      <c r="FS483" s="33" t="n">
        <v>0.07</v>
      </c>
      <c r="FT483" s="33" t="n">
        <v>0.164</v>
      </c>
      <c r="FU483" s="33" t="n">
        <v>0.146</v>
      </c>
      <c r="FV483" s="33" t="n">
        <v>0.059</v>
      </c>
      <c r="FW483" s="33" t="n">
        <v>0.19</v>
      </c>
      <c r="FX483" s="33" t="n">
        <v>0.198</v>
      </c>
      <c r="FY483" s="33" t="n">
        <v>0.25</v>
      </c>
      <c r="FZ483" s="33" t="n">
        <v>0.171</v>
      </c>
      <c r="GA483" s="33" t="n">
        <v>0.008</v>
      </c>
      <c r="GB483" s="33" t="n">
        <v>0.015</v>
      </c>
      <c r="GC483" s="33" t="n">
        <v>0.02</v>
      </c>
      <c r="GD483" s="33" t="n">
        <v>0.013</v>
      </c>
      <c r="GE483" s="33" t="n">
        <v>0.158</v>
      </c>
      <c r="GF483" s="33" t="n">
        <v>0.02</v>
      </c>
      <c r="GG483" s="33" t="n">
        <v>0.393</v>
      </c>
      <c r="GH483" s="33" t="n">
        <v>0.292</v>
      </c>
      <c r="GI483" s="33" t="n">
        <v>0.287</v>
      </c>
      <c r="GJ483" s="33" t="n">
        <v>0.317</v>
      </c>
      <c r="GK483" s="33" t="n">
        <v>0.312</v>
      </c>
      <c r="GL483" s="33" t="n">
        <v>0.346</v>
      </c>
      <c r="GM483" s="33" t="n">
        <v>0.51</v>
      </c>
      <c r="GN483" s="33" t="n">
        <v>0.379</v>
      </c>
      <c r="GO483" s="33" t="n">
        <v>0.423</v>
      </c>
      <c r="GP483" s="33" t="n">
        <v>0.471</v>
      </c>
      <c r="GQ483" s="33" t="n">
        <v>0.327</v>
      </c>
      <c r="GR483" s="33" t="n">
        <v>0.505</v>
      </c>
      <c r="GS483" s="33" t="n">
        <v>0.034</v>
      </c>
      <c r="GT483" s="33" t="n">
        <v>0.227</v>
      </c>
      <c r="GU483" s="33" t="n">
        <v>0.188</v>
      </c>
      <c r="GV483" s="33" t="n">
        <v>0.122</v>
      </c>
      <c r="GW483" s="33" t="n">
        <v>0.131</v>
      </c>
      <c r="GX483" s="33" t="n">
        <v>0.065</v>
      </c>
      <c r="GY483" s="33" t="n">
        <v>0.008</v>
      </c>
      <c r="GZ483" s="33" t="n">
        <v>0.02</v>
      </c>
      <c r="HA483" s="33" t="n">
        <v>0.015</v>
      </c>
      <c r="HB483" s="33" t="n">
        <v>0.012</v>
      </c>
      <c r="HC483" s="33" t="n">
        <v>0.012</v>
      </c>
      <c r="HD483" s="33" t="n">
        <v>0.012</v>
      </c>
      <c r="HE483" s="33" t="n">
        <v>0.047</v>
      </c>
      <c r="HF483" s="33" t="n">
        <v>0.067</v>
      </c>
      <c r="HG483" s="33" t="n">
        <v>0.067</v>
      </c>
      <c r="HH483" s="33" t="n">
        <v>0.064</v>
      </c>
      <c r="HI483" s="33" t="n">
        <v>0.06</v>
      </c>
      <c r="HJ483" s="33" t="n">
        <v>0.052</v>
      </c>
    </row>
    <row r="484" customFormat="false" ht="15" hidden="false" customHeight="false" outlineLevel="0" collapsed="false">
      <c r="A484" s="33" t="n">
        <v>610158</v>
      </c>
      <c r="B484" s="242" t="s">
        <v>1785</v>
      </c>
      <c r="C484" s="243" t="s">
        <v>1786</v>
      </c>
      <c r="D484" s="33" t="n">
        <v>5720</v>
      </c>
      <c r="E484" s="33" t="n">
        <v>29271</v>
      </c>
      <c r="F484" s="33" t="s">
        <v>1230</v>
      </c>
      <c r="G484" s="33" t="s">
        <v>1231</v>
      </c>
      <c r="H484" s="243" t="s">
        <v>46</v>
      </c>
      <c r="I484" s="33" t="s">
        <v>1855</v>
      </c>
      <c r="J484" s="33" t="s">
        <v>2438</v>
      </c>
      <c r="L484" s="33" t="s">
        <v>107</v>
      </c>
      <c r="N484" s="33" t="s">
        <v>1790</v>
      </c>
      <c r="O484" s="33" t="n">
        <v>51101</v>
      </c>
      <c r="P484" s="33" t="s">
        <v>1791</v>
      </c>
      <c r="Q484" s="33" t="s">
        <v>5044</v>
      </c>
      <c r="R484" s="33" t="s">
        <v>5045</v>
      </c>
      <c r="S484" s="33" t="n">
        <v>60707</v>
      </c>
      <c r="T484" s="33" t="n">
        <v>29</v>
      </c>
      <c r="U484" s="33" t="s">
        <v>5046</v>
      </c>
      <c r="V484" s="33" t="s">
        <v>5047</v>
      </c>
      <c r="W484" s="33" t="s">
        <v>5048</v>
      </c>
      <c r="X484" s="33" t="s">
        <v>5049</v>
      </c>
      <c r="Y484" s="33" t="s">
        <v>1862</v>
      </c>
      <c r="Z484" s="33" t="s">
        <v>2687</v>
      </c>
      <c r="AA484" s="33" t="n">
        <v>2012</v>
      </c>
      <c r="AB484" s="33" t="n">
        <v>610158</v>
      </c>
      <c r="AD484" s="33" t="n">
        <v>5720</v>
      </c>
      <c r="AG484" s="33" t="s">
        <v>5050</v>
      </c>
      <c r="AH484" s="33" t="n">
        <v>0</v>
      </c>
      <c r="AI484" s="33" t="s">
        <v>1823</v>
      </c>
      <c r="AJ484" s="33" t="s">
        <v>1801</v>
      </c>
      <c r="AK484" s="33" t="s">
        <v>1802</v>
      </c>
      <c r="AL484" s="33" t="s">
        <v>107</v>
      </c>
      <c r="AM484" s="33" t="s">
        <v>108</v>
      </c>
      <c r="AN484" s="33" t="s">
        <v>107</v>
      </c>
      <c r="AO484" s="33" t="s">
        <v>107</v>
      </c>
      <c r="AP484" s="33" t="s">
        <v>108</v>
      </c>
      <c r="AQ484" s="33" t="s">
        <v>2426</v>
      </c>
      <c r="AR484" s="244" t="s">
        <v>54</v>
      </c>
    </row>
    <row r="485" customFormat="false" ht="15" hidden="false" customHeight="false" outlineLevel="0" collapsed="false">
      <c r="A485" s="33" t="n">
        <v>610159</v>
      </c>
      <c r="B485" s="242" t="s">
        <v>1785</v>
      </c>
      <c r="C485" s="243" t="s">
        <v>1786</v>
      </c>
      <c r="D485" s="33" t="n">
        <v>5730</v>
      </c>
      <c r="E485" s="33" t="n">
        <v>25241</v>
      </c>
      <c r="F485" s="33" t="s">
        <v>1232</v>
      </c>
      <c r="G485" s="33" t="s">
        <v>1233</v>
      </c>
      <c r="H485" s="243" t="s">
        <v>46</v>
      </c>
      <c r="I485" s="33" t="s">
        <v>1855</v>
      </c>
      <c r="J485" s="33" t="s">
        <v>1788</v>
      </c>
      <c r="L485" s="33" t="s">
        <v>75</v>
      </c>
      <c r="N485" s="33" t="s">
        <v>1790</v>
      </c>
      <c r="O485" s="33" t="n">
        <v>51033</v>
      </c>
      <c r="P485" s="33" t="s">
        <v>1791</v>
      </c>
      <c r="Q485" s="33" t="s">
        <v>5051</v>
      </c>
      <c r="R485" s="33" t="s">
        <v>5052</v>
      </c>
      <c r="S485" s="33" t="n">
        <v>60641</v>
      </c>
      <c r="T485" s="33" t="n">
        <v>29</v>
      </c>
      <c r="U485" s="33" t="s">
        <v>5053</v>
      </c>
      <c r="V485" s="33" t="s">
        <v>5054</v>
      </c>
      <c r="W485" s="33" t="s">
        <v>5055</v>
      </c>
      <c r="X485" s="33" t="s">
        <v>5056</v>
      </c>
      <c r="Y485" s="33" t="s">
        <v>1927</v>
      </c>
      <c r="Z485" s="33" t="s">
        <v>3697</v>
      </c>
      <c r="AA485" s="33" t="n">
        <v>2012</v>
      </c>
      <c r="AB485" s="33" t="n">
        <v>610159</v>
      </c>
      <c r="AD485" s="33" t="n">
        <v>5730</v>
      </c>
      <c r="AG485" s="33" t="s">
        <v>5057</v>
      </c>
      <c r="AH485" s="33" t="n">
        <v>1</v>
      </c>
      <c r="AI485" s="33" t="s">
        <v>1823</v>
      </c>
      <c r="AJ485" s="33" t="s">
        <v>1801</v>
      </c>
      <c r="AK485" s="33" t="s">
        <v>1802</v>
      </c>
      <c r="AL485" s="33" t="s">
        <v>75</v>
      </c>
      <c r="AM485" s="33" t="s">
        <v>65</v>
      </c>
      <c r="AN485" s="33" t="s">
        <v>75</v>
      </c>
      <c r="AO485" s="33" t="s">
        <v>75</v>
      </c>
      <c r="AP485" s="33" t="s">
        <v>65</v>
      </c>
      <c r="AQ485" s="33" t="s">
        <v>2467</v>
      </c>
      <c r="AR485" s="244" t="s">
        <v>54</v>
      </c>
    </row>
    <row r="486" customFormat="false" ht="15" hidden="false" customHeight="false" outlineLevel="0" collapsed="false">
      <c r="A486" s="33" t="n">
        <v>610160</v>
      </c>
      <c r="B486" s="242" t="s">
        <v>1785</v>
      </c>
      <c r="C486" s="243" t="s">
        <v>1786</v>
      </c>
      <c r="D486" s="33" t="n">
        <v>5740</v>
      </c>
      <c r="E486" s="33" t="n">
        <v>25251</v>
      </c>
      <c r="F486" s="33" t="s">
        <v>1284</v>
      </c>
      <c r="G486" s="33" t="s">
        <v>1285</v>
      </c>
      <c r="H486" s="243" t="s">
        <v>46</v>
      </c>
      <c r="I486" s="33" t="s">
        <v>1855</v>
      </c>
      <c r="J486" s="33" t="s">
        <v>1788</v>
      </c>
      <c r="L486" s="33" t="s">
        <v>59</v>
      </c>
      <c r="N486" s="33" t="s">
        <v>1790</v>
      </c>
      <c r="O486" s="33" t="n">
        <v>51515</v>
      </c>
      <c r="P486" s="33" t="s">
        <v>1791</v>
      </c>
      <c r="Q486" s="33" t="s">
        <v>1284</v>
      </c>
      <c r="R486" s="33" t="s">
        <v>5058</v>
      </c>
      <c r="S486" s="33" t="n">
        <v>60628</v>
      </c>
      <c r="T486" s="33" t="n">
        <v>48</v>
      </c>
      <c r="U486" s="33" t="s">
        <v>5059</v>
      </c>
      <c r="V486" s="33" t="s">
        <v>5060</v>
      </c>
      <c r="W486" s="33" t="s">
        <v>5061</v>
      </c>
      <c r="X486" s="33" t="s">
        <v>5062</v>
      </c>
      <c r="Y486" s="33" t="s">
        <v>1455</v>
      </c>
      <c r="Z486" s="33" t="s">
        <v>2538</v>
      </c>
      <c r="AA486" s="33" t="n">
        <v>2012</v>
      </c>
      <c r="AB486" s="33" t="n">
        <v>610160</v>
      </c>
      <c r="AD486" s="33" t="n">
        <v>5740</v>
      </c>
      <c r="AG486" s="33" t="s">
        <v>5063</v>
      </c>
      <c r="AH486" s="33" t="n">
        <v>6</v>
      </c>
      <c r="AI486" s="33" t="s">
        <v>1823</v>
      </c>
      <c r="AJ486" s="33" t="s">
        <v>1801</v>
      </c>
      <c r="AK486" s="33" t="s">
        <v>1802</v>
      </c>
      <c r="AL486" s="33" t="s">
        <v>59</v>
      </c>
      <c r="AM486" s="33" t="s">
        <v>60</v>
      </c>
      <c r="AN486" s="33" t="s">
        <v>59</v>
      </c>
      <c r="AO486" s="33" t="s">
        <v>59</v>
      </c>
      <c r="AP486" s="33" t="s">
        <v>60</v>
      </c>
      <c r="AQ486" s="33" t="s">
        <v>2467</v>
      </c>
      <c r="AR486" s="244" t="s">
        <v>362</v>
      </c>
      <c r="AS486" s="33" t="s">
        <v>47</v>
      </c>
      <c r="AT486" s="33" t="s">
        <v>67</v>
      </c>
      <c r="AU486" s="33" t="s">
        <v>67</v>
      </c>
      <c r="AV486" s="33" t="n">
        <v>46</v>
      </c>
      <c r="AW486" s="33" t="n">
        <v>21</v>
      </c>
      <c r="AX486" s="33" t="n">
        <v>38</v>
      </c>
      <c r="AY486" s="33" t="n">
        <v>102</v>
      </c>
      <c r="AZ486" s="33" t="n">
        <v>1</v>
      </c>
      <c r="BA486" s="33" t="n">
        <v>0</v>
      </c>
      <c r="BB486" s="33" t="n">
        <v>97</v>
      </c>
      <c r="BC486" s="33" t="n">
        <v>1</v>
      </c>
      <c r="BD486" s="245" t="n">
        <v>0</v>
      </c>
      <c r="BE486" s="33" t="n">
        <v>0</v>
      </c>
      <c r="BF486" s="33" t="n">
        <v>2</v>
      </c>
      <c r="BG486" s="33" t="n">
        <v>1</v>
      </c>
      <c r="BH486" s="33" t="n">
        <v>102</v>
      </c>
      <c r="BI486" s="33" t="n">
        <v>0.039</v>
      </c>
      <c r="BJ486" s="33" t="n">
        <v>0.029</v>
      </c>
      <c r="BK486" s="33" t="n">
        <v>0.029</v>
      </c>
      <c r="BL486" s="33" t="n">
        <v>0.02</v>
      </c>
      <c r="BM486" s="33" t="n">
        <v>0.02</v>
      </c>
      <c r="BN486" s="33" t="n">
        <v>0.049</v>
      </c>
      <c r="BO486" s="33" t="n">
        <v>0.069</v>
      </c>
      <c r="BP486" s="33" t="n">
        <v>0.039</v>
      </c>
      <c r="BQ486" s="33" t="n">
        <v>0.049</v>
      </c>
      <c r="BR486" s="33" t="n">
        <v>0.059</v>
      </c>
      <c r="BS486" s="33" t="n">
        <v>0.059</v>
      </c>
      <c r="BT486" s="33" t="n">
        <v>0.167</v>
      </c>
      <c r="BU486" s="33" t="n">
        <v>0.353</v>
      </c>
      <c r="BV486" s="33" t="n">
        <v>0.284</v>
      </c>
      <c r="BW486" s="33" t="n">
        <v>0.343</v>
      </c>
      <c r="BX486" s="33" t="n">
        <v>0.275</v>
      </c>
      <c r="BY486" s="33" t="n">
        <v>0.392</v>
      </c>
      <c r="BZ486" s="33" t="n">
        <v>0.343</v>
      </c>
      <c r="CA486" s="33" t="n">
        <v>0</v>
      </c>
      <c r="CB486" s="33" t="n">
        <v>0.01</v>
      </c>
      <c r="CC486" s="33" t="n">
        <v>0.02</v>
      </c>
      <c r="CD486" s="33" t="n">
        <v>0.01</v>
      </c>
      <c r="CE486" s="33" t="n">
        <v>0.02</v>
      </c>
      <c r="CF486" s="33" t="n">
        <v>0.01</v>
      </c>
      <c r="CG486" s="33" t="n">
        <v>0.539</v>
      </c>
      <c r="CH486" s="33" t="n">
        <v>0.637</v>
      </c>
      <c r="CI486" s="33" t="n">
        <v>0.559</v>
      </c>
      <c r="CJ486" s="33" t="n">
        <v>0.637</v>
      </c>
      <c r="CK486" s="33" t="n">
        <v>0.51</v>
      </c>
      <c r="CL486" s="33" t="n">
        <v>0.431</v>
      </c>
      <c r="CM486" s="33" t="n">
        <v>0.01</v>
      </c>
      <c r="CN486" s="33" t="n">
        <v>0.02</v>
      </c>
      <c r="CO486" s="33" t="n">
        <v>0.02</v>
      </c>
      <c r="CP486" s="33" t="n">
        <v>0.02</v>
      </c>
      <c r="CQ486" s="33" t="n">
        <v>0.01</v>
      </c>
      <c r="CR486" s="33" t="n">
        <v>0.039</v>
      </c>
      <c r="CS486" s="33" t="n">
        <v>0.049</v>
      </c>
      <c r="CT486" s="33" t="n">
        <v>0.078</v>
      </c>
      <c r="CU486" s="33" t="n">
        <v>0.078</v>
      </c>
      <c r="CV486" s="33" t="n">
        <v>0.039</v>
      </c>
      <c r="CW486" s="33" t="n">
        <v>0.078</v>
      </c>
      <c r="CX486" s="33" t="n">
        <v>0.059</v>
      </c>
      <c r="CY486" s="33" t="n">
        <v>0.02</v>
      </c>
      <c r="CZ486" s="33" t="n">
        <v>0.078</v>
      </c>
      <c r="DA486" s="33" t="n">
        <v>0.098</v>
      </c>
      <c r="DB486" s="33" t="n">
        <v>0.108</v>
      </c>
      <c r="DC486" s="33" t="n">
        <v>0.108</v>
      </c>
      <c r="DD486" s="33" t="n">
        <v>0.078</v>
      </c>
      <c r="DE486" s="33" t="n">
        <v>0.255</v>
      </c>
      <c r="DF486" s="33" t="n">
        <v>0.284</v>
      </c>
      <c r="DG486" s="33" t="n">
        <v>0.333</v>
      </c>
      <c r="DH486" s="33" t="n">
        <v>0.363</v>
      </c>
      <c r="DI486" s="33" t="n">
        <v>0.382</v>
      </c>
      <c r="DJ486" s="33" t="n">
        <v>0.382</v>
      </c>
      <c r="DK486" s="33" t="n">
        <v>0.324</v>
      </c>
      <c r="DL486" s="33" t="n">
        <v>0.265</v>
      </c>
      <c r="DM486" s="33" t="n">
        <v>0.333</v>
      </c>
      <c r="DN486" s="33" t="n">
        <v>0</v>
      </c>
      <c r="DO486" s="33" t="n">
        <v>0.01</v>
      </c>
      <c r="DP486" s="33" t="n">
        <v>0.01</v>
      </c>
      <c r="DQ486" s="33" t="n">
        <v>0.01</v>
      </c>
      <c r="DR486" s="33" t="n">
        <v>0.01</v>
      </c>
      <c r="DS486" s="33" t="n">
        <v>0.02</v>
      </c>
      <c r="DT486" s="33" t="n">
        <v>0</v>
      </c>
      <c r="DU486" s="33" t="n">
        <v>0</v>
      </c>
      <c r="DV486" s="33" t="n">
        <v>0.049</v>
      </c>
      <c r="DW486" s="33" t="n">
        <v>0.696</v>
      </c>
      <c r="DX486" s="33" t="n">
        <v>0.608</v>
      </c>
      <c r="DY486" s="33" t="n">
        <v>0.578</v>
      </c>
      <c r="DZ486" s="33" t="n">
        <v>0.588</v>
      </c>
      <c r="EA486" s="33" t="n">
        <v>0.52</v>
      </c>
      <c r="EB486" s="33" t="n">
        <v>0.461</v>
      </c>
      <c r="EC486" s="33" t="n">
        <v>0.52</v>
      </c>
      <c r="ED486" s="33" t="n">
        <v>0.549</v>
      </c>
      <c r="EE486" s="33" t="n">
        <v>0.461</v>
      </c>
      <c r="EF486" s="33" t="n">
        <v>0.255</v>
      </c>
      <c r="EG486" s="33" t="n">
        <v>0.069</v>
      </c>
      <c r="EH486" s="33" t="n">
        <v>0.059</v>
      </c>
      <c r="EI486" s="33" t="n">
        <v>0.098</v>
      </c>
      <c r="EJ486" s="33" t="n">
        <v>0.373</v>
      </c>
      <c r="EK486" s="33" t="n">
        <v>0.196</v>
      </c>
      <c r="EL486" s="33" t="n">
        <v>0.118</v>
      </c>
      <c r="EM486" s="33" t="n">
        <v>0.127</v>
      </c>
      <c r="EN486" s="33" t="n">
        <v>0.157</v>
      </c>
      <c r="EO486" s="33" t="n">
        <v>0.324</v>
      </c>
      <c r="EP486" s="33" t="n">
        <v>0.353</v>
      </c>
      <c r="EQ486" s="33" t="n">
        <v>0.373</v>
      </c>
      <c r="ER486" s="33" t="n">
        <v>0</v>
      </c>
      <c r="ES486" s="33" t="n">
        <v>0.039</v>
      </c>
      <c r="ET486" s="33" t="n">
        <v>0.088</v>
      </c>
      <c r="EU486" s="33" t="n">
        <v>0.039</v>
      </c>
      <c r="EV486" s="33" t="n">
        <v>0.216</v>
      </c>
      <c r="EW486" s="33" t="n">
        <v>0.373</v>
      </c>
      <c r="EX486" s="33" t="n">
        <v>0.382</v>
      </c>
      <c r="EY486" s="33" t="n">
        <v>0.363</v>
      </c>
      <c r="EZ486" s="33" t="n">
        <v>6.23</v>
      </c>
      <c r="FA486" s="33" t="n">
        <v>0.108</v>
      </c>
      <c r="FB486" s="33" t="n">
        <v>0.029</v>
      </c>
      <c r="FC486" s="33" t="n">
        <v>0.059</v>
      </c>
      <c r="FD486" s="33" t="n">
        <v>0.069</v>
      </c>
      <c r="FE486" s="33" t="n">
        <v>0.137</v>
      </c>
      <c r="FF486" s="33" t="n">
        <v>0.088</v>
      </c>
      <c r="FG486" s="33" t="n">
        <v>0.098</v>
      </c>
      <c r="FH486" s="33" t="n">
        <v>0.127</v>
      </c>
      <c r="FI486" s="33" t="n">
        <v>0.078</v>
      </c>
      <c r="FJ486" s="33" t="n">
        <v>0.186</v>
      </c>
      <c r="FK486" s="33" t="n">
        <v>0.02</v>
      </c>
      <c r="FL486" s="33" t="n">
        <v>0.569</v>
      </c>
      <c r="FM486" s="33" t="n">
        <v>0.598</v>
      </c>
      <c r="FN486" s="33" t="n">
        <v>0.382</v>
      </c>
      <c r="FO486" s="33" t="n">
        <v>0.176</v>
      </c>
      <c r="FP486" s="33" t="n">
        <v>0.118</v>
      </c>
      <c r="FQ486" s="33" t="n">
        <v>0.235</v>
      </c>
      <c r="FR486" s="33" t="n">
        <v>0.059</v>
      </c>
      <c r="FS486" s="33" t="n">
        <v>0.078</v>
      </c>
      <c r="FT486" s="33" t="n">
        <v>0.147</v>
      </c>
      <c r="FU486" s="33" t="n">
        <v>0.078</v>
      </c>
      <c r="FV486" s="33" t="n">
        <v>0.078</v>
      </c>
      <c r="FW486" s="33" t="n">
        <v>0.176</v>
      </c>
      <c r="FX486" s="33" t="n">
        <v>0.118</v>
      </c>
      <c r="FY486" s="33" t="n">
        <v>0.127</v>
      </c>
      <c r="FZ486" s="33" t="n">
        <v>0.059</v>
      </c>
      <c r="GA486" s="33" t="n">
        <v>0.039</v>
      </c>
      <c r="GB486" s="33" t="n">
        <v>0.059</v>
      </c>
      <c r="GC486" s="33" t="n">
        <v>0.039</v>
      </c>
      <c r="GD486" s="33" t="n">
        <v>0.02</v>
      </c>
      <c r="GE486" s="33" t="n">
        <v>0.098</v>
      </c>
      <c r="GF486" s="33" t="n">
        <v>0.01</v>
      </c>
      <c r="GG486" s="33" t="n">
        <v>0.441</v>
      </c>
      <c r="GH486" s="33" t="n">
        <v>0.422</v>
      </c>
      <c r="GI486" s="33" t="n">
        <v>0.49</v>
      </c>
      <c r="GJ486" s="33" t="n">
        <v>0.5</v>
      </c>
      <c r="GK486" s="33" t="n">
        <v>0.451</v>
      </c>
      <c r="GL486" s="33" t="n">
        <v>0.5</v>
      </c>
      <c r="GM486" s="33" t="n">
        <v>0.471</v>
      </c>
      <c r="GN486" s="33" t="n">
        <v>0.402</v>
      </c>
      <c r="GO486" s="33" t="n">
        <v>0.422</v>
      </c>
      <c r="GP486" s="33" t="n">
        <v>0.422</v>
      </c>
      <c r="GQ486" s="33" t="n">
        <v>0.422</v>
      </c>
      <c r="GR486" s="33" t="n">
        <v>0.441</v>
      </c>
      <c r="GS486" s="33" t="n">
        <v>0.02</v>
      </c>
      <c r="GT486" s="33" t="n">
        <v>0.078</v>
      </c>
      <c r="GU486" s="33" t="n">
        <v>0.039</v>
      </c>
      <c r="GV486" s="33" t="n">
        <v>0.039</v>
      </c>
      <c r="GW486" s="33" t="n">
        <v>0.01</v>
      </c>
      <c r="GX486" s="33" t="n">
        <v>0.029</v>
      </c>
      <c r="GY486" s="33" t="n">
        <v>0.01</v>
      </c>
      <c r="GZ486" s="33" t="n">
        <v>0.02</v>
      </c>
      <c r="HA486" s="33" t="n">
        <v>0.01</v>
      </c>
      <c r="HB486" s="33" t="n">
        <v>0.01</v>
      </c>
      <c r="HC486" s="33" t="n">
        <v>0.01</v>
      </c>
      <c r="HD486" s="33" t="n">
        <v>0.01</v>
      </c>
      <c r="HE486" s="33" t="n">
        <v>0.02</v>
      </c>
      <c r="HF486" s="33" t="n">
        <v>0.02</v>
      </c>
      <c r="HG486" s="33" t="n">
        <v>0</v>
      </c>
      <c r="HH486" s="33" t="n">
        <v>0.01</v>
      </c>
      <c r="HI486" s="33" t="n">
        <v>0.01</v>
      </c>
      <c r="HJ486" s="33" t="n">
        <v>0.01</v>
      </c>
    </row>
    <row r="487" customFormat="false" ht="15" hidden="false" customHeight="false" outlineLevel="0" collapsed="false">
      <c r="A487" s="33" t="n">
        <v>610161</v>
      </c>
      <c r="B487" s="242" t="s">
        <v>1785</v>
      </c>
      <c r="C487" s="243" t="s">
        <v>1786</v>
      </c>
      <c r="D487" s="33" t="n">
        <v>5750</v>
      </c>
      <c r="E487" s="33" t="n">
        <v>25261</v>
      </c>
      <c r="F487" s="33" t="s">
        <v>203</v>
      </c>
      <c r="G487" s="33" t="s">
        <v>204</v>
      </c>
      <c r="H487" s="243" t="s">
        <v>46</v>
      </c>
      <c r="I487" s="33" t="s">
        <v>1855</v>
      </c>
      <c r="J487" s="33" t="s">
        <v>1788</v>
      </c>
      <c r="L487" s="33" t="s">
        <v>89</v>
      </c>
      <c r="N487" s="33" t="s">
        <v>1790</v>
      </c>
      <c r="O487" s="33" t="n">
        <v>51331</v>
      </c>
      <c r="P487" s="33" t="s">
        <v>1791</v>
      </c>
      <c r="Q487" s="33" t="s">
        <v>5064</v>
      </c>
      <c r="R487" s="33" t="s">
        <v>5065</v>
      </c>
      <c r="S487" s="33" t="n">
        <v>60636</v>
      </c>
      <c r="T487" s="33" t="n">
        <v>43</v>
      </c>
      <c r="U487" s="33" t="s">
        <v>5066</v>
      </c>
      <c r="V487" s="33" t="s">
        <v>5067</v>
      </c>
      <c r="W487" s="33" t="s">
        <v>5068</v>
      </c>
      <c r="X487" s="33" t="s">
        <v>5069</v>
      </c>
      <c r="Y487" s="33" t="s">
        <v>2196</v>
      </c>
      <c r="Z487" s="33" t="s">
        <v>1909</v>
      </c>
      <c r="AA487" s="33" t="n">
        <v>2012</v>
      </c>
      <c r="AB487" s="33" t="n">
        <v>610161</v>
      </c>
      <c r="AG487" s="33" t="s">
        <v>5070</v>
      </c>
      <c r="AH487" s="33" t="n">
        <v>4</v>
      </c>
      <c r="AI487" s="33" t="s">
        <v>1823</v>
      </c>
      <c r="AJ487" s="33" t="s">
        <v>1801</v>
      </c>
      <c r="AK487" s="33" t="s">
        <v>1802</v>
      </c>
      <c r="AL487" s="33" t="s">
        <v>89</v>
      </c>
      <c r="AM487" s="33" t="s">
        <v>71</v>
      </c>
      <c r="AR487" s="244" t="s">
        <v>54</v>
      </c>
    </row>
    <row r="488" customFormat="false" ht="15" hidden="false" customHeight="false" outlineLevel="0" collapsed="false">
      <c r="A488" s="33" t="n">
        <v>610163</v>
      </c>
      <c r="B488" s="242" t="s">
        <v>1785</v>
      </c>
      <c r="C488" s="243" t="s">
        <v>1786</v>
      </c>
      <c r="D488" s="33" t="n">
        <v>5770</v>
      </c>
      <c r="E488" s="33" t="n">
        <v>30081</v>
      </c>
      <c r="F488" s="33" t="s">
        <v>1310</v>
      </c>
      <c r="G488" s="33" t="s">
        <v>1311</v>
      </c>
      <c r="H488" s="243" t="s">
        <v>46</v>
      </c>
      <c r="I488" s="33" t="s">
        <v>1855</v>
      </c>
      <c r="J488" s="33" t="s">
        <v>1788</v>
      </c>
      <c r="L488" s="33" t="s">
        <v>75</v>
      </c>
      <c r="N488" s="33" t="s">
        <v>1790</v>
      </c>
      <c r="O488" s="33" t="n">
        <v>51034</v>
      </c>
      <c r="P488" s="33" t="s">
        <v>1791</v>
      </c>
      <c r="Q488" s="33" t="s">
        <v>5071</v>
      </c>
      <c r="R488" s="33" t="s">
        <v>5072</v>
      </c>
      <c r="S488" s="33" t="n">
        <v>60631</v>
      </c>
      <c r="T488" s="33" t="n">
        <v>30</v>
      </c>
      <c r="U488" s="33" t="s">
        <v>5073</v>
      </c>
      <c r="V488" s="33" t="s">
        <v>5074</v>
      </c>
      <c r="W488" s="33" t="s">
        <v>5075</v>
      </c>
      <c r="X488" s="33" t="s">
        <v>5076</v>
      </c>
      <c r="Y488" s="33" t="s">
        <v>520</v>
      </c>
      <c r="Z488" s="33" t="s">
        <v>2700</v>
      </c>
      <c r="AA488" s="33" t="n">
        <v>2012</v>
      </c>
      <c r="AB488" s="33" t="n">
        <v>610163</v>
      </c>
      <c r="AD488" s="33" t="n">
        <v>5770</v>
      </c>
      <c r="AG488" s="33" t="s">
        <v>5077</v>
      </c>
      <c r="AH488" s="33" t="n">
        <v>0</v>
      </c>
      <c r="AI488" s="33" t="s">
        <v>1823</v>
      </c>
      <c r="AJ488" s="33" t="s">
        <v>1801</v>
      </c>
      <c r="AK488" s="33" t="s">
        <v>1802</v>
      </c>
      <c r="AL488" s="33" t="s">
        <v>75</v>
      </c>
      <c r="AM488" s="33" t="s">
        <v>65</v>
      </c>
      <c r="AN488" s="33" t="s">
        <v>75</v>
      </c>
      <c r="AO488" s="33" t="s">
        <v>75</v>
      </c>
      <c r="AP488" s="33" t="s">
        <v>65</v>
      </c>
      <c r="AQ488" s="33" t="s">
        <v>2426</v>
      </c>
      <c r="AR488" s="244" t="s">
        <v>637</v>
      </c>
      <c r="AS488" s="33" t="s">
        <v>131</v>
      </c>
      <c r="AT488" s="33" t="s">
        <v>131</v>
      </c>
      <c r="AU488" s="33" t="s">
        <v>77</v>
      </c>
      <c r="AV488" s="33" t="n">
        <v>99</v>
      </c>
      <c r="AW488" s="33" t="n">
        <v>99</v>
      </c>
      <c r="AX488" s="33" t="n">
        <v>78</v>
      </c>
      <c r="AY488" s="33" t="n">
        <v>170</v>
      </c>
      <c r="AZ488" s="33" t="n">
        <v>132</v>
      </c>
      <c r="BA488" s="33" t="n">
        <v>5</v>
      </c>
      <c r="BB488" s="33" t="n">
        <v>2</v>
      </c>
      <c r="BC488" s="33" t="n">
        <v>16</v>
      </c>
      <c r="BD488" s="245" t="n">
        <v>2</v>
      </c>
      <c r="BE488" s="33" t="n">
        <v>1</v>
      </c>
      <c r="BF488" s="33" t="n">
        <v>7</v>
      </c>
      <c r="BG488" s="33" t="n">
        <v>5</v>
      </c>
      <c r="BH488" s="33" t="n">
        <v>170</v>
      </c>
      <c r="BI488" s="33" t="n">
        <v>0</v>
      </c>
      <c r="BJ488" s="33" t="n">
        <v>0</v>
      </c>
      <c r="BK488" s="33" t="n">
        <v>0</v>
      </c>
      <c r="BL488" s="33" t="n">
        <v>0</v>
      </c>
      <c r="BM488" s="33" t="n">
        <v>0</v>
      </c>
      <c r="BN488" s="33" t="n">
        <v>0.012</v>
      </c>
      <c r="BO488" s="33" t="n">
        <v>0.018</v>
      </c>
      <c r="BP488" s="33" t="n">
        <v>0</v>
      </c>
      <c r="BQ488" s="33" t="n">
        <v>0</v>
      </c>
      <c r="BR488" s="33" t="n">
        <v>0</v>
      </c>
      <c r="BS488" s="33" t="n">
        <v>0.035</v>
      </c>
      <c r="BT488" s="33" t="n">
        <v>0.053</v>
      </c>
      <c r="BU488" s="33" t="n">
        <v>0.053</v>
      </c>
      <c r="BV488" s="33" t="n">
        <v>0.035</v>
      </c>
      <c r="BW488" s="33" t="n">
        <v>0.059</v>
      </c>
      <c r="BX488" s="33" t="n">
        <v>0.035</v>
      </c>
      <c r="BY488" s="33" t="n">
        <v>0.212</v>
      </c>
      <c r="BZ488" s="33" t="n">
        <v>0.206</v>
      </c>
      <c r="CA488" s="33" t="n">
        <v>0</v>
      </c>
      <c r="CB488" s="33" t="n">
        <v>0</v>
      </c>
      <c r="CC488" s="33" t="n">
        <v>0</v>
      </c>
      <c r="CD488" s="33" t="n">
        <v>0</v>
      </c>
      <c r="CE488" s="33" t="n">
        <v>0.006</v>
      </c>
      <c r="CF488" s="33" t="n">
        <v>0.012</v>
      </c>
      <c r="CG488" s="33" t="n">
        <v>0.929</v>
      </c>
      <c r="CH488" s="33" t="n">
        <v>0.965</v>
      </c>
      <c r="CI488" s="33" t="n">
        <v>0.941</v>
      </c>
      <c r="CJ488" s="33" t="n">
        <v>0.965</v>
      </c>
      <c r="CK488" s="33" t="n">
        <v>0.747</v>
      </c>
      <c r="CL488" s="33" t="n">
        <v>0.718</v>
      </c>
      <c r="CM488" s="33" t="n">
        <v>0</v>
      </c>
      <c r="CN488" s="33" t="n">
        <v>0</v>
      </c>
      <c r="CO488" s="33" t="n">
        <v>0</v>
      </c>
      <c r="CP488" s="33" t="n">
        <v>0.006</v>
      </c>
      <c r="CQ488" s="33" t="n">
        <v>0</v>
      </c>
      <c r="CR488" s="33" t="n">
        <v>0</v>
      </c>
      <c r="CS488" s="33" t="n">
        <v>0</v>
      </c>
      <c r="CT488" s="33" t="n">
        <v>0.006</v>
      </c>
      <c r="CU488" s="33" t="n">
        <v>0.006</v>
      </c>
      <c r="CV488" s="33" t="n">
        <v>0</v>
      </c>
      <c r="CW488" s="33" t="n">
        <v>0</v>
      </c>
      <c r="CX488" s="33" t="n">
        <v>0</v>
      </c>
      <c r="CY488" s="33" t="n">
        <v>0.006</v>
      </c>
      <c r="CZ488" s="33" t="n">
        <v>0.006</v>
      </c>
      <c r="DA488" s="33" t="n">
        <v>0.029</v>
      </c>
      <c r="DB488" s="33" t="n">
        <v>0.012</v>
      </c>
      <c r="DC488" s="33" t="n">
        <v>0.041</v>
      </c>
      <c r="DD488" s="33" t="n">
        <v>0.029</v>
      </c>
      <c r="DE488" s="33" t="n">
        <v>0.047</v>
      </c>
      <c r="DF488" s="33" t="n">
        <v>0.059</v>
      </c>
      <c r="DG488" s="33" t="n">
        <v>0.047</v>
      </c>
      <c r="DH488" s="33" t="n">
        <v>0.053</v>
      </c>
      <c r="DI488" s="33" t="n">
        <v>0.065</v>
      </c>
      <c r="DJ488" s="33" t="n">
        <v>0.076</v>
      </c>
      <c r="DK488" s="33" t="n">
        <v>0.1</v>
      </c>
      <c r="DL488" s="33" t="n">
        <v>0.112</v>
      </c>
      <c r="DM488" s="33" t="n">
        <v>0.076</v>
      </c>
      <c r="DN488" s="33" t="n">
        <v>0</v>
      </c>
      <c r="DO488" s="33" t="n">
        <v>0</v>
      </c>
      <c r="DP488" s="33" t="n">
        <v>0</v>
      </c>
      <c r="DQ488" s="33" t="n">
        <v>0</v>
      </c>
      <c r="DR488" s="33" t="n">
        <v>0</v>
      </c>
      <c r="DS488" s="33" t="n">
        <v>0</v>
      </c>
      <c r="DT488" s="33" t="n">
        <v>0</v>
      </c>
      <c r="DU488" s="33" t="n">
        <v>0</v>
      </c>
      <c r="DV488" s="33" t="n">
        <v>0</v>
      </c>
      <c r="DW488" s="33" t="n">
        <v>0.953</v>
      </c>
      <c r="DX488" s="33" t="n">
        <v>0.941</v>
      </c>
      <c r="DY488" s="33" t="n">
        <v>0.953</v>
      </c>
      <c r="DZ488" s="33" t="n">
        <v>0.935</v>
      </c>
      <c r="EA488" s="33" t="n">
        <v>0.929</v>
      </c>
      <c r="EB488" s="33" t="n">
        <v>0.894</v>
      </c>
      <c r="EC488" s="33" t="n">
        <v>0.888</v>
      </c>
      <c r="ED488" s="33" t="n">
        <v>0.841</v>
      </c>
      <c r="EE488" s="33" t="n">
        <v>0.888</v>
      </c>
      <c r="EF488" s="33" t="n">
        <v>0.947</v>
      </c>
      <c r="EG488" s="33" t="n">
        <v>0</v>
      </c>
      <c r="EH488" s="33" t="n">
        <v>0</v>
      </c>
      <c r="EI488" s="33" t="n">
        <v>0.071</v>
      </c>
      <c r="EJ488" s="33" t="n">
        <v>0.024</v>
      </c>
      <c r="EK488" s="33" t="n">
        <v>0</v>
      </c>
      <c r="EL488" s="33" t="n">
        <v>0</v>
      </c>
      <c r="EM488" s="33" t="n">
        <v>0.082</v>
      </c>
      <c r="EN488" s="33" t="n">
        <v>0</v>
      </c>
      <c r="EO488" s="33" t="n">
        <v>0.018</v>
      </c>
      <c r="EP488" s="33" t="n">
        <v>0.012</v>
      </c>
      <c r="EQ488" s="33" t="n">
        <v>0.241</v>
      </c>
      <c r="ER488" s="33" t="n">
        <v>0.006</v>
      </c>
      <c r="ES488" s="33" t="n">
        <v>0.012</v>
      </c>
      <c r="ET488" s="33" t="n">
        <v>0.018</v>
      </c>
      <c r="EU488" s="33" t="n">
        <v>0.094</v>
      </c>
      <c r="EV488" s="33" t="n">
        <v>0.024</v>
      </c>
      <c r="EW488" s="33" t="n">
        <v>0.971</v>
      </c>
      <c r="EX488" s="33" t="n">
        <v>0.971</v>
      </c>
      <c r="EY488" s="33" t="n">
        <v>0.512</v>
      </c>
      <c r="EZ488" s="33" t="n">
        <v>9.86</v>
      </c>
      <c r="FA488" s="33" t="n">
        <v>0</v>
      </c>
      <c r="FB488" s="33" t="n">
        <v>0</v>
      </c>
      <c r="FC488" s="33" t="n">
        <v>0</v>
      </c>
      <c r="FD488" s="33" t="n">
        <v>0</v>
      </c>
      <c r="FE488" s="33" t="n">
        <v>0</v>
      </c>
      <c r="FF488" s="33" t="n">
        <v>0.006</v>
      </c>
      <c r="FG488" s="33" t="n">
        <v>0.012</v>
      </c>
      <c r="FH488" s="33" t="n">
        <v>0.012</v>
      </c>
      <c r="FI488" s="33" t="n">
        <v>0.053</v>
      </c>
      <c r="FJ488" s="33" t="n">
        <v>0.918</v>
      </c>
      <c r="FK488" s="33" t="n">
        <v>0</v>
      </c>
      <c r="FL488" s="33" t="n">
        <v>0.353</v>
      </c>
      <c r="FM488" s="33" t="n">
        <v>0.741</v>
      </c>
      <c r="FN488" s="33" t="n">
        <v>0.218</v>
      </c>
      <c r="FO488" s="33" t="n">
        <v>0.329</v>
      </c>
      <c r="FP488" s="33" t="n">
        <v>0.135</v>
      </c>
      <c r="FQ488" s="33" t="n">
        <v>0.341</v>
      </c>
      <c r="FR488" s="33" t="n">
        <v>0.194</v>
      </c>
      <c r="FS488" s="33" t="n">
        <v>0.059</v>
      </c>
      <c r="FT488" s="33" t="n">
        <v>0.288</v>
      </c>
      <c r="FU488" s="33" t="n">
        <v>0.1</v>
      </c>
      <c r="FV488" s="33" t="n">
        <v>0.024</v>
      </c>
      <c r="FW488" s="33" t="n">
        <v>0.135</v>
      </c>
      <c r="FX488" s="33" t="n">
        <v>0.024</v>
      </c>
      <c r="FY488" s="33" t="n">
        <v>0.041</v>
      </c>
      <c r="FZ488" s="33" t="n">
        <v>0.018</v>
      </c>
      <c r="GA488" s="33" t="n">
        <v>0</v>
      </c>
      <c r="GB488" s="33" t="n">
        <v>0.029</v>
      </c>
      <c r="GC488" s="33" t="n">
        <v>0.029</v>
      </c>
      <c r="GD488" s="33" t="n">
        <v>0.006</v>
      </c>
      <c r="GE488" s="33" t="n">
        <v>0</v>
      </c>
      <c r="GF488" s="33" t="n">
        <v>0.006</v>
      </c>
      <c r="GG488" s="33" t="n">
        <v>0.082</v>
      </c>
      <c r="GH488" s="33" t="n">
        <v>0.106</v>
      </c>
      <c r="GI488" s="33" t="n">
        <v>0.135</v>
      </c>
      <c r="GJ488" s="33" t="n">
        <v>0.135</v>
      </c>
      <c r="GK488" s="33" t="n">
        <v>0.035</v>
      </c>
      <c r="GL488" s="33" t="n">
        <v>0.076</v>
      </c>
      <c r="GM488" s="33" t="n">
        <v>0.906</v>
      </c>
      <c r="GN488" s="33" t="n">
        <v>0.206</v>
      </c>
      <c r="GO488" s="33" t="n">
        <v>0.282</v>
      </c>
      <c r="GP488" s="33" t="n">
        <v>0.824</v>
      </c>
      <c r="GQ488" s="33" t="n">
        <v>0.2</v>
      </c>
      <c r="GR488" s="33" t="n">
        <v>0.918</v>
      </c>
      <c r="GS488" s="33" t="n">
        <v>0.006</v>
      </c>
      <c r="GT488" s="33" t="n">
        <v>0.212</v>
      </c>
      <c r="GU488" s="33" t="n">
        <v>0.153</v>
      </c>
      <c r="GV488" s="33" t="n">
        <v>0.012</v>
      </c>
      <c r="GW488" s="33" t="n">
        <v>0.165</v>
      </c>
      <c r="GX488" s="33" t="n">
        <v>0</v>
      </c>
      <c r="GY488" s="33" t="n">
        <v>0</v>
      </c>
      <c r="GZ488" s="33" t="n">
        <v>0.435</v>
      </c>
      <c r="HA488" s="33" t="n">
        <v>0.394</v>
      </c>
      <c r="HB488" s="33" t="n">
        <v>0</v>
      </c>
      <c r="HC488" s="33" t="n">
        <v>0.594</v>
      </c>
      <c r="HD488" s="33" t="n">
        <v>0</v>
      </c>
      <c r="HE488" s="33" t="n">
        <v>0.006</v>
      </c>
      <c r="HF488" s="33" t="n">
        <v>0.012</v>
      </c>
      <c r="HG488" s="33" t="n">
        <v>0.006</v>
      </c>
      <c r="HH488" s="33" t="n">
        <v>0.024</v>
      </c>
      <c r="HI488" s="33" t="n">
        <v>0.006</v>
      </c>
      <c r="HJ488" s="33" t="n">
        <v>0</v>
      </c>
    </row>
    <row r="489" customFormat="false" ht="15" hidden="false" customHeight="false" outlineLevel="0" collapsed="false">
      <c r="A489" s="33" t="n">
        <v>610165</v>
      </c>
      <c r="B489" s="242" t="s">
        <v>1785</v>
      </c>
      <c r="C489" s="243" t="s">
        <v>1786</v>
      </c>
      <c r="D489" s="33" t="n">
        <v>5800</v>
      </c>
      <c r="E489" s="33" t="n">
        <v>25291</v>
      </c>
      <c r="F489" s="33" t="s">
        <v>1238</v>
      </c>
      <c r="G489" s="33" t="s">
        <v>1239</v>
      </c>
      <c r="H489" s="243" t="s">
        <v>46</v>
      </c>
      <c r="I489" s="33" t="s">
        <v>1855</v>
      </c>
      <c r="J489" s="33" t="s">
        <v>1788</v>
      </c>
      <c r="L489" s="33" t="s">
        <v>80</v>
      </c>
      <c r="N489" s="33" t="s">
        <v>1790</v>
      </c>
      <c r="O489" s="33" t="n">
        <v>51128</v>
      </c>
      <c r="P489" s="33" t="s">
        <v>1791</v>
      </c>
      <c r="Q489" s="33" t="s">
        <v>5078</v>
      </c>
      <c r="R489" s="33" t="s">
        <v>5079</v>
      </c>
      <c r="S489" s="33" t="n">
        <v>60639</v>
      </c>
      <c r="T489" s="33" t="n">
        <v>29</v>
      </c>
      <c r="U489" s="33" t="s">
        <v>5080</v>
      </c>
      <c r="V489" s="33" t="s">
        <v>5081</v>
      </c>
      <c r="W489" s="33" t="s">
        <v>5082</v>
      </c>
      <c r="X489" s="33" t="s">
        <v>5083</v>
      </c>
      <c r="Y489" s="33" t="s">
        <v>1946</v>
      </c>
      <c r="AA489" s="33" t="n">
        <v>2012</v>
      </c>
      <c r="AB489" s="33" t="n">
        <v>610165</v>
      </c>
      <c r="AD489" s="33" t="n">
        <v>5800</v>
      </c>
      <c r="AG489" s="33" t="s">
        <v>5084</v>
      </c>
      <c r="AH489" s="33" t="n">
        <v>2</v>
      </c>
      <c r="AI489" s="33" t="s">
        <v>1823</v>
      </c>
      <c r="AJ489" s="33" t="s">
        <v>1801</v>
      </c>
      <c r="AK489" s="33" t="s">
        <v>1802</v>
      </c>
      <c r="AL489" s="33" t="s">
        <v>80</v>
      </c>
      <c r="AM489" s="33" t="s">
        <v>65</v>
      </c>
      <c r="AN489" s="33" t="s">
        <v>80</v>
      </c>
      <c r="AO489" s="33" t="s">
        <v>80</v>
      </c>
      <c r="AP489" s="33" t="s">
        <v>65</v>
      </c>
      <c r="AQ489" s="33" t="s">
        <v>2467</v>
      </c>
      <c r="AR489" s="244" t="s">
        <v>303</v>
      </c>
      <c r="AS489" s="33" t="s">
        <v>67</v>
      </c>
      <c r="AT489" s="33" t="s">
        <v>67</v>
      </c>
      <c r="AU489" s="33" t="s">
        <v>67</v>
      </c>
      <c r="AV489" s="33" t="n">
        <v>21</v>
      </c>
      <c r="AW489" s="33" t="n">
        <v>38</v>
      </c>
      <c r="AX489" s="33" t="n">
        <v>39</v>
      </c>
      <c r="AY489" s="33" t="n">
        <v>444</v>
      </c>
      <c r="AZ489" s="33" t="n">
        <v>18</v>
      </c>
      <c r="BA489" s="33" t="n">
        <v>6</v>
      </c>
      <c r="BB489" s="33" t="n">
        <v>4</v>
      </c>
      <c r="BC489" s="33" t="n">
        <v>398</v>
      </c>
      <c r="BD489" s="245" t="n">
        <v>0</v>
      </c>
      <c r="BE489" s="33" t="n">
        <v>0</v>
      </c>
      <c r="BF489" s="33" t="n">
        <v>3</v>
      </c>
      <c r="BG489" s="33" t="n">
        <v>15</v>
      </c>
      <c r="BH489" s="33" t="n">
        <v>444</v>
      </c>
      <c r="BI489" s="33" t="n">
        <v>0.052</v>
      </c>
      <c r="BJ489" s="33" t="n">
        <v>0.034</v>
      </c>
      <c r="BK489" s="33" t="n">
        <v>0.027</v>
      </c>
      <c r="BL489" s="33" t="n">
        <v>0.025</v>
      </c>
      <c r="BM489" s="33" t="n">
        <v>0.027</v>
      </c>
      <c r="BN489" s="33" t="n">
        <v>0.101</v>
      </c>
      <c r="BO489" s="33" t="n">
        <v>0.144</v>
      </c>
      <c r="BP489" s="33" t="n">
        <v>0.097</v>
      </c>
      <c r="BQ489" s="33" t="n">
        <v>0.101</v>
      </c>
      <c r="BR489" s="33" t="n">
        <v>0.052</v>
      </c>
      <c r="BS489" s="33" t="n">
        <v>0.144</v>
      </c>
      <c r="BT489" s="33" t="n">
        <v>0.223</v>
      </c>
      <c r="BU489" s="33" t="n">
        <v>0.471</v>
      </c>
      <c r="BV489" s="33" t="n">
        <v>0.439</v>
      </c>
      <c r="BW489" s="33" t="n">
        <v>0.475</v>
      </c>
      <c r="BX489" s="33" t="n">
        <v>0.311</v>
      </c>
      <c r="BY489" s="33" t="n">
        <v>0.405</v>
      </c>
      <c r="BZ489" s="33" t="n">
        <v>0.367</v>
      </c>
      <c r="CA489" s="33" t="n">
        <v>0.027</v>
      </c>
      <c r="CB489" s="33" t="n">
        <v>0.02</v>
      </c>
      <c r="CC489" s="33" t="n">
        <v>0.025</v>
      </c>
      <c r="CD489" s="33" t="n">
        <v>0.007</v>
      </c>
      <c r="CE489" s="33" t="n">
        <v>0.027</v>
      </c>
      <c r="CF489" s="33" t="n">
        <v>0.043</v>
      </c>
      <c r="CG489" s="33" t="n">
        <v>0.306</v>
      </c>
      <c r="CH489" s="33" t="n">
        <v>0.41</v>
      </c>
      <c r="CI489" s="33" t="n">
        <v>0.372</v>
      </c>
      <c r="CJ489" s="33" t="n">
        <v>0.606</v>
      </c>
      <c r="CK489" s="33" t="n">
        <v>0.396</v>
      </c>
      <c r="CL489" s="33" t="n">
        <v>0.266</v>
      </c>
      <c r="CM489" s="33" t="n">
        <v>0.007</v>
      </c>
      <c r="CN489" s="33" t="n">
        <v>0.011</v>
      </c>
      <c r="CO489" s="33" t="n">
        <v>0.014</v>
      </c>
      <c r="CP489" s="33" t="n">
        <v>0.023</v>
      </c>
      <c r="CQ489" s="33" t="n">
        <v>0.014</v>
      </c>
      <c r="CR489" s="33" t="n">
        <v>0.018</v>
      </c>
      <c r="CS489" s="33" t="n">
        <v>0.036</v>
      </c>
      <c r="CT489" s="33" t="n">
        <v>0.086</v>
      </c>
      <c r="CU489" s="33" t="n">
        <v>0.052</v>
      </c>
      <c r="CV489" s="33" t="n">
        <v>0.023</v>
      </c>
      <c r="CW489" s="33" t="n">
        <v>0.029</v>
      </c>
      <c r="CX489" s="33" t="n">
        <v>0.034</v>
      </c>
      <c r="CY489" s="33" t="n">
        <v>0.052</v>
      </c>
      <c r="CZ489" s="33" t="n">
        <v>0.023</v>
      </c>
      <c r="DA489" s="33" t="n">
        <v>0.063</v>
      </c>
      <c r="DB489" s="33" t="n">
        <v>0.086</v>
      </c>
      <c r="DC489" s="33" t="n">
        <v>0.097</v>
      </c>
      <c r="DD489" s="33" t="n">
        <v>0.063</v>
      </c>
      <c r="DE489" s="33" t="n">
        <v>0.169</v>
      </c>
      <c r="DF489" s="33" t="n">
        <v>0.221</v>
      </c>
      <c r="DG489" s="33" t="n">
        <v>0.286</v>
      </c>
      <c r="DH489" s="33" t="n">
        <v>0.25</v>
      </c>
      <c r="DI489" s="33" t="n">
        <v>0.234</v>
      </c>
      <c r="DJ489" s="33" t="n">
        <v>0.275</v>
      </c>
      <c r="DK489" s="33" t="n">
        <v>0.268</v>
      </c>
      <c r="DL489" s="33" t="n">
        <v>0.268</v>
      </c>
      <c r="DM489" s="33" t="n">
        <v>0.264</v>
      </c>
      <c r="DN489" s="33" t="n">
        <v>0.018</v>
      </c>
      <c r="DO489" s="33" t="n">
        <v>0.009</v>
      </c>
      <c r="DP489" s="33" t="n">
        <v>0.011</v>
      </c>
      <c r="DQ489" s="33" t="n">
        <v>0.007</v>
      </c>
      <c r="DR489" s="33" t="n">
        <v>0.011</v>
      </c>
      <c r="DS489" s="33" t="n">
        <v>0.016</v>
      </c>
      <c r="DT489" s="33" t="n">
        <v>0.009</v>
      </c>
      <c r="DU489" s="33" t="n">
        <v>0.007</v>
      </c>
      <c r="DV489" s="33" t="n">
        <v>0.011</v>
      </c>
      <c r="DW489" s="33" t="n">
        <v>0.784</v>
      </c>
      <c r="DX489" s="33" t="n">
        <v>0.73</v>
      </c>
      <c r="DY489" s="33" t="n">
        <v>0.655</v>
      </c>
      <c r="DZ489" s="33" t="n">
        <v>0.669</v>
      </c>
      <c r="EA489" s="33" t="n">
        <v>0.718</v>
      </c>
      <c r="EB489" s="33" t="n">
        <v>0.628</v>
      </c>
      <c r="EC489" s="33" t="n">
        <v>0.601</v>
      </c>
      <c r="ED489" s="33" t="n">
        <v>0.543</v>
      </c>
      <c r="EE489" s="33" t="n">
        <v>0.61</v>
      </c>
      <c r="EF489" s="33" t="n">
        <v>0.419</v>
      </c>
      <c r="EG489" s="33" t="n">
        <v>0.027</v>
      </c>
      <c r="EH489" s="33" t="n">
        <v>0.016</v>
      </c>
      <c r="EI489" s="33" t="n">
        <v>0.045</v>
      </c>
      <c r="EJ489" s="33" t="n">
        <v>0.234</v>
      </c>
      <c r="EK489" s="33" t="n">
        <v>0.077</v>
      </c>
      <c r="EL489" s="33" t="n">
        <v>0.043</v>
      </c>
      <c r="EM489" s="33" t="n">
        <v>0.11</v>
      </c>
      <c r="EN489" s="33" t="n">
        <v>0.182</v>
      </c>
      <c r="EO489" s="33" t="n">
        <v>0.387</v>
      </c>
      <c r="EP489" s="33" t="n">
        <v>0.347</v>
      </c>
      <c r="EQ489" s="33" t="n">
        <v>0.376</v>
      </c>
      <c r="ER489" s="33" t="n">
        <v>0.054</v>
      </c>
      <c r="ES489" s="33" t="n">
        <v>0.034</v>
      </c>
      <c r="ET489" s="33" t="n">
        <v>0.052</v>
      </c>
      <c r="EU489" s="33" t="n">
        <v>0.054</v>
      </c>
      <c r="EV489" s="33" t="n">
        <v>0.11</v>
      </c>
      <c r="EW489" s="33" t="n">
        <v>0.475</v>
      </c>
      <c r="EX489" s="33" t="n">
        <v>0.543</v>
      </c>
      <c r="EY489" s="33" t="n">
        <v>0.414</v>
      </c>
      <c r="EZ489" s="33" t="n">
        <v>7.7</v>
      </c>
      <c r="FA489" s="33" t="n">
        <v>0.029</v>
      </c>
      <c r="FB489" s="33" t="n">
        <v>0.023</v>
      </c>
      <c r="FC489" s="33" t="n">
        <v>0.029</v>
      </c>
      <c r="FD489" s="33" t="n">
        <v>0.025</v>
      </c>
      <c r="FE489" s="33" t="n">
        <v>0.086</v>
      </c>
      <c r="FF489" s="33" t="n">
        <v>0.061</v>
      </c>
      <c r="FG489" s="33" t="n">
        <v>0.079</v>
      </c>
      <c r="FH489" s="33" t="n">
        <v>0.16</v>
      </c>
      <c r="FI489" s="33" t="n">
        <v>0.189</v>
      </c>
      <c r="FJ489" s="33" t="n">
        <v>0.284</v>
      </c>
      <c r="FK489" s="33" t="n">
        <v>0.036</v>
      </c>
      <c r="FL489" s="33" t="n">
        <v>0.295</v>
      </c>
      <c r="FM489" s="33" t="n">
        <v>0.495</v>
      </c>
      <c r="FN489" s="33" t="n">
        <v>0.241</v>
      </c>
      <c r="FO489" s="33" t="n">
        <v>0.212</v>
      </c>
      <c r="FP489" s="33" t="n">
        <v>0.11</v>
      </c>
      <c r="FQ489" s="33" t="n">
        <v>0.225</v>
      </c>
      <c r="FR489" s="33" t="n">
        <v>0.162</v>
      </c>
      <c r="FS489" s="33" t="n">
        <v>0.07</v>
      </c>
      <c r="FT489" s="33" t="n">
        <v>0.169</v>
      </c>
      <c r="FU489" s="33" t="n">
        <v>0.16</v>
      </c>
      <c r="FV489" s="33" t="n">
        <v>0.065</v>
      </c>
      <c r="FW489" s="33" t="n">
        <v>0.191</v>
      </c>
      <c r="FX489" s="33" t="n">
        <v>0.171</v>
      </c>
      <c r="FY489" s="33" t="n">
        <v>0.259</v>
      </c>
      <c r="FZ489" s="33" t="n">
        <v>0.173</v>
      </c>
      <c r="GA489" s="33" t="n">
        <v>0.02</v>
      </c>
      <c r="GB489" s="33" t="n">
        <v>0.016</v>
      </c>
      <c r="GC489" s="33" t="n">
        <v>0.014</v>
      </c>
      <c r="GD489" s="33" t="n">
        <v>0.023</v>
      </c>
      <c r="GE489" s="33" t="n">
        <v>0.11</v>
      </c>
      <c r="GF489" s="33" t="n">
        <v>0.023</v>
      </c>
      <c r="GG489" s="33" t="n">
        <v>0.437</v>
      </c>
      <c r="GH489" s="33" t="n">
        <v>0.306</v>
      </c>
      <c r="GI489" s="33" t="n">
        <v>0.358</v>
      </c>
      <c r="GJ489" s="33" t="n">
        <v>0.356</v>
      </c>
      <c r="GK489" s="33" t="n">
        <v>0.401</v>
      </c>
      <c r="GL489" s="33" t="n">
        <v>0.405</v>
      </c>
      <c r="GM489" s="33" t="n">
        <v>0.437</v>
      </c>
      <c r="GN489" s="33" t="n">
        <v>0.367</v>
      </c>
      <c r="GO489" s="33" t="n">
        <v>0.376</v>
      </c>
      <c r="GP489" s="33" t="n">
        <v>0.387</v>
      </c>
      <c r="GQ489" s="33" t="n">
        <v>0.309</v>
      </c>
      <c r="GR489" s="33" t="n">
        <v>0.441</v>
      </c>
      <c r="GS489" s="33" t="n">
        <v>0.07</v>
      </c>
      <c r="GT489" s="33" t="n">
        <v>0.239</v>
      </c>
      <c r="GU489" s="33" t="n">
        <v>0.18</v>
      </c>
      <c r="GV489" s="33" t="n">
        <v>0.164</v>
      </c>
      <c r="GW489" s="33" t="n">
        <v>0.115</v>
      </c>
      <c r="GX489" s="33" t="n">
        <v>0.09</v>
      </c>
      <c r="GY489" s="33" t="n">
        <v>0.009</v>
      </c>
      <c r="GZ489" s="33" t="n">
        <v>0.023</v>
      </c>
      <c r="HA489" s="33" t="n">
        <v>0.018</v>
      </c>
      <c r="HB489" s="33" t="n">
        <v>0.018</v>
      </c>
      <c r="HC489" s="33" t="n">
        <v>0.023</v>
      </c>
      <c r="HD489" s="33" t="n">
        <v>0.014</v>
      </c>
      <c r="HE489" s="33" t="n">
        <v>0.027</v>
      </c>
      <c r="HF489" s="33" t="n">
        <v>0.05</v>
      </c>
      <c r="HG489" s="33" t="n">
        <v>0.054</v>
      </c>
      <c r="HH489" s="33" t="n">
        <v>0.052</v>
      </c>
      <c r="HI489" s="33" t="n">
        <v>0.043</v>
      </c>
      <c r="HJ489" s="33" t="n">
        <v>0.027</v>
      </c>
    </row>
    <row r="490" customFormat="false" ht="15" hidden="false" customHeight="false" outlineLevel="0" collapsed="false">
      <c r="A490" s="33" t="n">
        <v>610167</v>
      </c>
      <c r="B490" s="242" t="s">
        <v>1785</v>
      </c>
      <c r="C490" s="243" t="s">
        <v>1786</v>
      </c>
      <c r="D490" s="33" t="n">
        <v>5820</v>
      </c>
      <c r="E490" s="33" t="n">
        <v>25301</v>
      </c>
      <c r="F490" s="33" t="s">
        <v>1244</v>
      </c>
      <c r="G490" s="33" t="s">
        <v>1245</v>
      </c>
      <c r="H490" s="243" t="s">
        <v>46</v>
      </c>
      <c r="I490" s="33" t="s">
        <v>1855</v>
      </c>
      <c r="J490" s="33" t="s">
        <v>2438</v>
      </c>
      <c r="L490" s="33" t="s">
        <v>102</v>
      </c>
      <c r="N490" s="33" t="s">
        <v>1790</v>
      </c>
      <c r="O490" s="33" t="n">
        <v>51332</v>
      </c>
      <c r="P490" s="33" t="s">
        <v>1791</v>
      </c>
      <c r="Q490" s="33" t="s">
        <v>5085</v>
      </c>
      <c r="R490" s="33" t="s">
        <v>5086</v>
      </c>
      <c r="S490" s="33" t="n">
        <v>60609</v>
      </c>
      <c r="T490" s="33" t="n">
        <v>42</v>
      </c>
      <c r="U490" s="33" t="s">
        <v>5087</v>
      </c>
      <c r="V490" s="33" t="s">
        <v>5088</v>
      </c>
      <c r="W490" s="33" t="s">
        <v>5089</v>
      </c>
      <c r="X490" s="33" t="s">
        <v>5090</v>
      </c>
      <c r="Y490" s="33" t="s">
        <v>1908</v>
      </c>
      <c r="Z490" s="33" t="s">
        <v>1940</v>
      </c>
      <c r="AA490" s="33" t="n">
        <v>2012</v>
      </c>
      <c r="AB490" s="33" t="n">
        <v>610167</v>
      </c>
      <c r="AD490" s="33" t="n">
        <v>5820</v>
      </c>
      <c r="AG490" s="33" t="s">
        <v>5091</v>
      </c>
      <c r="AH490" s="33" t="n">
        <v>0</v>
      </c>
      <c r="AI490" s="33" t="s">
        <v>1823</v>
      </c>
      <c r="AJ490" s="33" t="s">
        <v>1801</v>
      </c>
      <c r="AK490" s="33" t="s">
        <v>1802</v>
      </c>
      <c r="AL490" s="33" t="s">
        <v>102</v>
      </c>
      <c r="AM490" s="33" t="s">
        <v>71</v>
      </c>
      <c r="AN490" s="33" t="s">
        <v>102</v>
      </c>
      <c r="AO490" s="33" t="s">
        <v>102</v>
      </c>
      <c r="AP490" s="33" t="s">
        <v>71</v>
      </c>
      <c r="AQ490" s="33" t="s">
        <v>2426</v>
      </c>
      <c r="AR490" s="244" t="s">
        <v>109</v>
      </c>
      <c r="AS490" s="33" t="s">
        <v>47</v>
      </c>
      <c r="AT490" s="33" t="s">
        <v>47</v>
      </c>
      <c r="AU490" s="33" t="s">
        <v>77</v>
      </c>
      <c r="AV490" s="33" t="n">
        <v>53</v>
      </c>
      <c r="AW490" s="33" t="n">
        <v>57</v>
      </c>
      <c r="AX490" s="33" t="n">
        <v>63</v>
      </c>
      <c r="AY490" s="33" t="n">
        <v>367</v>
      </c>
      <c r="AZ490" s="33" t="n">
        <v>19</v>
      </c>
      <c r="BA490" s="33" t="n">
        <v>0</v>
      </c>
      <c r="BB490" s="33" t="n">
        <v>4</v>
      </c>
      <c r="BC490" s="33" t="n">
        <v>317</v>
      </c>
      <c r="BD490" s="245" t="n">
        <v>0</v>
      </c>
      <c r="BE490" s="33" t="n">
        <v>0</v>
      </c>
      <c r="BF490" s="33" t="n">
        <v>7</v>
      </c>
      <c r="BG490" s="33" t="n">
        <v>20</v>
      </c>
      <c r="BH490" s="33" t="n">
        <v>367</v>
      </c>
      <c r="BI490" s="33" t="n">
        <v>0.011</v>
      </c>
      <c r="BJ490" s="33" t="n">
        <v>0</v>
      </c>
      <c r="BK490" s="33" t="n">
        <v>0.035</v>
      </c>
      <c r="BL490" s="33" t="n">
        <v>0.022</v>
      </c>
      <c r="BM490" s="33" t="n">
        <v>0.014</v>
      </c>
      <c r="BN490" s="33" t="n">
        <v>0.084</v>
      </c>
      <c r="BO490" s="33" t="n">
        <v>0.027</v>
      </c>
      <c r="BP490" s="33" t="n">
        <v>0.03</v>
      </c>
      <c r="BQ490" s="33" t="n">
        <v>0.044</v>
      </c>
      <c r="BR490" s="33" t="n">
        <v>0.035</v>
      </c>
      <c r="BS490" s="33" t="n">
        <v>0.084</v>
      </c>
      <c r="BT490" s="33" t="n">
        <v>0.158</v>
      </c>
      <c r="BU490" s="33" t="n">
        <v>0.311</v>
      </c>
      <c r="BV490" s="33" t="n">
        <v>0.278</v>
      </c>
      <c r="BW490" s="33" t="n">
        <v>0.302</v>
      </c>
      <c r="BX490" s="33" t="n">
        <v>0.245</v>
      </c>
      <c r="BY490" s="33" t="n">
        <v>0.302</v>
      </c>
      <c r="BZ490" s="33" t="n">
        <v>0.33</v>
      </c>
      <c r="CA490" s="33" t="n">
        <v>0.022</v>
      </c>
      <c r="CB490" s="33" t="n">
        <v>0.008</v>
      </c>
      <c r="CC490" s="33" t="n">
        <v>0.019</v>
      </c>
      <c r="CD490" s="33" t="n">
        <v>0.005</v>
      </c>
      <c r="CE490" s="33" t="n">
        <v>0.011</v>
      </c>
      <c r="CF490" s="33" t="n">
        <v>0.035</v>
      </c>
      <c r="CG490" s="33" t="n">
        <v>0.629</v>
      </c>
      <c r="CH490" s="33" t="n">
        <v>0.684</v>
      </c>
      <c r="CI490" s="33" t="n">
        <v>0.599</v>
      </c>
      <c r="CJ490" s="33" t="n">
        <v>0.692</v>
      </c>
      <c r="CK490" s="33" t="n">
        <v>0.589</v>
      </c>
      <c r="CL490" s="33" t="n">
        <v>0.392</v>
      </c>
      <c r="CM490" s="33" t="n">
        <v>0</v>
      </c>
      <c r="CN490" s="33" t="n">
        <v>0</v>
      </c>
      <c r="CO490" s="33" t="n">
        <v>0</v>
      </c>
      <c r="CP490" s="33" t="n">
        <v>0.011</v>
      </c>
      <c r="CQ490" s="33" t="n">
        <v>0.003</v>
      </c>
      <c r="CR490" s="33" t="n">
        <v>0.011</v>
      </c>
      <c r="CS490" s="33" t="n">
        <v>0.003</v>
      </c>
      <c r="CT490" s="33" t="n">
        <v>0.035</v>
      </c>
      <c r="CU490" s="33" t="n">
        <v>0.019</v>
      </c>
      <c r="CV490" s="33" t="n">
        <v>0.014</v>
      </c>
      <c r="CW490" s="33" t="n">
        <v>0.011</v>
      </c>
      <c r="CX490" s="33" t="n">
        <v>0.025</v>
      </c>
      <c r="CY490" s="33" t="n">
        <v>0.022</v>
      </c>
      <c r="CZ490" s="33" t="n">
        <v>0.027</v>
      </c>
      <c r="DA490" s="33" t="n">
        <v>0.016</v>
      </c>
      <c r="DB490" s="33" t="n">
        <v>0.054</v>
      </c>
      <c r="DC490" s="33" t="n">
        <v>0.087</v>
      </c>
      <c r="DD490" s="33" t="n">
        <v>0.054</v>
      </c>
      <c r="DE490" s="33" t="n">
        <v>0.155</v>
      </c>
      <c r="DF490" s="33" t="n">
        <v>0.183</v>
      </c>
      <c r="DG490" s="33" t="n">
        <v>0.202</v>
      </c>
      <c r="DH490" s="33" t="n">
        <v>0.213</v>
      </c>
      <c r="DI490" s="33" t="n">
        <v>0.169</v>
      </c>
      <c r="DJ490" s="33" t="n">
        <v>0.229</v>
      </c>
      <c r="DK490" s="33" t="n">
        <v>0.24</v>
      </c>
      <c r="DL490" s="33" t="n">
        <v>0.226</v>
      </c>
      <c r="DM490" s="33" t="n">
        <v>0.253</v>
      </c>
      <c r="DN490" s="33" t="n">
        <v>0.008</v>
      </c>
      <c r="DO490" s="33" t="n">
        <v>0.005</v>
      </c>
      <c r="DP490" s="33" t="n">
        <v>0.005</v>
      </c>
      <c r="DQ490" s="33" t="n">
        <v>0.005</v>
      </c>
      <c r="DR490" s="33" t="n">
        <v>0.016</v>
      </c>
      <c r="DS490" s="33" t="n">
        <v>0.008</v>
      </c>
      <c r="DT490" s="33" t="n">
        <v>0.011</v>
      </c>
      <c r="DU490" s="33" t="n">
        <v>0.005</v>
      </c>
      <c r="DV490" s="33" t="n">
        <v>0.014</v>
      </c>
      <c r="DW490" s="33" t="n">
        <v>0.823</v>
      </c>
      <c r="DX490" s="33" t="n">
        <v>0.801</v>
      </c>
      <c r="DY490" s="33" t="n">
        <v>0.768</v>
      </c>
      <c r="DZ490" s="33" t="n">
        <v>0.749</v>
      </c>
      <c r="EA490" s="33" t="n">
        <v>0.785</v>
      </c>
      <c r="EB490" s="33" t="n">
        <v>0.736</v>
      </c>
      <c r="EC490" s="33" t="n">
        <v>0.692</v>
      </c>
      <c r="ED490" s="33" t="n">
        <v>0.646</v>
      </c>
      <c r="EE490" s="33" t="n">
        <v>0.659</v>
      </c>
      <c r="EF490" s="33" t="n">
        <v>0.36</v>
      </c>
      <c r="EG490" s="33" t="n">
        <v>0.014</v>
      </c>
      <c r="EH490" s="33" t="n">
        <v>0.008</v>
      </c>
      <c r="EI490" s="33" t="n">
        <v>0.022</v>
      </c>
      <c r="EJ490" s="33" t="n">
        <v>0.343</v>
      </c>
      <c r="EK490" s="33" t="n">
        <v>0.136</v>
      </c>
      <c r="EL490" s="33" t="n">
        <v>0.035</v>
      </c>
      <c r="EM490" s="33" t="n">
        <v>0.06</v>
      </c>
      <c r="EN490" s="33" t="n">
        <v>0.172</v>
      </c>
      <c r="EO490" s="33" t="n">
        <v>0.42</v>
      </c>
      <c r="EP490" s="33" t="n">
        <v>0.262</v>
      </c>
      <c r="EQ490" s="33" t="n">
        <v>0.316</v>
      </c>
      <c r="ER490" s="33" t="n">
        <v>0.011</v>
      </c>
      <c r="ES490" s="33" t="n">
        <v>0.011</v>
      </c>
      <c r="ET490" s="33" t="n">
        <v>0.022</v>
      </c>
      <c r="EU490" s="33" t="n">
        <v>0.033</v>
      </c>
      <c r="EV490" s="33" t="n">
        <v>0.114</v>
      </c>
      <c r="EW490" s="33" t="n">
        <v>0.42</v>
      </c>
      <c r="EX490" s="33" t="n">
        <v>0.673</v>
      </c>
      <c r="EY490" s="33" t="n">
        <v>0.569</v>
      </c>
      <c r="EZ490" s="33" t="n">
        <v>8.9</v>
      </c>
      <c r="FA490" s="33" t="n">
        <v>0.011</v>
      </c>
      <c r="FB490" s="33" t="n">
        <v>0.008</v>
      </c>
      <c r="FC490" s="33" t="n">
        <v>0.005</v>
      </c>
      <c r="FD490" s="33" t="n">
        <v>0.008</v>
      </c>
      <c r="FE490" s="33" t="n">
        <v>0.038</v>
      </c>
      <c r="FF490" s="33" t="n">
        <v>0.022</v>
      </c>
      <c r="FG490" s="33" t="n">
        <v>0.052</v>
      </c>
      <c r="FH490" s="33" t="n">
        <v>0.112</v>
      </c>
      <c r="FI490" s="33" t="n">
        <v>0.169</v>
      </c>
      <c r="FJ490" s="33" t="n">
        <v>0.55</v>
      </c>
      <c r="FK490" s="33" t="n">
        <v>0.025</v>
      </c>
      <c r="FL490" s="33" t="n">
        <v>0.362</v>
      </c>
      <c r="FM490" s="33" t="n">
        <v>0.507</v>
      </c>
      <c r="FN490" s="33" t="n">
        <v>0.264</v>
      </c>
      <c r="FO490" s="33" t="n">
        <v>0.308</v>
      </c>
      <c r="FP490" s="33" t="n">
        <v>0.196</v>
      </c>
      <c r="FQ490" s="33" t="n">
        <v>0.401</v>
      </c>
      <c r="FR490" s="33" t="n">
        <v>0.098</v>
      </c>
      <c r="FS490" s="33" t="n">
        <v>0.076</v>
      </c>
      <c r="FT490" s="33" t="n">
        <v>0.147</v>
      </c>
      <c r="FU490" s="33" t="n">
        <v>0.172</v>
      </c>
      <c r="FV490" s="33" t="n">
        <v>0.128</v>
      </c>
      <c r="FW490" s="33" t="n">
        <v>0.128</v>
      </c>
      <c r="FX490" s="33" t="n">
        <v>0.06</v>
      </c>
      <c r="FY490" s="33" t="n">
        <v>0.093</v>
      </c>
      <c r="FZ490" s="33" t="n">
        <v>0.06</v>
      </c>
      <c r="GA490" s="33" t="n">
        <v>0.005</v>
      </c>
      <c r="GB490" s="33" t="n">
        <v>0.008</v>
      </c>
      <c r="GC490" s="33" t="n">
        <v>0.008</v>
      </c>
      <c r="GD490" s="33" t="n">
        <v>0.022</v>
      </c>
      <c r="GE490" s="33" t="n">
        <v>0.057</v>
      </c>
      <c r="GF490" s="33" t="n">
        <v>0.005</v>
      </c>
      <c r="GG490" s="33" t="n">
        <v>0.308</v>
      </c>
      <c r="GH490" s="33" t="n">
        <v>0.316</v>
      </c>
      <c r="GI490" s="33" t="n">
        <v>0.343</v>
      </c>
      <c r="GJ490" s="33" t="n">
        <v>0.311</v>
      </c>
      <c r="GK490" s="33" t="n">
        <v>0.36</v>
      </c>
      <c r="GL490" s="33" t="n">
        <v>0.292</v>
      </c>
      <c r="GM490" s="33" t="n">
        <v>0.619</v>
      </c>
      <c r="GN490" s="33" t="n">
        <v>0.507</v>
      </c>
      <c r="GO490" s="33" t="n">
        <v>0.54</v>
      </c>
      <c r="GP490" s="33" t="n">
        <v>0.602</v>
      </c>
      <c r="GQ490" s="33" t="n">
        <v>0.51</v>
      </c>
      <c r="GR490" s="33" t="n">
        <v>0.657</v>
      </c>
      <c r="GS490" s="33" t="n">
        <v>0.03</v>
      </c>
      <c r="GT490" s="33" t="n">
        <v>0.123</v>
      </c>
      <c r="GU490" s="33" t="n">
        <v>0.065</v>
      </c>
      <c r="GV490" s="33" t="n">
        <v>0.027</v>
      </c>
      <c r="GW490" s="33" t="n">
        <v>0.033</v>
      </c>
      <c r="GX490" s="33" t="n">
        <v>0.014</v>
      </c>
      <c r="GY490" s="33" t="n">
        <v>0.025</v>
      </c>
      <c r="GZ490" s="33" t="n">
        <v>0.027</v>
      </c>
      <c r="HA490" s="33" t="n">
        <v>0.022</v>
      </c>
      <c r="HB490" s="33" t="n">
        <v>0.016</v>
      </c>
      <c r="HC490" s="33" t="n">
        <v>0.016</v>
      </c>
      <c r="HD490" s="33" t="n">
        <v>0.016</v>
      </c>
      <c r="HE490" s="33" t="n">
        <v>0.014</v>
      </c>
      <c r="HF490" s="33" t="n">
        <v>0.019</v>
      </c>
      <c r="HG490" s="33" t="n">
        <v>0.022</v>
      </c>
      <c r="HH490" s="33" t="n">
        <v>0.022</v>
      </c>
      <c r="HI490" s="33" t="n">
        <v>0.025</v>
      </c>
      <c r="HJ490" s="33" t="n">
        <v>0.016</v>
      </c>
    </row>
    <row r="491" customFormat="false" ht="15" hidden="false" customHeight="false" outlineLevel="0" collapsed="false">
      <c r="A491" s="33" t="n">
        <v>610169</v>
      </c>
      <c r="B491" s="242" t="s">
        <v>1785</v>
      </c>
      <c r="C491" s="243" t="s">
        <v>1786</v>
      </c>
      <c r="D491" s="33" t="n">
        <v>5830</v>
      </c>
      <c r="E491" s="33" t="n">
        <v>25321</v>
      </c>
      <c r="F491" s="33" t="s">
        <v>1246</v>
      </c>
      <c r="G491" s="33" t="s">
        <v>1247</v>
      </c>
      <c r="H491" s="243" t="s">
        <v>46</v>
      </c>
      <c r="I491" s="33" t="s">
        <v>1855</v>
      </c>
      <c r="J491" s="33" t="s">
        <v>1788</v>
      </c>
      <c r="L491" s="33" t="s">
        <v>99</v>
      </c>
      <c r="N491" s="33" t="s">
        <v>1790</v>
      </c>
      <c r="O491" s="33" t="n">
        <v>51412</v>
      </c>
      <c r="P491" s="33" t="s">
        <v>1791</v>
      </c>
      <c r="Q491" s="33" t="s">
        <v>5092</v>
      </c>
      <c r="R491" s="33" t="s">
        <v>5093</v>
      </c>
      <c r="S491" s="33" t="n">
        <v>60637</v>
      </c>
      <c r="T491" s="33" t="n">
        <v>42</v>
      </c>
      <c r="U491" s="33" t="s">
        <v>5094</v>
      </c>
      <c r="V491" s="33" t="s">
        <v>5095</v>
      </c>
      <c r="W491" s="33" t="s">
        <v>5096</v>
      </c>
      <c r="X491" s="33" t="s">
        <v>5097</v>
      </c>
      <c r="Y491" s="33" t="s">
        <v>1477</v>
      </c>
      <c r="Z491" s="33" t="s">
        <v>1940</v>
      </c>
      <c r="AA491" s="33" t="n">
        <v>2012</v>
      </c>
      <c r="AB491" s="33" t="n">
        <v>610169</v>
      </c>
      <c r="AD491" s="33" t="n">
        <v>5830</v>
      </c>
      <c r="AG491" s="33" t="s">
        <v>5098</v>
      </c>
      <c r="AH491" s="33" t="n">
        <v>5</v>
      </c>
      <c r="AI491" s="33" t="s">
        <v>1823</v>
      </c>
      <c r="AJ491" s="33" t="s">
        <v>1801</v>
      </c>
      <c r="AK491" s="33" t="s">
        <v>1802</v>
      </c>
      <c r="AL491" s="33" t="s">
        <v>99</v>
      </c>
      <c r="AM491" s="33" t="s">
        <v>53</v>
      </c>
      <c r="AN491" s="33" t="s">
        <v>99</v>
      </c>
      <c r="AO491" s="33" t="s">
        <v>99</v>
      </c>
      <c r="AP491" s="33" t="s">
        <v>53</v>
      </c>
      <c r="AQ491" s="33" t="s">
        <v>2426</v>
      </c>
      <c r="AR491" s="244" t="s">
        <v>162</v>
      </c>
      <c r="AS491" s="33" t="s">
        <v>47</v>
      </c>
      <c r="AT491" s="33" t="s">
        <v>67</v>
      </c>
      <c r="AU491" s="33" t="s">
        <v>77</v>
      </c>
      <c r="AV491" s="33" t="n">
        <v>45</v>
      </c>
      <c r="AW491" s="33" t="n">
        <v>28</v>
      </c>
      <c r="AX491" s="33" t="n">
        <v>62</v>
      </c>
      <c r="AY491" s="33" t="n">
        <v>72</v>
      </c>
      <c r="AZ491" s="33" t="n">
        <v>0</v>
      </c>
      <c r="BA491" s="33" t="n">
        <v>0</v>
      </c>
      <c r="BB491" s="33" t="n">
        <v>67</v>
      </c>
      <c r="BC491" s="33" t="n">
        <v>0</v>
      </c>
      <c r="BD491" s="245" t="n">
        <v>0</v>
      </c>
      <c r="BE491" s="33" t="n">
        <v>0</v>
      </c>
      <c r="BF491" s="33" t="n">
        <v>1</v>
      </c>
      <c r="BG491" s="33" t="n">
        <v>4</v>
      </c>
      <c r="BH491" s="33" t="n">
        <v>72</v>
      </c>
      <c r="BI491" s="33" t="n">
        <v>0.042</v>
      </c>
      <c r="BJ491" s="33" t="n">
        <v>0.028</v>
      </c>
      <c r="BK491" s="33" t="n">
        <v>0.042</v>
      </c>
      <c r="BL491" s="33" t="n">
        <v>0</v>
      </c>
      <c r="BM491" s="33" t="n">
        <v>0</v>
      </c>
      <c r="BN491" s="33" t="n">
        <v>0.028</v>
      </c>
      <c r="BO491" s="33" t="n">
        <v>0.069</v>
      </c>
      <c r="BP491" s="33" t="n">
        <v>0.069</v>
      </c>
      <c r="BQ491" s="33" t="n">
        <v>0.028</v>
      </c>
      <c r="BR491" s="33" t="n">
        <v>0.056</v>
      </c>
      <c r="BS491" s="33" t="n">
        <v>0.139</v>
      </c>
      <c r="BT491" s="33" t="n">
        <v>0.111</v>
      </c>
      <c r="BU491" s="33" t="n">
        <v>0.333</v>
      </c>
      <c r="BV491" s="33" t="n">
        <v>0.306</v>
      </c>
      <c r="BW491" s="33" t="n">
        <v>0.375</v>
      </c>
      <c r="BX491" s="33" t="n">
        <v>0.25</v>
      </c>
      <c r="BY491" s="33" t="n">
        <v>0.417</v>
      </c>
      <c r="BZ491" s="33" t="n">
        <v>0.347</v>
      </c>
      <c r="CA491" s="33" t="n">
        <v>0.028</v>
      </c>
      <c r="CB491" s="33" t="n">
        <v>0</v>
      </c>
      <c r="CC491" s="33" t="n">
        <v>0</v>
      </c>
      <c r="CD491" s="33" t="n">
        <v>0</v>
      </c>
      <c r="CE491" s="33" t="n">
        <v>0.014</v>
      </c>
      <c r="CF491" s="33" t="n">
        <v>0.069</v>
      </c>
      <c r="CG491" s="33" t="n">
        <v>0.528</v>
      </c>
      <c r="CH491" s="33" t="n">
        <v>0.597</v>
      </c>
      <c r="CI491" s="33" t="n">
        <v>0.556</v>
      </c>
      <c r="CJ491" s="33" t="n">
        <v>0.694</v>
      </c>
      <c r="CK491" s="33" t="n">
        <v>0.431</v>
      </c>
      <c r="CL491" s="33" t="n">
        <v>0.444</v>
      </c>
      <c r="CM491" s="33" t="n">
        <v>0.028</v>
      </c>
      <c r="CN491" s="33" t="n">
        <v>0.014</v>
      </c>
      <c r="CO491" s="33" t="n">
        <v>0.014</v>
      </c>
      <c r="CP491" s="33" t="n">
        <v>0.028</v>
      </c>
      <c r="CQ491" s="33" t="n">
        <v>0.014</v>
      </c>
      <c r="CR491" s="33" t="n">
        <v>0.028</v>
      </c>
      <c r="CS491" s="33" t="n">
        <v>0.014</v>
      </c>
      <c r="CT491" s="33" t="n">
        <v>0.097</v>
      </c>
      <c r="CU491" s="33" t="n">
        <v>0.028</v>
      </c>
      <c r="CV491" s="33" t="n">
        <v>0.042</v>
      </c>
      <c r="CW491" s="33" t="n">
        <v>0.042</v>
      </c>
      <c r="CX491" s="33" t="n">
        <v>0.069</v>
      </c>
      <c r="CY491" s="33" t="n">
        <v>0.028</v>
      </c>
      <c r="CZ491" s="33" t="n">
        <v>0.083</v>
      </c>
      <c r="DA491" s="33" t="n">
        <v>0.097</v>
      </c>
      <c r="DB491" s="33" t="n">
        <v>0.083</v>
      </c>
      <c r="DC491" s="33" t="n">
        <v>0.056</v>
      </c>
      <c r="DD491" s="33" t="n">
        <v>0.083</v>
      </c>
      <c r="DE491" s="33" t="n">
        <v>0.264</v>
      </c>
      <c r="DF491" s="33" t="n">
        <v>0.264</v>
      </c>
      <c r="DG491" s="33" t="n">
        <v>0.25</v>
      </c>
      <c r="DH491" s="33" t="n">
        <v>0.292</v>
      </c>
      <c r="DI491" s="33" t="n">
        <v>0.222</v>
      </c>
      <c r="DJ491" s="33" t="n">
        <v>0.292</v>
      </c>
      <c r="DK491" s="33" t="n">
        <v>0.25</v>
      </c>
      <c r="DL491" s="33" t="n">
        <v>0.306</v>
      </c>
      <c r="DM491" s="33" t="n">
        <v>0.306</v>
      </c>
      <c r="DN491" s="33" t="n">
        <v>0.014</v>
      </c>
      <c r="DO491" s="33" t="n">
        <v>0.028</v>
      </c>
      <c r="DP491" s="33" t="n">
        <v>0.014</v>
      </c>
      <c r="DQ491" s="33" t="n">
        <v>0.014</v>
      </c>
      <c r="DR491" s="33" t="n">
        <v>0.014</v>
      </c>
      <c r="DS491" s="33" t="n">
        <v>0.028</v>
      </c>
      <c r="DT491" s="33" t="n">
        <v>0.028</v>
      </c>
      <c r="DU491" s="33" t="n">
        <v>0.014</v>
      </c>
      <c r="DV491" s="33" t="n">
        <v>0.042</v>
      </c>
      <c r="DW491" s="33" t="n">
        <v>0.653</v>
      </c>
      <c r="DX491" s="33" t="n">
        <v>0.653</v>
      </c>
      <c r="DY491" s="33" t="n">
        <v>0.653</v>
      </c>
      <c r="DZ491" s="33" t="n">
        <v>0.639</v>
      </c>
      <c r="EA491" s="33" t="n">
        <v>0.667</v>
      </c>
      <c r="EB491" s="33" t="n">
        <v>0.556</v>
      </c>
      <c r="EC491" s="33" t="n">
        <v>0.625</v>
      </c>
      <c r="ED491" s="33" t="n">
        <v>0.528</v>
      </c>
      <c r="EE491" s="33" t="n">
        <v>0.542</v>
      </c>
      <c r="EF491" s="33" t="n">
        <v>0.292</v>
      </c>
      <c r="EG491" s="33" t="n">
        <v>0</v>
      </c>
      <c r="EH491" s="33" t="n">
        <v>0.014</v>
      </c>
      <c r="EI491" s="33" t="n">
        <v>0.028</v>
      </c>
      <c r="EJ491" s="33" t="n">
        <v>0.361</v>
      </c>
      <c r="EK491" s="33" t="n">
        <v>0.181</v>
      </c>
      <c r="EL491" s="33" t="n">
        <v>0.083</v>
      </c>
      <c r="EM491" s="33" t="n">
        <v>0.153</v>
      </c>
      <c r="EN491" s="33" t="n">
        <v>0.167</v>
      </c>
      <c r="EO491" s="33" t="n">
        <v>0.361</v>
      </c>
      <c r="EP491" s="33" t="n">
        <v>0.347</v>
      </c>
      <c r="EQ491" s="33" t="n">
        <v>0.319</v>
      </c>
      <c r="ER491" s="33" t="n">
        <v>0.069</v>
      </c>
      <c r="ES491" s="33" t="n">
        <v>0.069</v>
      </c>
      <c r="ET491" s="33" t="n">
        <v>0.097</v>
      </c>
      <c r="EU491" s="33" t="n">
        <v>0.097</v>
      </c>
      <c r="EV491" s="33" t="n">
        <v>0.111</v>
      </c>
      <c r="EW491" s="33" t="n">
        <v>0.389</v>
      </c>
      <c r="EX491" s="33" t="n">
        <v>0.458</v>
      </c>
      <c r="EY491" s="33" t="n">
        <v>0.403</v>
      </c>
      <c r="EZ491" s="33" t="n">
        <v>6.94</v>
      </c>
      <c r="FA491" s="33" t="n">
        <v>0.028</v>
      </c>
      <c r="FB491" s="33" t="n">
        <v>0.014</v>
      </c>
      <c r="FC491" s="33" t="n">
        <v>0.083</v>
      </c>
      <c r="FD491" s="33" t="n">
        <v>0.069</v>
      </c>
      <c r="FE491" s="33" t="n">
        <v>0.111</v>
      </c>
      <c r="FF491" s="33" t="n">
        <v>0.069</v>
      </c>
      <c r="FG491" s="33" t="n">
        <v>0.069</v>
      </c>
      <c r="FH491" s="33" t="n">
        <v>0.181</v>
      </c>
      <c r="FI491" s="33" t="n">
        <v>0.125</v>
      </c>
      <c r="FJ491" s="33" t="n">
        <v>0.194</v>
      </c>
      <c r="FK491" s="33" t="n">
        <v>0.056</v>
      </c>
      <c r="FL491" s="33" t="n">
        <v>0.597</v>
      </c>
      <c r="FM491" s="33" t="n">
        <v>0.681</v>
      </c>
      <c r="FN491" s="33" t="n">
        <v>0.278</v>
      </c>
      <c r="FO491" s="33" t="n">
        <v>0.097</v>
      </c>
      <c r="FP491" s="33" t="n">
        <v>0.097</v>
      </c>
      <c r="FQ491" s="33" t="n">
        <v>0.208</v>
      </c>
      <c r="FR491" s="33" t="n">
        <v>0.083</v>
      </c>
      <c r="FS491" s="33" t="n">
        <v>0.042</v>
      </c>
      <c r="FT491" s="33" t="n">
        <v>0.236</v>
      </c>
      <c r="FU491" s="33" t="n">
        <v>0.097</v>
      </c>
      <c r="FV491" s="33" t="n">
        <v>0.042</v>
      </c>
      <c r="FW491" s="33" t="n">
        <v>0.194</v>
      </c>
      <c r="FX491" s="33" t="n">
        <v>0.125</v>
      </c>
      <c r="FY491" s="33" t="n">
        <v>0.139</v>
      </c>
      <c r="FZ491" s="33" t="n">
        <v>0.083</v>
      </c>
      <c r="GA491" s="33" t="n">
        <v>0.028</v>
      </c>
      <c r="GB491" s="33" t="n">
        <v>0</v>
      </c>
      <c r="GC491" s="33" t="n">
        <v>0</v>
      </c>
      <c r="GD491" s="33" t="n">
        <v>0</v>
      </c>
      <c r="GE491" s="33" t="n">
        <v>0.042</v>
      </c>
      <c r="GF491" s="33" t="n">
        <v>0.028</v>
      </c>
      <c r="GG491" s="33" t="n">
        <v>0.278</v>
      </c>
      <c r="GH491" s="33" t="n">
        <v>0.292</v>
      </c>
      <c r="GI491" s="33" t="n">
        <v>0.208</v>
      </c>
      <c r="GJ491" s="33" t="n">
        <v>0.264</v>
      </c>
      <c r="GK491" s="33" t="n">
        <v>0.347</v>
      </c>
      <c r="GL491" s="33" t="n">
        <v>0.25</v>
      </c>
      <c r="GM491" s="33" t="n">
        <v>0.556</v>
      </c>
      <c r="GN491" s="33" t="n">
        <v>0.389</v>
      </c>
      <c r="GO491" s="33" t="n">
        <v>0.444</v>
      </c>
      <c r="GP491" s="33" t="n">
        <v>0.486</v>
      </c>
      <c r="GQ491" s="33" t="n">
        <v>0.417</v>
      </c>
      <c r="GR491" s="33" t="n">
        <v>0.611</v>
      </c>
      <c r="GS491" s="33" t="n">
        <v>0.083</v>
      </c>
      <c r="GT491" s="33" t="n">
        <v>0.236</v>
      </c>
      <c r="GU491" s="33" t="n">
        <v>0.236</v>
      </c>
      <c r="GV491" s="33" t="n">
        <v>0.181</v>
      </c>
      <c r="GW491" s="33" t="n">
        <v>0.097</v>
      </c>
      <c r="GX491" s="33" t="n">
        <v>0.042</v>
      </c>
      <c r="GY491" s="33" t="n">
        <v>0</v>
      </c>
      <c r="GZ491" s="33" t="n">
        <v>0</v>
      </c>
      <c r="HA491" s="33" t="n">
        <v>0.028</v>
      </c>
      <c r="HB491" s="33" t="n">
        <v>0</v>
      </c>
      <c r="HC491" s="33" t="n">
        <v>0</v>
      </c>
      <c r="HD491" s="33" t="n">
        <v>0</v>
      </c>
      <c r="HE491" s="33" t="n">
        <v>0.056</v>
      </c>
      <c r="HF491" s="33" t="n">
        <v>0.083</v>
      </c>
      <c r="HG491" s="33" t="n">
        <v>0.083</v>
      </c>
      <c r="HH491" s="33" t="n">
        <v>0.069</v>
      </c>
      <c r="HI491" s="33" t="n">
        <v>0.097</v>
      </c>
      <c r="HJ491" s="33" t="n">
        <v>0.069</v>
      </c>
    </row>
    <row r="492" customFormat="false" ht="15" hidden="false" customHeight="false" outlineLevel="0" collapsed="false">
      <c r="A492" s="33" t="n">
        <v>610170</v>
      </c>
      <c r="B492" s="242" t="s">
        <v>1785</v>
      </c>
      <c r="C492" s="243" t="s">
        <v>1786</v>
      </c>
      <c r="D492" s="33" t="n">
        <v>5860</v>
      </c>
      <c r="E492" s="33" t="n">
        <v>20071</v>
      </c>
      <c r="F492" s="33" t="s">
        <v>401</v>
      </c>
      <c r="G492" s="33" t="s">
        <v>402</v>
      </c>
      <c r="H492" s="243" t="s">
        <v>46</v>
      </c>
      <c r="I492" s="33" t="s">
        <v>1855</v>
      </c>
      <c r="J492" s="33" t="s">
        <v>2438</v>
      </c>
      <c r="L492" s="33" t="s">
        <v>102</v>
      </c>
      <c r="N492" s="33" t="s">
        <v>1790</v>
      </c>
      <c r="O492" s="33" t="n">
        <v>51279</v>
      </c>
      <c r="P492" s="33" t="s">
        <v>1791</v>
      </c>
      <c r="Q492" s="33" t="s">
        <v>401</v>
      </c>
      <c r="R492" s="33" t="s">
        <v>5099</v>
      </c>
      <c r="S492" s="33" t="n">
        <v>60632</v>
      </c>
      <c r="T492" s="33" t="n">
        <v>39</v>
      </c>
      <c r="U492" s="33" t="s">
        <v>5100</v>
      </c>
      <c r="V492" s="33" t="s">
        <v>5101</v>
      </c>
      <c r="W492" s="33" t="s">
        <v>5102</v>
      </c>
      <c r="X492" s="33" t="s">
        <v>5103</v>
      </c>
      <c r="Y492" s="33" t="s">
        <v>221</v>
      </c>
      <c r="Z492" s="33" t="s">
        <v>2593</v>
      </c>
      <c r="AA492" s="33" t="n">
        <v>2012</v>
      </c>
      <c r="AB492" s="33" t="n">
        <v>610170</v>
      </c>
      <c r="AD492" s="33" t="n">
        <v>5860</v>
      </c>
      <c r="AG492" s="33" t="s">
        <v>5104</v>
      </c>
      <c r="AH492" s="33" t="n">
        <v>0</v>
      </c>
      <c r="AI492" s="33" t="s">
        <v>5105</v>
      </c>
      <c r="AJ492" s="33" t="s">
        <v>1801</v>
      </c>
      <c r="AK492" s="33" t="s">
        <v>1802</v>
      </c>
      <c r="AL492" s="33" t="s">
        <v>102</v>
      </c>
      <c r="AM492" s="33" t="s">
        <v>71</v>
      </c>
      <c r="AN492" s="33" t="s">
        <v>102</v>
      </c>
      <c r="AO492" s="33" t="s">
        <v>102</v>
      </c>
      <c r="AP492" s="33" t="s">
        <v>71</v>
      </c>
      <c r="AQ492" s="33" t="s">
        <v>2467</v>
      </c>
      <c r="AR492" s="244" t="s">
        <v>403</v>
      </c>
      <c r="AS492" s="33" t="s">
        <v>47</v>
      </c>
      <c r="AT492" s="33" t="s">
        <v>77</v>
      </c>
      <c r="AU492" s="33" t="s">
        <v>77</v>
      </c>
      <c r="AV492" s="33" t="n">
        <v>44</v>
      </c>
      <c r="AW492" s="33" t="n">
        <v>66</v>
      </c>
      <c r="AX492" s="33" t="n">
        <v>72</v>
      </c>
      <c r="AY492" s="33" t="n">
        <v>432</v>
      </c>
      <c r="AZ492" s="33" t="n">
        <v>14</v>
      </c>
      <c r="BA492" s="33" t="n">
        <v>1</v>
      </c>
      <c r="BB492" s="33" t="n">
        <v>0</v>
      </c>
      <c r="BC492" s="33" t="n">
        <v>400</v>
      </c>
      <c r="BD492" s="245" t="n">
        <v>1</v>
      </c>
      <c r="BE492" s="33" t="n">
        <v>0</v>
      </c>
      <c r="BF492" s="33" t="n">
        <v>8</v>
      </c>
      <c r="BG492" s="33" t="n">
        <v>8</v>
      </c>
      <c r="BH492" s="33" t="n">
        <v>432</v>
      </c>
      <c r="BI492" s="33" t="n">
        <v>0.021</v>
      </c>
      <c r="BJ492" s="33" t="n">
        <v>0.009</v>
      </c>
      <c r="BK492" s="33" t="n">
        <v>0.012</v>
      </c>
      <c r="BL492" s="33" t="n">
        <v>0.009</v>
      </c>
      <c r="BM492" s="33" t="n">
        <v>0.021</v>
      </c>
      <c r="BN492" s="33" t="n">
        <v>0.067</v>
      </c>
      <c r="BO492" s="33" t="n">
        <v>0.067</v>
      </c>
      <c r="BP492" s="33" t="n">
        <v>0.049</v>
      </c>
      <c r="BQ492" s="33" t="n">
        <v>0.058</v>
      </c>
      <c r="BR492" s="33" t="n">
        <v>0.035</v>
      </c>
      <c r="BS492" s="33" t="n">
        <v>0.076</v>
      </c>
      <c r="BT492" s="33" t="n">
        <v>0.19</v>
      </c>
      <c r="BU492" s="33" t="n">
        <v>0.396</v>
      </c>
      <c r="BV492" s="33" t="n">
        <v>0.329</v>
      </c>
      <c r="BW492" s="33" t="n">
        <v>0.4</v>
      </c>
      <c r="BX492" s="33" t="n">
        <v>0.229</v>
      </c>
      <c r="BY492" s="33" t="n">
        <v>0.382</v>
      </c>
      <c r="BZ492" s="33" t="n">
        <v>0.28</v>
      </c>
      <c r="CA492" s="33" t="n">
        <v>0.028</v>
      </c>
      <c r="CB492" s="33" t="n">
        <v>0.023</v>
      </c>
      <c r="CC492" s="33" t="n">
        <v>0.035</v>
      </c>
      <c r="CD492" s="33" t="n">
        <v>0.025</v>
      </c>
      <c r="CE492" s="33" t="n">
        <v>0.032</v>
      </c>
      <c r="CF492" s="33" t="n">
        <v>0.053</v>
      </c>
      <c r="CG492" s="33" t="n">
        <v>0.488</v>
      </c>
      <c r="CH492" s="33" t="n">
        <v>0.59</v>
      </c>
      <c r="CI492" s="33" t="n">
        <v>0.495</v>
      </c>
      <c r="CJ492" s="33" t="n">
        <v>0.701</v>
      </c>
      <c r="CK492" s="33" t="n">
        <v>0.488</v>
      </c>
      <c r="CL492" s="33" t="n">
        <v>0.41</v>
      </c>
      <c r="CM492" s="33" t="n">
        <v>0.002</v>
      </c>
      <c r="CN492" s="33" t="n">
        <v>0</v>
      </c>
      <c r="CO492" s="33" t="n">
        <v>0.002</v>
      </c>
      <c r="CP492" s="33" t="n">
        <v>0</v>
      </c>
      <c r="CQ492" s="33" t="n">
        <v>0</v>
      </c>
      <c r="CR492" s="33" t="n">
        <v>0.007</v>
      </c>
      <c r="CS492" s="33" t="n">
        <v>0.009</v>
      </c>
      <c r="CT492" s="33" t="n">
        <v>0.044</v>
      </c>
      <c r="CU492" s="33" t="n">
        <v>0.014</v>
      </c>
      <c r="CV492" s="33" t="n">
        <v>0.005</v>
      </c>
      <c r="CW492" s="33" t="n">
        <v>0.019</v>
      </c>
      <c r="CX492" s="33" t="n">
        <v>0.016</v>
      </c>
      <c r="CY492" s="33" t="n">
        <v>0.025</v>
      </c>
      <c r="CZ492" s="33" t="n">
        <v>0.019</v>
      </c>
      <c r="DA492" s="33" t="n">
        <v>0.025</v>
      </c>
      <c r="DB492" s="33" t="n">
        <v>0.049</v>
      </c>
      <c r="DC492" s="33" t="n">
        <v>0.058</v>
      </c>
      <c r="DD492" s="33" t="n">
        <v>0.042</v>
      </c>
      <c r="DE492" s="33" t="n">
        <v>0.116</v>
      </c>
      <c r="DF492" s="33" t="n">
        <v>0.118</v>
      </c>
      <c r="DG492" s="33" t="n">
        <v>0.16</v>
      </c>
      <c r="DH492" s="33" t="n">
        <v>0.192</v>
      </c>
      <c r="DI492" s="33" t="n">
        <v>0.137</v>
      </c>
      <c r="DJ492" s="33" t="n">
        <v>0.215</v>
      </c>
      <c r="DK492" s="33" t="n">
        <v>0.211</v>
      </c>
      <c r="DL492" s="33" t="n">
        <v>0.222</v>
      </c>
      <c r="DM492" s="33" t="n">
        <v>0.22</v>
      </c>
      <c r="DN492" s="33" t="n">
        <v>0.025</v>
      </c>
      <c r="DO492" s="33" t="n">
        <v>0.021</v>
      </c>
      <c r="DP492" s="33" t="n">
        <v>0.028</v>
      </c>
      <c r="DQ492" s="33" t="n">
        <v>0.019</v>
      </c>
      <c r="DR492" s="33" t="n">
        <v>0.021</v>
      </c>
      <c r="DS492" s="33" t="n">
        <v>0.023</v>
      </c>
      <c r="DT492" s="33" t="n">
        <v>0.023</v>
      </c>
      <c r="DU492" s="33" t="n">
        <v>0.025</v>
      </c>
      <c r="DV492" s="33" t="n">
        <v>0.028</v>
      </c>
      <c r="DW492" s="33" t="n">
        <v>0.852</v>
      </c>
      <c r="DX492" s="33" t="n">
        <v>0.843</v>
      </c>
      <c r="DY492" s="33" t="n">
        <v>0.794</v>
      </c>
      <c r="DZ492" s="33" t="n">
        <v>0.764</v>
      </c>
      <c r="EA492" s="33" t="n">
        <v>0.824</v>
      </c>
      <c r="EB492" s="33" t="n">
        <v>0.729</v>
      </c>
      <c r="EC492" s="33" t="n">
        <v>0.708</v>
      </c>
      <c r="ED492" s="33" t="n">
        <v>0.65</v>
      </c>
      <c r="EE492" s="33" t="n">
        <v>0.697</v>
      </c>
      <c r="EF492" s="33" t="n">
        <v>0.44</v>
      </c>
      <c r="EG492" s="33" t="n">
        <v>0.035</v>
      </c>
      <c r="EH492" s="33" t="n">
        <v>0.014</v>
      </c>
      <c r="EI492" s="33" t="n">
        <v>0.021</v>
      </c>
      <c r="EJ492" s="33" t="n">
        <v>0.19</v>
      </c>
      <c r="EK492" s="33" t="n">
        <v>0.051</v>
      </c>
      <c r="EL492" s="33" t="n">
        <v>0.009</v>
      </c>
      <c r="EM492" s="33" t="n">
        <v>0.1</v>
      </c>
      <c r="EN492" s="33" t="n">
        <v>0.134</v>
      </c>
      <c r="EO492" s="33" t="n">
        <v>0.299</v>
      </c>
      <c r="EP492" s="33" t="n">
        <v>0.227</v>
      </c>
      <c r="EQ492" s="33" t="n">
        <v>0.285</v>
      </c>
      <c r="ER492" s="33" t="n">
        <v>0.127</v>
      </c>
      <c r="ES492" s="33" t="n">
        <v>0.067</v>
      </c>
      <c r="ET492" s="33" t="n">
        <v>0.109</v>
      </c>
      <c r="EU492" s="33" t="n">
        <v>0.09</v>
      </c>
      <c r="EV492" s="33" t="n">
        <v>0.109</v>
      </c>
      <c r="EW492" s="33" t="n">
        <v>0.549</v>
      </c>
      <c r="EX492" s="33" t="n">
        <v>0.641</v>
      </c>
      <c r="EY492" s="33" t="n">
        <v>0.505</v>
      </c>
      <c r="EZ492" s="33" t="n">
        <v>9.07</v>
      </c>
      <c r="FA492" s="33" t="n">
        <v>0.005</v>
      </c>
      <c r="FB492" s="33" t="n">
        <v>0.002</v>
      </c>
      <c r="FC492" s="33" t="n">
        <v>0.007</v>
      </c>
      <c r="FD492" s="33" t="n">
        <v>0.009</v>
      </c>
      <c r="FE492" s="33" t="n">
        <v>0.019</v>
      </c>
      <c r="FF492" s="33" t="n">
        <v>0.021</v>
      </c>
      <c r="FG492" s="33" t="n">
        <v>0.028</v>
      </c>
      <c r="FH492" s="33" t="n">
        <v>0.125</v>
      </c>
      <c r="FI492" s="33" t="n">
        <v>0.174</v>
      </c>
      <c r="FJ492" s="33" t="n">
        <v>0.519</v>
      </c>
      <c r="FK492" s="33" t="n">
        <v>0.093</v>
      </c>
      <c r="FL492" s="33" t="n">
        <v>0.294</v>
      </c>
      <c r="FM492" s="33" t="n">
        <v>0.419</v>
      </c>
      <c r="FN492" s="33" t="n">
        <v>0.222</v>
      </c>
      <c r="FO492" s="33" t="n">
        <v>0.213</v>
      </c>
      <c r="FP492" s="33" t="n">
        <v>0.139</v>
      </c>
      <c r="FQ492" s="33" t="n">
        <v>0.231</v>
      </c>
      <c r="FR492" s="33" t="n">
        <v>0.088</v>
      </c>
      <c r="FS492" s="33" t="n">
        <v>0.053</v>
      </c>
      <c r="FT492" s="33" t="n">
        <v>0.132</v>
      </c>
      <c r="FU492" s="33" t="n">
        <v>0.123</v>
      </c>
      <c r="FV492" s="33" t="n">
        <v>0.069</v>
      </c>
      <c r="FW492" s="33" t="n">
        <v>0.185</v>
      </c>
      <c r="FX492" s="33" t="n">
        <v>0.282</v>
      </c>
      <c r="FY492" s="33" t="n">
        <v>0.319</v>
      </c>
      <c r="FZ492" s="33" t="n">
        <v>0.229</v>
      </c>
      <c r="GA492" s="33" t="n">
        <v>0.002</v>
      </c>
      <c r="GB492" s="33" t="n">
        <v>0.005</v>
      </c>
      <c r="GC492" s="33" t="n">
        <v>0.009</v>
      </c>
      <c r="GD492" s="33" t="n">
        <v>0.012</v>
      </c>
      <c r="GE492" s="33" t="n">
        <v>0.081</v>
      </c>
      <c r="GF492" s="33" t="n">
        <v>0.005</v>
      </c>
      <c r="GG492" s="33" t="n">
        <v>0.241</v>
      </c>
      <c r="GH492" s="33" t="n">
        <v>0.227</v>
      </c>
      <c r="GI492" s="33" t="n">
        <v>0.218</v>
      </c>
      <c r="GJ492" s="33" t="n">
        <v>0.222</v>
      </c>
      <c r="GK492" s="33" t="n">
        <v>0.333</v>
      </c>
      <c r="GL492" s="33" t="n">
        <v>0.199</v>
      </c>
      <c r="GM492" s="33" t="n">
        <v>0.655</v>
      </c>
      <c r="GN492" s="33" t="n">
        <v>0.53</v>
      </c>
      <c r="GO492" s="33" t="n">
        <v>0.593</v>
      </c>
      <c r="GP492" s="33" t="n">
        <v>0.611</v>
      </c>
      <c r="GQ492" s="33" t="n">
        <v>0.414</v>
      </c>
      <c r="GR492" s="33" t="n">
        <v>0.674</v>
      </c>
      <c r="GS492" s="33" t="n">
        <v>0.016</v>
      </c>
      <c r="GT492" s="33" t="n">
        <v>0.118</v>
      </c>
      <c r="GU492" s="33" t="n">
        <v>0.079</v>
      </c>
      <c r="GV492" s="33" t="n">
        <v>0.046</v>
      </c>
      <c r="GW492" s="33" t="n">
        <v>0.074</v>
      </c>
      <c r="GX492" s="33" t="n">
        <v>0.016</v>
      </c>
      <c r="GY492" s="33" t="n">
        <v>0.016</v>
      </c>
      <c r="GZ492" s="33" t="n">
        <v>0.025</v>
      </c>
      <c r="HA492" s="33" t="n">
        <v>0.014</v>
      </c>
      <c r="HB492" s="33" t="n">
        <v>0.014</v>
      </c>
      <c r="HC492" s="33" t="n">
        <v>0.014</v>
      </c>
      <c r="HD492" s="33" t="n">
        <v>0.019</v>
      </c>
      <c r="HE492" s="33" t="n">
        <v>0.069</v>
      </c>
      <c r="HF492" s="33" t="n">
        <v>0.095</v>
      </c>
      <c r="HG492" s="33" t="n">
        <v>0.088</v>
      </c>
      <c r="HH492" s="33" t="n">
        <v>0.095</v>
      </c>
      <c r="HI492" s="33" t="n">
        <v>0.083</v>
      </c>
      <c r="HJ492" s="33" t="n">
        <v>0.088</v>
      </c>
    </row>
    <row r="493" customFormat="false" ht="15" hidden="false" customHeight="false" outlineLevel="0" collapsed="false">
      <c r="A493" s="33" t="n">
        <v>610171</v>
      </c>
      <c r="B493" s="242" t="s">
        <v>1785</v>
      </c>
      <c r="C493" s="243" t="s">
        <v>1786</v>
      </c>
      <c r="D493" s="33" t="n">
        <v>5880</v>
      </c>
      <c r="E493" s="33" t="n">
        <v>25331</v>
      </c>
      <c r="F493" s="33" t="s">
        <v>947</v>
      </c>
      <c r="G493" s="33" t="s">
        <v>948</v>
      </c>
      <c r="H493" s="243" t="s">
        <v>46</v>
      </c>
      <c r="I493" s="33" t="s">
        <v>1855</v>
      </c>
      <c r="J493" s="33" t="s">
        <v>1788</v>
      </c>
      <c r="L493" s="33" t="s">
        <v>115</v>
      </c>
      <c r="N493" s="33" t="s">
        <v>1790</v>
      </c>
      <c r="O493" s="33" t="n">
        <v>51480</v>
      </c>
      <c r="P493" s="33" t="s">
        <v>1791</v>
      </c>
      <c r="Q493" s="33" t="s">
        <v>5106</v>
      </c>
      <c r="R493" s="33" t="s">
        <v>5107</v>
      </c>
      <c r="S493" s="33" t="n">
        <v>60617</v>
      </c>
      <c r="T493" s="33" t="n">
        <v>47</v>
      </c>
      <c r="U493" s="33" t="s">
        <v>5108</v>
      </c>
      <c r="V493" s="33" t="s">
        <v>5109</v>
      </c>
      <c r="W493" s="33" t="s">
        <v>5110</v>
      </c>
      <c r="X493" s="33" t="s">
        <v>5111</v>
      </c>
      <c r="Y493" s="33" t="s">
        <v>2325</v>
      </c>
      <c r="Z493" s="33" t="s">
        <v>2388</v>
      </c>
      <c r="AA493" s="33" t="n">
        <v>2012</v>
      </c>
      <c r="AB493" s="33" t="n">
        <v>610171</v>
      </c>
      <c r="AD493" s="33" t="n">
        <v>5880</v>
      </c>
      <c r="AG493" s="33" t="s">
        <v>5112</v>
      </c>
      <c r="AH493" s="33" t="n">
        <v>6</v>
      </c>
      <c r="AI493" s="33" t="s">
        <v>1823</v>
      </c>
      <c r="AJ493" s="33" t="s">
        <v>1801</v>
      </c>
      <c r="AK493" s="33" t="s">
        <v>1802</v>
      </c>
      <c r="AL493" s="33" t="s">
        <v>115</v>
      </c>
      <c r="AM493" s="33" t="s">
        <v>53</v>
      </c>
      <c r="AN493" s="33" t="s">
        <v>115</v>
      </c>
      <c r="AO493" s="33" t="s">
        <v>115</v>
      </c>
      <c r="AP493" s="33" t="s">
        <v>53</v>
      </c>
      <c r="AQ493" s="33" t="s">
        <v>2467</v>
      </c>
      <c r="AR493" s="244" t="s">
        <v>674</v>
      </c>
      <c r="AS493" s="33" t="s">
        <v>67</v>
      </c>
      <c r="AT493" s="33" t="s">
        <v>67</v>
      </c>
      <c r="AU493" s="33" t="s">
        <v>67</v>
      </c>
      <c r="AV493" s="33" t="n">
        <v>34</v>
      </c>
      <c r="AW493" s="33" t="n">
        <v>37</v>
      </c>
      <c r="AX493" s="33" t="n">
        <v>39</v>
      </c>
      <c r="AY493" s="33" t="n">
        <v>214</v>
      </c>
      <c r="AZ493" s="33" t="n">
        <v>1</v>
      </c>
      <c r="BA493" s="33" t="n">
        <v>0</v>
      </c>
      <c r="BB493" s="33" t="n">
        <v>99</v>
      </c>
      <c r="BC493" s="33" t="n">
        <v>100</v>
      </c>
      <c r="BD493" s="245" t="n">
        <v>0</v>
      </c>
      <c r="BE493" s="33" t="n">
        <v>0</v>
      </c>
      <c r="BF493" s="33" t="n">
        <v>9</v>
      </c>
      <c r="BG493" s="33" t="n">
        <v>5</v>
      </c>
      <c r="BH493" s="33" t="n">
        <v>214</v>
      </c>
      <c r="BI493" s="33" t="n">
        <v>0.009</v>
      </c>
      <c r="BJ493" s="33" t="n">
        <v>0.014</v>
      </c>
      <c r="BK493" s="33" t="n">
        <v>0.033</v>
      </c>
      <c r="BL493" s="33" t="n">
        <v>0.019</v>
      </c>
      <c r="BM493" s="33" t="n">
        <v>0.028</v>
      </c>
      <c r="BN493" s="33" t="n">
        <v>0.065</v>
      </c>
      <c r="BO493" s="33" t="n">
        <v>0.103</v>
      </c>
      <c r="BP493" s="33" t="n">
        <v>0.107</v>
      </c>
      <c r="BQ493" s="33" t="n">
        <v>0.098</v>
      </c>
      <c r="BR493" s="33" t="n">
        <v>0.056</v>
      </c>
      <c r="BS493" s="33" t="n">
        <v>0.159</v>
      </c>
      <c r="BT493" s="33" t="n">
        <v>0.173</v>
      </c>
      <c r="BU493" s="33" t="n">
        <v>0.416</v>
      </c>
      <c r="BV493" s="33" t="n">
        <v>0.313</v>
      </c>
      <c r="BW493" s="33" t="n">
        <v>0.36</v>
      </c>
      <c r="BX493" s="33" t="n">
        <v>0.271</v>
      </c>
      <c r="BY493" s="33" t="n">
        <v>0.369</v>
      </c>
      <c r="BZ493" s="33" t="n">
        <v>0.374</v>
      </c>
      <c r="CA493" s="33" t="n">
        <v>0.009</v>
      </c>
      <c r="CB493" s="33" t="n">
        <v>0.019</v>
      </c>
      <c r="CC493" s="33" t="n">
        <v>0.023</v>
      </c>
      <c r="CD493" s="33" t="n">
        <v>0.023</v>
      </c>
      <c r="CE493" s="33" t="n">
        <v>0.028</v>
      </c>
      <c r="CF493" s="33" t="n">
        <v>0.023</v>
      </c>
      <c r="CG493" s="33" t="n">
        <v>0.463</v>
      </c>
      <c r="CH493" s="33" t="n">
        <v>0.547</v>
      </c>
      <c r="CI493" s="33" t="n">
        <v>0.486</v>
      </c>
      <c r="CJ493" s="33" t="n">
        <v>0.631</v>
      </c>
      <c r="CK493" s="33" t="n">
        <v>0.416</v>
      </c>
      <c r="CL493" s="33" t="n">
        <v>0.364</v>
      </c>
      <c r="CM493" s="33" t="n">
        <v>0</v>
      </c>
      <c r="CN493" s="33" t="n">
        <v>0.009</v>
      </c>
      <c r="CO493" s="33" t="n">
        <v>0.014</v>
      </c>
      <c r="CP493" s="33" t="n">
        <v>0.014</v>
      </c>
      <c r="CQ493" s="33" t="n">
        <v>0.009</v>
      </c>
      <c r="CR493" s="33" t="n">
        <v>0.019</v>
      </c>
      <c r="CS493" s="33" t="n">
        <v>0.019</v>
      </c>
      <c r="CT493" s="33" t="n">
        <v>0.079</v>
      </c>
      <c r="CU493" s="33" t="n">
        <v>0.051</v>
      </c>
      <c r="CV493" s="33" t="n">
        <v>0.033</v>
      </c>
      <c r="CW493" s="33" t="n">
        <v>0.028</v>
      </c>
      <c r="CX493" s="33" t="n">
        <v>0.051</v>
      </c>
      <c r="CY493" s="33" t="n">
        <v>0.065</v>
      </c>
      <c r="CZ493" s="33" t="n">
        <v>0.028</v>
      </c>
      <c r="DA493" s="33" t="n">
        <v>0.065</v>
      </c>
      <c r="DB493" s="33" t="n">
        <v>0.093</v>
      </c>
      <c r="DC493" s="33" t="n">
        <v>0.126</v>
      </c>
      <c r="DD493" s="33" t="n">
        <v>0.117</v>
      </c>
      <c r="DE493" s="33" t="n">
        <v>0.178</v>
      </c>
      <c r="DF493" s="33" t="n">
        <v>0.201</v>
      </c>
      <c r="DG493" s="33" t="n">
        <v>0.238</v>
      </c>
      <c r="DH493" s="33" t="n">
        <v>0.178</v>
      </c>
      <c r="DI493" s="33" t="n">
        <v>0.271</v>
      </c>
      <c r="DJ493" s="33" t="n">
        <v>0.28</v>
      </c>
      <c r="DK493" s="33" t="n">
        <v>0.252</v>
      </c>
      <c r="DL493" s="33" t="n">
        <v>0.206</v>
      </c>
      <c r="DM493" s="33" t="n">
        <v>0.182</v>
      </c>
      <c r="DN493" s="33" t="n">
        <v>0.019</v>
      </c>
      <c r="DO493" s="33" t="n">
        <v>0.019</v>
      </c>
      <c r="DP493" s="33" t="n">
        <v>0.009</v>
      </c>
      <c r="DQ493" s="33" t="n">
        <v>0.014</v>
      </c>
      <c r="DR493" s="33" t="n">
        <v>0.014</v>
      </c>
      <c r="DS493" s="33" t="n">
        <v>0.028</v>
      </c>
      <c r="DT493" s="33" t="n">
        <v>0.028</v>
      </c>
      <c r="DU493" s="33" t="n">
        <v>0.014</v>
      </c>
      <c r="DV493" s="33" t="n">
        <v>0.033</v>
      </c>
      <c r="DW493" s="33" t="n">
        <v>0.771</v>
      </c>
      <c r="DX493" s="33" t="n">
        <v>0.743</v>
      </c>
      <c r="DY493" s="33" t="n">
        <v>0.687</v>
      </c>
      <c r="DZ493" s="33" t="n">
        <v>0.729</v>
      </c>
      <c r="EA493" s="33" t="n">
        <v>0.678</v>
      </c>
      <c r="EB493" s="33" t="n">
        <v>0.607</v>
      </c>
      <c r="EC493" s="33" t="n">
        <v>0.607</v>
      </c>
      <c r="ED493" s="33" t="n">
        <v>0.575</v>
      </c>
      <c r="EE493" s="33" t="n">
        <v>0.617</v>
      </c>
      <c r="EF493" s="33" t="n">
        <v>0.234</v>
      </c>
      <c r="EG493" s="33" t="n">
        <v>0.061</v>
      </c>
      <c r="EH493" s="33" t="n">
        <v>0.037</v>
      </c>
      <c r="EI493" s="33" t="n">
        <v>0.084</v>
      </c>
      <c r="EJ493" s="33" t="n">
        <v>0.285</v>
      </c>
      <c r="EK493" s="33" t="n">
        <v>0.131</v>
      </c>
      <c r="EL493" s="33" t="n">
        <v>0.103</v>
      </c>
      <c r="EM493" s="33" t="n">
        <v>0.145</v>
      </c>
      <c r="EN493" s="33" t="n">
        <v>0.192</v>
      </c>
      <c r="EO493" s="33" t="n">
        <v>0.355</v>
      </c>
      <c r="EP493" s="33" t="n">
        <v>0.36</v>
      </c>
      <c r="EQ493" s="33" t="n">
        <v>0.346</v>
      </c>
      <c r="ER493" s="33" t="n">
        <v>0.047</v>
      </c>
      <c r="ES493" s="33" t="n">
        <v>0.056</v>
      </c>
      <c r="ET493" s="33" t="n">
        <v>0.103</v>
      </c>
      <c r="EU493" s="33" t="n">
        <v>0.056</v>
      </c>
      <c r="EV493" s="33" t="n">
        <v>0.243</v>
      </c>
      <c r="EW493" s="33" t="n">
        <v>0.397</v>
      </c>
      <c r="EX493" s="33" t="n">
        <v>0.397</v>
      </c>
      <c r="EY493" s="33" t="n">
        <v>0.369</v>
      </c>
      <c r="EZ493" s="33" t="n">
        <v>7.19</v>
      </c>
      <c r="FA493" s="33" t="n">
        <v>0.061</v>
      </c>
      <c r="FB493" s="33" t="n">
        <v>0.037</v>
      </c>
      <c r="FC493" s="33" t="n">
        <v>0.033</v>
      </c>
      <c r="FD493" s="33" t="n">
        <v>0.051</v>
      </c>
      <c r="FE493" s="33" t="n">
        <v>0.051</v>
      </c>
      <c r="FF493" s="33" t="n">
        <v>0.079</v>
      </c>
      <c r="FG493" s="33" t="n">
        <v>0.098</v>
      </c>
      <c r="FH493" s="33" t="n">
        <v>0.14</v>
      </c>
      <c r="FI493" s="33" t="n">
        <v>0.164</v>
      </c>
      <c r="FJ493" s="33" t="n">
        <v>0.243</v>
      </c>
      <c r="FK493" s="33" t="n">
        <v>0.042</v>
      </c>
      <c r="FL493" s="33" t="n">
        <v>0.444</v>
      </c>
      <c r="FM493" s="33" t="n">
        <v>0.509</v>
      </c>
      <c r="FN493" s="33" t="n">
        <v>0.252</v>
      </c>
      <c r="FO493" s="33" t="n">
        <v>0.201</v>
      </c>
      <c r="FP493" s="33" t="n">
        <v>0.136</v>
      </c>
      <c r="FQ493" s="33" t="n">
        <v>0.248</v>
      </c>
      <c r="FR493" s="33" t="n">
        <v>0.089</v>
      </c>
      <c r="FS493" s="33" t="n">
        <v>0.103</v>
      </c>
      <c r="FT493" s="33" t="n">
        <v>0.182</v>
      </c>
      <c r="FU493" s="33" t="n">
        <v>0.103</v>
      </c>
      <c r="FV493" s="33" t="n">
        <v>0.047</v>
      </c>
      <c r="FW493" s="33" t="n">
        <v>0.196</v>
      </c>
      <c r="FX493" s="33" t="n">
        <v>0.164</v>
      </c>
      <c r="FY493" s="33" t="n">
        <v>0.206</v>
      </c>
      <c r="FZ493" s="33" t="n">
        <v>0.121</v>
      </c>
      <c r="GA493" s="33" t="n">
        <v>0.019</v>
      </c>
      <c r="GB493" s="33" t="n">
        <v>0.019</v>
      </c>
      <c r="GC493" s="33" t="n">
        <v>0.014</v>
      </c>
      <c r="GD493" s="33" t="n">
        <v>0.042</v>
      </c>
      <c r="GE493" s="33" t="n">
        <v>0.154</v>
      </c>
      <c r="GF493" s="33" t="n">
        <v>0.061</v>
      </c>
      <c r="GG493" s="33" t="n">
        <v>0.397</v>
      </c>
      <c r="GH493" s="33" t="n">
        <v>0.313</v>
      </c>
      <c r="GI493" s="33" t="n">
        <v>0.364</v>
      </c>
      <c r="GJ493" s="33" t="n">
        <v>0.35</v>
      </c>
      <c r="GK493" s="33" t="n">
        <v>0.364</v>
      </c>
      <c r="GL493" s="33" t="n">
        <v>0.327</v>
      </c>
      <c r="GM493" s="33" t="n">
        <v>0.495</v>
      </c>
      <c r="GN493" s="33" t="n">
        <v>0.458</v>
      </c>
      <c r="GO493" s="33" t="n">
        <v>0.402</v>
      </c>
      <c r="GP493" s="33" t="n">
        <v>0.416</v>
      </c>
      <c r="GQ493" s="33" t="n">
        <v>0.35</v>
      </c>
      <c r="GR493" s="33" t="n">
        <v>0.514</v>
      </c>
      <c r="GS493" s="33" t="n">
        <v>0.028</v>
      </c>
      <c r="GT493" s="33" t="n">
        <v>0.126</v>
      </c>
      <c r="GU493" s="33" t="n">
        <v>0.136</v>
      </c>
      <c r="GV493" s="33" t="n">
        <v>0.112</v>
      </c>
      <c r="GW493" s="33" t="n">
        <v>0.065</v>
      </c>
      <c r="GX493" s="33" t="n">
        <v>0.028</v>
      </c>
      <c r="GY493" s="33" t="n">
        <v>0.014</v>
      </c>
      <c r="GZ493" s="33" t="n">
        <v>0.028</v>
      </c>
      <c r="HA493" s="33" t="n">
        <v>0.033</v>
      </c>
      <c r="HB493" s="33" t="n">
        <v>0.014</v>
      </c>
      <c r="HC493" s="33" t="n">
        <v>0.014</v>
      </c>
      <c r="HD493" s="33" t="n">
        <v>0.019</v>
      </c>
      <c r="HE493" s="33" t="n">
        <v>0.047</v>
      </c>
      <c r="HF493" s="33" t="n">
        <v>0.056</v>
      </c>
      <c r="HG493" s="33" t="n">
        <v>0.051</v>
      </c>
      <c r="HH493" s="33" t="n">
        <v>0.065</v>
      </c>
      <c r="HI493" s="33" t="n">
        <v>0.051</v>
      </c>
      <c r="HJ493" s="33" t="n">
        <v>0.051</v>
      </c>
    </row>
    <row r="494" customFormat="false" ht="15" hidden="false" customHeight="false" outlineLevel="0" collapsed="false">
      <c r="A494" s="33" t="n">
        <v>610172</v>
      </c>
      <c r="B494" s="242" t="s">
        <v>1785</v>
      </c>
      <c r="C494" s="243" t="s">
        <v>1786</v>
      </c>
      <c r="D494" s="33" t="n">
        <v>5890</v>
      </c>
      <c r="E494" s="33" t="n">
        <v>25341</v>
      </c>
      <c r="F494" s="33" t="s">
        <v>1256</v>
      </c>
      <c r="G494" s="33" t="s">
        <v>1257</v>
      </c>
      <c r="H494" s="243" t="s">
        <v>46</v>
      </c>
      <c r="I494" s="33" t="s">
        <v>3947</v>
      </c>
      <c r="J494" s="33" t="s">
        <v>2438</v>
      </c>
      <c r="L494" s="33" t="s">
        <v>2652</v>
      </c>
      <c r="N494" s="33" t="s">
        <v>1790</v>
      </c>
      <c r="O494" s="33" t="n">
        <v>51358</v>
      </c>
      <c r="P494" s="33" t="s">
        <v>1791</v>
      </c>
      <c r="Q494" s="33" t="s">
        <v>5113</v>
      </c>
      <c r="R494" s="33" t="s">
        <v>5114</v>
      </c>
      <c r="S494" s="33" t="n">
        <v>60609</v>
      </c>
      <c r="T494" s="33" t="n">
        <v>45</v>
      </c>
      <c r="U494" s="33" t="s">
        <v>5115</v>
      </c>
      <c r="V494" s="33" t="s">
        <v>5116</v>
      </c>
      <c r="W494" s="33" t="s">
        <v>5117</v>
      </c>
      <c r="X494" s="33" t="s">
        <v>5118</v>
      </c>
      <c r="Y494" s="33" t="s">
        <v>1908</v>
      </c>
      <c r="Z494" s="33" t="s">
        <v>1909</v>
      </c>
      <c r="AA494" s="33" t="n">
        <v>2012</v>
      </c>
      <c r="AB494" s="33" t="n">
        <v>610172</v>
      </c>
      <c r="AD494" s="33" t="n">
        <v>5890</v>
      </c>
      <c r="AG494" s="33" t="s">
        <v>5119</v>
      </c>
      <c r="AH494" s="33" t="n">
        <v>0</v>
      </c>
      <c r="AI494" s="33" t="s">
        <v>1823</v>
      </c>
      <c r="AJ494" s="33" t="s">
        <v>1801</v>
      </c>
      <c r="AK494" s="33" t="s">
        <v>1802</v>
      </c>
      <c r="AL494" s="33" t="s">
        <v>102</v>
      </c>
      <c r="AM494" s="33" t="s">
        <v>71</v>
      </c>
      <c r="AN494" s="33" t="s">
        <v>102</v>
      </c>
      <c r="AO494" s="33" t="s">
        <v>2652</v>
      </c>
      <c r="AP494" s="33" t="s">
        <v>71</v>
      </c>
      <c r="AQ494" s="33" t="s">
        <v>2467</v>
      </c>
      <c r="AR494" s="244" t="s">
        <v>96</v>
      </c>
      <c r="AS494" s="33" t="s">
        <v>67</v>
      </c>
      <c r="AT494" s="33" t="s">
        <v>137</v>
      </c>
      <c r="AU494" s="33" t="s">
        <v>47</v>
      </c>
      <c r="AV494" s="33" t="n">
        <v>33</v>
      </c>
      <c r="AW494" s="33" t="n">
        <v>14</v>
      </c>
      <c r="AX494" s="33" t="n">
        <v>59</v>
      </c>
      <c r="AY494" s="33" t="n">
        <v>65</v>
      </c>
      <c r="AZ494" s="33" t="n">
        <v>2</v>
      </c>
      <c r="BA494" s="33" t="n">
        <v>0</v>
      </c>
      <c r="BB494" s="33" t="n">
        <v>58</v>
      </c>
      <c r="BC494" s="33" t="n">
        <v>2</v>
      </c>
      <c r="BD494" s="245" t="n">
        <v>0</v>
      </c>
      <c r="BE494" s="33" t="n">
        <v>0</v>
      </c>
      <c r="BF494" s="33" t="n">
        <v>2</v>
      </c>
      <c r="BG494" s="33" t="n">
        <v>1</v>
      </c>
      <c r="BH494" s="33" t="n">
        <v>65</v>
      </c>
      <c r="BI494" s="33" t="n">
        <v>0.015</v>
      </c>
      <c r="BJ494" s="33" t="n">
        <v>0.031</v>
      </c>
      <c r="BK494" s="33" t="n">
        <v>0.046</v>
      </c>
      <c r="BL494" s="33" t="n">
        <v>0.046</v>
      </c>
      <c r="BM494" s="33" t="n">
        <v>0.077</v>
      </c>
      <c r="BN494" s="33" t="n">
        <v>0.154</v>
      </c>
      <c r="BO494" s="33" t="n">
        <v>0.138</v>
      </c>
      <c r="BP494" s="33" t="n">
        <v>0.108</v>
      </c>
      <c r="BQ494" s="33" t="n">
        <v>0.046</v>
      </c>
      <c r="BR494" s="33" t="n">
        <v>0.092</v>
      </c>
      <c r="BS494" s="33" t="n">
        <v>0.154</v>
      </c>
      <c r="BT494" s="33" t="n">
        <v>0.169</v>
      </c>
      <c r="BU494" s="33" t="n">
        <v>0.262</v>
      </c>
      <c r="BV494" s="33" t="n">
        <v>0.277</v>
      </c>
      <c r="BW494" s="33" t="n">
        <v>0.292</v>
      </c>
      <c r="BX494" s="33" t="n">
        <v>0.231</v>
      </c>
      <c r="BY494" s="33" t="n">
        <v>0.2</v>
      </c>
      <c r="BZ494" s="33" t="n">
        <v>0.277</v>
      </c>
      <c r="CA494" s="33" t="n">
        <v>0.015</v>
      </c>
      <c r="CB494" s="33" t="n">
        <v>0</v>
      </c>
      <c r="CC494" s="33" t="n">
        <v>0.077</v>
      </c>
      <c r="CD494" s="33" t="n">
        <v>0</v>
      </c>
      <c r="CE494" s="33" t="n">
        <v>0</v>
      </c>
      <c r="CF494" s="33" t="n">
        <v>0</v>
      </c>
      <c r="CG494" s="33" t="n">
        <v>0.569</v>
      </c>
      <c r="CH494" s="33" t="n">
        <v>0.585</v>
      </c>
      <c r="CI494" s="33" t="n">
        <v>0.538</v>
      </c>
      <c r="CJ494" s="33" t="n">
        <v>0.631</v>
      </c>
      <c r="CK494" s="33" t="n">
        <v>0.569</v>
      </c>
      <c r="CL494" s="33" t="n">
        <v>0.4</v>
      </c>
      <c r="CM494" s="33" t="n">
        <v>0</v>
      </c>
      <c r="CN494" s="33" t="n">
        <v>0.015</v>
      </c>
      <c r="CO494" s="33" t="n">
        <v>0.046</v>
      </c>
      <c r="CP494" s="33" t="n">
        <v>0.077</v>
      </c>
      <c r="CQ494" s="33" t="n">
        <v>0.031</v>
      </c>
      <c r="CR494" s="33" t="n">
        <v>0.077</v>
      </c>
      <c r="CS494" s="33" t="n">
        <v>0.154</v>
      </c>
      <c r="CT494" s="33" t="n">
        <v>0.2</v>
      </c>
      <c r="CU494" s="33" t="n">
        <v>0.123</v>
      </c>
      <c r="CV494" s="33" t="n">
        <v>0.046</v>
      </c>
      <c r="CW494" s="33" t="n">
        <v>0.062</v>
      </c>
      <c r="CX494" s="33" t="n">
        <v>0.062</v>
      </c>
      <c r="CY494" s="33" t="n">
        <v>0.046</v>
      </c>
      <c r="CZ494" s="33" t="n">
        <v>0.046</v>
      </c>
      <c r="DA494" s="33" t="n">
        <v>0.108</v>
      </c>
      <c r="DB494" s="33" t="n">
        <v>0.062</v>
      </c>
      <c r="DC494" s="33" t="n">
        <v>0.108</v>
      </c>
      <c r="DD494" s="33" t="n">
        <v>0.123</v>
      </c>
      <c r="DE494" s="33" t="n">
        <v>0.2</v>
      </c>
      <c r="DF494" s="33" t="n">
        <v>0.262</v>
      </c>
      <c r="DG494" s="33" t="n">
        <v>0.231</v>
      </c>
      <c r="DH494" s="33" t="n">
        <v>0.169</v>
      </c>
      <c r="DI494" s="33" t="n">
        <v>0.262</v>
      </c>
      <c r="DJ494" s="33" t="n">
        <v>0.292</v>
      </c>
      <c r="DK494" s="33" t="n">
        <v>0.231</v>
      </c>
      <c r="DL494" s="33" t="n">
        <v>0.2</v>
      </c>
      <c r="DM494" s="33" t="n">
        <v>0.2</v>
      </c>
      <c r="DN494" s="33" t="n">
        <v>0.031</v>
      </c>
      <c r="DO494" s="33" t="n">
        <v>0</v>
      </c>
      <c r="DP494" s="33" t="n">
        <v>0.015</v>
      </c>
      <c r="DQ494" s="33" t="n">
        <v>0.015</v>
      </c>
      <c r="DR494" s="33" t="n">
        <v>0</v>
      </c>
      <c r="DS494" s="33" t="n">
        <v>0.015</v>
      </c>
      <c r="DT494" s="33" t="n">
        <v>0.031</v>
      </c>
      <c r="DU494" s="33" t="n">
        <v>0.031</v>
      </c>
      <c r="DV494" s="33" t="n">
        <v>0</v>
      </c>
      <c r="DW494" s="33" t="n">
        <v>0.723</v>
      </c>
      <c r="DX494" s="33" t="n">
        <v>0.662</v>
      </c>
      <c r="DY494" s="33" t="n">
        <v>0.646</v>
      </c>
      <c r="DZ494" s="33" t="n">
        <v>0.692</v>
      </c>
      <c r="EA494" s="33" t="n">
        <v>0.662</v>
      </c>
      <c r="EB494" s="33" t="n">
        <v>0.508</v>
      </c>
      <c r="EC494" s="33" t="n">
        <v>0.523</v>
      </c>
      <c r="ED494" s="33" t="n">
        <v>0.462</v>
      </c>
      <c r="EE494" s="33" t="n">
        <v>0.554</v>
      </c>
      <c r="EF494" s="33" t="n">
        <v>0.323</v>
      </c>
      <c r="EG494" s="33" t="n">
        <v>0.031</v>
      </c>
      <c r="EH494" s="33" t="n">
        <v>0</v>
      </c>
      <c r="EI494" s="33" t="n">
        <v>0.077</v>
      </c>
      <c r="EJ494" s="33" t="n">
        <v>0.338</v>
      </c>
      <c r="EK494" s="33" t="n">
        <v>0.154</v>
      </c>
      <c r="EL494" s="33" t="n">
        <v>0.108</v>
      </c>
      <c r="EM494" s="33" t="n">
        <v>0.154</v>
      </c>
      <c r="EN494" s="33" t="n">
        <v>0.092</v>
      </c>
      <c r="EO494" s="33" t="n">
        <v>0.292</v>
      </c>
      <c r="EP494" s="33" t="n">
        <v>0.277</v>
      </c>
      <c r="EQ494" s="33" t="n">
        <v>0.246</v>
      </c>
      <c r="ER494" s="33" t="n">
        <v>0.015</v>
      </c>
      <c r="ES494" s="33" t="n">
        <v>0.046</v>
      </c>
      <c r="ET494" s="33" t="n">
        <v>0.046</v>
      </c>
      <c r="EU494" s="33" t="n">
        <v>0.092</v>
      </c>
      <c r="EV494" s="33" t="n">
        <v>0.231</v>
      </c>
      <c r="EW494" s="33" t="n">
        <v>0.477</v>
      </c>
      <c r="EX494" s="33" t="n">
        <v>0.569</v>
      </c>
      <c r="EY494" s="33" t="n">
        <v>0.431</v>
      </c>
      <c r="EZ494" s="33" t="n">
        <v>6.97</v>
      </c>
      <c r="FA494" s="33" t="n">
        <v>0.077</v>
      </c>
      <c r="FB494" s="33" t="n">
        <v>0.031</v>
      </c>
      <c r="FC494" s="33" t="n">
        <v>0.046</v>
      </c>
      <c r="FD494" s="33" t="n">
        <v>0.046</v>
      </c>
      <c r="FE494" s="33" t="n">
        <v>0.092</v>
      </c>
      <c r="FF494" s="33" t="n">
        <v>0.046</v>
      </c>
      <c r="FG494" s="33" t="n">
        <v>0.154</v>
      </c>
      <c r="FH494" s="33" t="n">
        <v>0.108</v>
      </c>
      <c r="FI494" s="33" t="n">
        <v>0.031</v>
      </c>
      <c r="FJ494" s="33" t="n">
        <v>0.323</v>
      </c>
      <c r="FK494" s="33" t="n">
        <v>0.046</v>
      </c>
      <c r="FL494" s="33" t="n">
        <v>0.585</v>
      </c>
      <c r="FM494" s="33" t="n">
        <v>0.523</v>
      </c>
      <c r="FN494" s="33" t="n">
        <v>0.308</v>
      </c>
      <c r="FO494" s="33" t="n">
        <v>0.108</v>
      </c>
      <c r="FP494" s="33" t="n">
        <v>0.108</v>
      </c>
      <c r="FQ494" s="33" t="n">
        <v>0.154</v>
      </c>
      <c r="FR494" s="33" t="n">
        <v>0.077</v>
      </c>
      <c r="FS494" s="33" t="n">
        <v>0.092</v>
      </c>
      <c r="FT494" s="33" t="n">
        <v>0.154</v>
      </c>
      <c r="FU494" s="33" t="n">
        <v>0.123</v>
      </c>
      <c r="FV494" s="33" t="n">
        <v>0.092</v>
      </c>
      <c r="FW494" s="33" t="n">
        <v>0.246</v>
      </c>
      <c r="FX494" s="33" t="n">
        <v>0.108</v>
      </c>
      <c r="FY494" s="33" t="n">
        <v>0.185</v>
      </c>
      <c r="FZ494" s="33" t="n">
        <v>0.138</v>
      </c>
      <c r="GA494" s="33" t="n">
        <v>0.046</v>
      </c>
      <c r="GB494" s="33" t="n">
        <v>0.015</v>
      </c>
      <c r="GC494" s="33" t="n">
        <v>0.046</v>
      </c>
      <c r="GD494" s="33" t="n">
        <v>0.031</v>
      </c>
      <c r="GE494" s="33" t="n">
        <v>0.046</v>
      </c>
      <c r="GF494" s="33" t="n">
        <v>0.015</v>
      </c>
      <c r="GG494" s="33" t="n">
        <v>0.215</v>
      </c>
      <c r="GH494" s="33" t="n">
        <v>0.2</v>
      </c>
      <c r="GI494" s="33" t="n">
        <v>0.138</v>
      </c>
      <c r="GJ494" s="33" t="n">
        <v>0.262</v>
      </c>
      <c r="GK494" s="33" t="n">
        <v>0.262</v>
      </c>
      <c r="GL494" s="33" t="n">
        <v>0.215</v>
      </c>
      <c r="GM494" s="33" t="n">
        <v>0.492</v>
      </c>
      <c r="GN494" s="33" t="n">
        <v>0.369</v>
      </c>
      <c r="GO494" s="33" t="n">
        <v>0.4</v>
      </c>
      <c r="GP494" s="33" t="n">
        <v>0.446</v>
      </c>
      <c r="GQ494" s="33" t="n">
        <v>0.338</v>
      </c>
      <c r="GR494" s="33" t="n">
        <v>0.554</v>
      </c>
      <c r="GS494" s="33" t="n">
        <v>0.046</v>
      </c>
      <c r="GT494" s="33" t="n">
        <v>0.231</v>
      </c>
      <c r="GU494" s="33" t="n">
        <v>0.215</v>
      </c>
      <c r="GV494" s="33" t="n">
        <v>0.092</v>
      </c>
      <c r="GW494" s="33" t="n">
        <v>0.169</v>
      </c>
      <c r="GX494" s="33" t="n">
        <v>0.046</v>
      </c>
      <c r="GY494" s="33" t="n">
        <v>0.138</v>
      </c>
      <c r="GZ494" s="33" t="n">
        <v>0.123</v>
      </c>
      <c r="HA494" s="33" t="n">
        <v>0.108</v>
      </c>
      <c r="HB494" s="33" t="n">
        <v>0.123</v>
      </c>
      <c r="HC494" s="33" t="n">
        <v>0.123</v>
      </c>
      <c r="HD494" s="33" t="n">
        <v>0.123</v>
      </c>
      <c r="HE494" s="33" t="n">
        <v>0.062</v>
      </c>
      <c r="HF494" s="33" t="n">
        <v>0.062</v>
      </c>
      <c r="HG494" s="33" t="n">
        <v>0.092</v>
      </c>
      <c r="HH494" s="33" t="n">
        <v>0.046</v>
      </c>
      <c r="HI494" s="33" t="n">
        <v>0.062</v>
      </c>
      <c r="HJ494" s="33" t="n">
        <v>0.046</v>
      </c>
    </row>
    <row r="495" customFormat="false" ht="15" hidden="false" customHeight="false" outlineLevel="0" collapsed="false">
      <c r="A495" s="33" t="n">
        <v>610173</v>
      </c>
      <c r="B495" s="242" t="s">
        <v>1785</v>
      </c>
      <c r="C495" s="243" t="s">
        <v>1786</v>
      </c>
      <c r="D495" s="33" t="n">
        <v>5900</v>
      </c>
      <c r="E495" s="33" t="n">
        <v>25351</v>
      </c>
      <c r="F495" s="33" t="s">
        <v>1258</v>
      </c>
      <c r="G495" s="33" t="s">
        <v>1259</v>
      </c>
      <c r="H495" s="243" t="s">
        <v>46</v>
      </c>
      <c r="I495" s="33" t="s">
        <v>1855</v>
      </c>
      <c r="J495" s="33" t="s">
        <v>1788</v>
      </c>
      <c r="L495" s="33" t="s">
        <v>89</v>
      </c>
      <c r="N495" s="33" t="s">
        <v>1790</v>
      </c>
      <c r="O495" s="33" t="n">
        <v>51359</v>
      </c>
      <c r="P495" s="33" t="s">
        <v>1791</v>
      </c>
      <c r="Q495" s="33" t="s">
        <v>5120</v>
      </c>
      <c r="R495" s="33" t="s">
        <v>5121</v>
      </c>
      <c r="S495" s="33" t="n">
        <v>60621</v>
      </c>
      <c r="T495" s="33" t="n">
        <v>42</v>
      </c>
      <c r="U495" s="33" t="s">
        <v>5122</v>
      </c>
      <c r="V495" s="33" t="s">
        <v>5123</v>
      </c>
      <c r="W495" s="33" t="s">
        <v>5124</v>
      </c>
      <c r="X495" s="33" t="s">
        <v>5125</v>
      </c>
      <c r="Y495" s="33" t="s">
        <v>1830</v>
      </c>
      <c r="Z495" s="33" t="s">
        <v>1940</v>
      </c>
      <c r="AA495" s="33" t="n">
        <v>2012</v>
      </c>
      <c r="AB495" s="33" t="n">
        <v>610173</v>
      </c>
      <c r="AD495" s="33" t="n">
        <v>5900</v>
      </c>
      <c r="AG495" s="33" t="s">
        <v>5126</v>
      </c>
      <c r="AH495" s="33" t="n">
        <v>4</v>
      </c>
      <c r="AI495" s="33" t="s">
        <v>1800</v>
      </c>
      <c r="AJ495" s="33" t="s">
        <v>1801</v>
      </c>
      <c r="AK495" s="33" t="s">
        <v>1802</v>
      </c>
      <c r="AL495" s="33" t="s">
        <v>89</v>
      </c>
      <c r="AM495" s="33" t="s">
        <v>71</v>
      </c>
      <c r="AN495" s="33" t="s">
        <v>89</v>
      </c>
      <c r="AO495" s="33" t="s">
        <v>89</v>
      </c>
      <c r="AP495" s="33" t="s">
        <v>71</v>
      </c>
      <c r="AQ495" s="33" t="s">
        <v>2467</v>
      </c>
      <c r="AR495" s="244" t="s">
        <v>460</v>
      </c>
      <c r="AS495" s="33" t="s">
        <v>77</v>
      </c>
      <c r="AT495" s="33" t="s">
        <v>77</v>
      </c>
      <c r="AU495" s="33" t="s">
        <v>77</v>
      </c>
      <c r="AV495" s="33" t="n">
        <v>72</v>
      </c>
      <c r="AW495" s="33" t="n">
        <v>65</v>
      </c>
      <c r="AX495" s="33" t="n">
        <v>68</v>
      </c>
      <c r="AY495" s="33" t="n">
        <v>104</v>
      </c>
      <c r="AZ495" s="33" t="n">
        <v>1</v>
      </c>
      <c r="BA495" s="33" t="n">
        <v>0</v>
      </c>
      <c r="BB495" s="33" t="n">
        <v>101</v>
      </c>
      <c r="BC495" s="33" t="n">
        <v>0</v>
      </c>
      <c r="BD495" s="245" t="n">
        <v>0</v>
      </c>
      <c r="BE495" s="33" t="n">
        <v>0</v>
      </c>
      <c r="BF495" s="33" t="n">
        <v>0</v>
      </c>
      <c r="BG495" s="33" t="n">
        <v>2</v>
      </c>
      <c r="BH495" s="33" t="n">
        <v>104</v>
      </c>
      <c r="BI495" s="33" t="n">
        <v>0.029</v>
      </c>
      <c r="BJ495" s="33" t="n">
        <v>0</v>
      </c>
      <c r="BK495" s="33" t="n">
        <v>0</v>
      </c>
      <c r="BL495" s="33" t="n">
        <v>0.01</v>
      </c>
      <c r="BM495" s="33" t="n">
        <v>0</v>
      </c>
      <c r="BN495" s="33" t="n">
        <v>0.048</v>
      </c>
      <c r="BO495" s="33" t="n">
        <v>0</v>
      </c>
      <c r="BP495" s="33" t="n">
        <v>0.029</v>
      </c>
      <c r="BQ495" s="33" t="n">
        <v>0.029</v>
      </c>
      <c r="BR495" s="33" t="n">
        <v>0.019</v>
      </c>
      <c r="BS495" s="33" t="n">
        <v>0.077</v>
      </c>
      <c r="BT495" s="33" t="n">
        <v>0.115</v>
      </c>
      <c r="BU495" s="33" t="n">
        <v>0.231</v>
      </c>
      <c r="BV495" s="33" t="n">
        <v>0.163</v>
      </c>
      <c r="BW495" s="33" t="n">
        <v>0.288</v>
      </c>
      <c r="BX495" s="33" t="n">
        <v>0.154</v>
      </c>
      <c r="BY495" s="33" t="n">
        <v>0.24</v>
      </c>
      <c r="BZ495" s="33" t="n">
        <v>0.202</v>
      </c>
      <c r="CA495" s="33" t="n">
        <v>0</v>
      </c>
      <c r="CB495" s="33" t="n">
        <v>0</v>
      </c>
      <c r="CC495" s="33" t="n">
        <v>0.01</v>
      </c>
      <c r="CD495" s="33" t="n">
        <v>0.019</v>
      </c>
      <c r="CE495" s="33" t="n">
        <v>0</v>
      </c>
      <c r="CF495" s="33" t="n">
        <v>0.029</v>
      </c>
      <c r="CG495" s="33" t="n">
        <v>0.74</v>
      </c>
      <c r="CH495" s="33" t="n">
        <v>0.808</v>
      </c>
      <c r="CI495" s="33" t="n">
        <v>0.673</v>
      </c>
      <c r="CJ495" s="33" t="n">
        <v>0.798</v>
      </c>
      <c r="CK495" s="33" t="n">
        <v>0.683</v>
      </c>
      <c r="CL495" s="33" t="n">
        <v>0.606</v>
      </c>
      <c r="CM495" s="33" t="n">
        <v>0</v>
      </c>
      <c r="CN495" s="33" t="n">
        <v>0</v>
      </c>
      <c r="CO495" s="33" t="n">
        <v>0</v>
      </c>
      <c r="CP495" s="33" t="n">
        <v>0</v>
      </c>
      <c r="CQ495" s="33" t="n">
        <v>0</v>
      </c>
      <c r="CR495" s="33" t="n">
        <v>0</v>
      </c>
      <c r="CS495" s="33" t="n">
        <v>0.01</v>
      </c>
      <c r="CT495" s="33" t="n">
        <v>0.087</v>
      </c>
      <c r="CU495" s="33" t="n">
        <v>0.019</v>
      </c>
      <c r="CV495" s="33" t="n">
        <v>0.019</v>
      </c>
      <c r="CW495" s="33" t="n">
        <v>0.01</v>
      </c>
      <c r="CX495" s="33" t="n">
        <v>0.019</v>
      </c>
      <c r="CY495" s="33" t="n">
        <v>0.029</v>
      </c>
      <c r="CZ495" s="33" t="n">
        <v>0.019</v>
      </c>
      <c r="DA495" s="33" t="n">
        <v>0.038</v>
      </c>
      <c r="DB495" s="33" t="n">
        <v>0.067</v>
      </c>
      <c r="DC495" s="33" t="n">
        <v>0.096</v>
      </c>
      <c r="DD495" s="33" t="n">
        <v>0.067</v>
      </c>
      <c r="DE495" s="33" t="n">
        <v>0.096</v>
      </c>
      <c r="DF495" s="33" t="n">
        <v>0.135</v>
      </c>
      <c r="DG495" s="33" t="n">
        <v>0.135</v>
      </c>
      <c r="DH495" s="33" t="n">
        <v>0.125</v>
      </c>
      <c r="DI495" s="33" t="n">
        <v>0.135</v>
      </c>
      <c r="DJ495" s="33" t="n">
        <v>0.24</v>
      </c>
      <c r="DK495" s="33" t="n">
        <v>0.202</v>
      </c>
      <c r="DL495" s="33" t="n">
        <v>0.144</v>
      </c>
      <c r="DM495" s="33" t="n">
        <v>0.231</v>
      </c>
      <c r="DN495" s="33" t="n">
        <v>0</v>
      </c>
      <c r="DO495" s="33" t="n">
        <v>0</v>
      </c>
      <c r="DP495" s="33" t="n">
        <v>0</v>
      </c>
      <c r="DQ495" s="33" t="n">
        <v>0</v>
      </c>
      <c r="DR495" s="33" t="n">
        <v>0</v>
      </c>
      <c r="DS495" s="33" t="n">
        <v>0</v>
      </c>
      <c r="DT495" s="33" t="n">
        <v>0</v>
      </c>
      <c r="DU495" s="33" t="n">
        <v>0</v>
      </c>
      <c r="DV495" s="33" t="n">
        <v>0</v>
      </c>
      <c r="DW495" s="33" t="n">
        <v>0.885</v>
      </c>
      <c r="DX495" s="33" t="n">
        <v>0.856</v>
      </c>
      <c r="DY495" s="33" t="n">
        <v>0.846</v>
      </c>
      <c r="DZ495" s="33" t="n">
        <v>0.846</v>
      </c>
      <c r="EA495" s="33" t="n">
        <v>0.846</v>
      </c>
      <c r="EB495" s="33" t="n">
        <v>0.721</v>
      </c>
      <c r="EC495" s="33" t="n">
        <v>0.721</v>
      </c>
      <c r="ED495" s="33" t="n">
        <v>0.673</v>
      </c>
      <c r="EE495" s="33" t="n">
        <v>0.683</v>
      </c>
      <c r="EF495" s="33" t="n">
        <v>0.433</v>
      </c>
      <c r="EG495" s="33" t="n">
        <v>0.019</v>
      </c>
      <c r="EH495" s="33" t="n">
        <v>0.01</v>
      </c>
      <c r="EI495" s="33" t="n">
        <v>0</v>
      </c>
      <c r="EJ495" s="33" t="n">
        <v>0.26</v>
      </c>
      <c r="EK495" s="33" t="n">
        <v>0.067</v>
      </c>
      <c r="EL495" s="33" t="n">
        <v>0.019</v>
      </c>
      <c r="EM495" s="33" t="n">
        <v>0.038</v>
      </c>
      <c r="EN495" s="33" t="n">
        <v>0.115</v>
      </c>
      <c r="EO495" s="33" t="n">
        <v>0.231</v>
      </c>
      <c r="EP495" s="33" t="n">
        <v>0.26</v>
      </c>
      <c r="EQ495" s="33" t="n">
        <v>0.24</v>
      </c>
      <c r="ER495" s="33" t="n">
        <v>0</v>
      </c>
      <c r="ES495" s="33" t="n">
        <v>0.019</v>
      </c>
      <c r="ET495" s="33" t="n">
        <v>0.058</v>
      </c>
      <c r="EU495" s="33" t="n">
        <v>0.029</v>
      </c>
      <c r="EV495" s="33" t="n">
        <v>0.192</v>
      </c>
      <c r="EW495" s="33" t="n">
        <v>0.663</v>
      </c>
      <c r="EX495" s="33" t="n">
        <v>0.654</v>
      </c>
      <c r="EY495" s="33" t="n">
        <v>0.692</v>
      </c>
      <c r="EZ495" s="33" t="n">
        <v>8.34</v>
      </c>
      <c r="FA495" s="33" t="n">
        <v>0</v>
      </c>
      <c r="FB495" s="33" t="n">
        <v>0</v>
      </c>
      <c r="FC495" s="33" t="n">
        <v>0.01</v>
      </c>
      <c r="FD495" s="33" t="n">
        <v>0.048</v>
      </c>
      <c r="FE495" s="33" t="n">
        <v>0.058</v>
      </c>
      <c r="FF495" s="33" t="n">
        <v>0.067</v>
      </c>
      <c r="FG495" s="33" t="n">
        <v>0.106</v>
      </c>
      <c r="FH495" s="33" t="n">
        <v>0.144</v>
      </c>
      <c r="FI495" s="33" t="n">
        <v>0.144</v>
      </c>
      <c r="FJ495" s="33" t="n">
        <v>0.423</v>
      </c>
      <c r="FK495" s="33" t="n">
        <v>0</v>
      </c>
      <c r="FL495" s="33" t="n">
        <v>0.615</v>
      </c>
      <c r="FM495" s="33" t="n">
        <v>0.615</v>
      </c>
      <c r="FN495" s="33" t="n">
        <v>0.327</v>
      </c>
      <c r="FO495" s="33" t="n">
        <v>0.163</v>
      </c>
      <c r="FP495" s="33" t="n">
        <v>0.192</v>
      </c>
      <c r="FQ495" s="33" t="n">
        <v>0.26</v>
      </c>
      <c r="FR495" s="33" t="n">
        <v>0.029</v>
      </c>
      <c r="FS495" s="33" t="n">
        <v>0.01</v>
      </c>
      <c r="FT495" s="33" t="n">
        <v>0.183</v>
      </c>
      <c r="FU495" s="33" t="n">
        <v>0.125</v>
      </c>
      <c r="FV495" s="33" t="n">
        <v>0.115</v>
      </c>
      <c r="FW495" s="33" t="n">
        <v>0.202</v>
      </c>
      <c r="FX495" s="33" t="n">
        <v>0.067</v>
      </c>
      <c r="FY495" s="33" t="n">
        <v>0.067</v>
      </c>
      <c r="FZ495" s="33" t="n">
        <v>0.029</v>
      </c>
      <c r="GA495" s="33" t="n">
        <v>0</v>
      </c>
      <c r="GB495" s="33" t="n">
        <v>0</v>
      </c>
      <c r="GC495" s="33" t="n">
        <v>0.019</v>
      </c>
      <c r="GD495" s="33" t="n">
        <v>0.01</v>
      </c>
      <c r="GE495" s="33" t="n">
        <v>0.048</v>
      </c>
      <c r="GF495" s="33" t="n">
        <v>0</v>
      </c>
      <c r="GG495" s="33" t="n">
        <v>0.317</v>
      </c>
      <c r="GH495" s="33" t="n">
        <v>0.24</v>
      </c>
      <c r="GI495" s="33" t="n">
        <v>0.26</v>
      </c>
      <c r="GJ495" s="33" t="n">
        <v>0.317</v>
      </c>
      <c r="GK495" s="33" t="n">
        <v>0.365</v>
      </c>
      <c r="GL495" s="33" t="n">
        <v>0.279</v>
      </c>
      <c r="GM495" s="33" t="n">
        <v>0.644</v>
      </c>
      <c r="GN495" s="33" t="n">
        <v>0.558</v>
      </c>
      <c r="GO495" s="33" t="n">
        <v>0.558</v>
      </c>
      <c r="GP495" s="33" t="n">
        <v>0.606</v>
      </c>
      <c r="GQ495" s="33" t="n">
        <v>0.481</v>
      </c>
      <c r="GR495" s="33" t="n">
        <v>0.673</v>
      </c>
      <c r="GS495" s="33" t="n">
        <v>0.019</v>
      </c>
      <c r="GT495" s="33" t="n">
        <v>0.154</v>
      </c>
      <c r="GU495" s="33" t="n">
        <v>0.115</v>
      </c>
      <c r="GV495" s="33" t="n">
        <v>0.038</v>
      </c>
      <c r="GW495" s="33" t="n">
        <v>0.067</v>
      </c>
      <c r="GX495" s="33" t="n">
        <v>0.01</v>
      </c>
      <c r="GY495" s="33" t="n">
        <v>0.019</v>
      </c>
      <c r="GZ495" s="33" t="n">
        <v>0.048</v>
      </c>
      <c r="HA495" s="33" t="n">
        <v>0.038</v>
      </c>
      <c r="HB495" s="33" t="n">
        <v>0.019</v>
      </c>
      <c r="HC495" s="33" t="n">
        <v>0.019</v>
      </c>
      <c r="HD495" s="33" t="n">
        <v>0.019</v>
      </c>
      <c r="HE495" s="33" t="n">
        <v>0</v>
      </c>
      <c r="HF495" s="33" t="n">
        <v>0</v>
      </c>
      <c r="HG495" s="33" t="n">
        <v>0.01</v>
      </c>
      <c r="HH495" s="33" t="n">
        <v>0.01</v>
      </c>
      <c r="HI495" s="33" t="n">
        <v>0.019</v>
      </c>
      <c r="HJ495" s="33" t="n">
        <v>0.019</v>
      </c>
    </row>
    <row r="496" customFormat="false" ht="15" hidden="false" customHeight="false" outlineLevel="0" collapsed="false">
      <c r="A496" s="33" t="n">
        <v>610174</v>
      </c>
      <c r="B496" s="242" t="s">
        <v>1785</v>
      </c>
      <c r="C496" s="243" t="s">
        <v>1786</v>
      </c>
      <c r="D496" s="33" t="n">
        <v>5910</v>
      </c>
      <c r="E496" s="33" t="n">
        <v>25361</v>
      </c>
      <c r="F496" s="33" t="s">
        <v>1260</v>
      </c>
      <c r="G496" s="33" t="s">
        <v>1261</v>
      </c>
      <c r="H496" s="243" t="s">
        <v>46</v>
      </c>
      <c r="I496" s="33" t="s">
        <v>1855</v>
      </c>
      <c r="J496" s="33" t="s">
        <v>2438</v>
      </c>
      <c r="L496" s="33" t="s">
        <v>102</v>
      </c>
      <c r="N496" s="33" t="s">
        <v>1790</v>
      </c>
      <c r="O496" s="33" t="n">
        <v>51333</v>
      </c>
      <c r="P496" s="33" t="s">
        <v>1791</v>
      </c>
      <c r="Q496" s="33" t="s">
        <v>5127</v>
      </c>
      <c r="R496" s="33" t="s">
        <v>5128</v>
      </c>
      <c r="S496" s="33" t="n">
        <v>60632</v>
      </c>
      <c r="T496" s="33" t="n">
        <v>39</v>
      </c>
      <c r="U496" s="33" t="s">
        <v>5129</v>
      </c>
      <c r="V496" s="33" t="s">
        <v>5130</v>
      </c>
      <c r="W496" s="33" t="s">
        <v>5131</v>
      </c>
      <c r="X496" s="33" t="s">
        <v>5132</v>
      </c>
      <c r="Y496" s="33" t="s">
        <v>221</v>
      </c>
      <c r="Z496" s="33" t="s">
        <v>2357</v>
      </c>
      <c r="AA496" s="33" t="n">
        <v>2012</v>
      </c>
      <c r="AB496" s="33" t="n">
        <v>610174</v>
      </c>
      <c r="AD496" s="33" t="n">
        <v>5910</v>
      </c>
      <c r="AG496" s="33" t="s">
        <v>5133</v>
      </c>
      <c r="AH496" s="33" t="n">
        <v>0</v>
      </c>
      <c r="AI496" s="33" t="s">
        <v>1823</v>
      </c>
      <c r="AJ496" s="33" t="s">
        <v>1801</v>
      </c>
      <c r="AK496" s="33" t="s">
        <v>1802</v>
      </c>
      <c r="AL496" s="33" t="s">
        <v>102</v>
      </c>
      <c r="AM496" s="33" t="s">
        <v>71</v>
      </c>
      <c r="AN496" s="33" t="s">
        <v>102</v>
      </c>
      <c r="AO496" s="33" t="s">
        <v>102</v>
      </c>
      <c r="AP496" s="33" t="s">
        <v>71</v>
      </c>
      <c r="AQ496" s="33" t="s">
        <v>2426</v>
      </c>
      <c r="AR496" s="244" t="s">
        <v>362</v>
      </c>
      <c r="AS496" s="33" t="s">
        <v>67</v>
      </c>
      <c r="AT496" s="33" t="s">
        <v>47</v>
      </c>
      <c r="AU496" s="33" t="s">
        <v>47</v>
      </c>
      <c r="AV496" s="33" t="n">
        <v>36</v>
      </c>
      <c r="AW496" s="33" t="n">
        <v>59</v>
      </c>
      <c r="AX496" s="33" t="n">
        <v>53</v>
      </c>
      <c r="AY496" s="33" t="n">
        <v>614</v>
      </c>
      <c r="AZ496" s="33" t="n">
        <v>8</v>
      </c>
      <c r="BA496" s="33" t="n">
        <v>1</v>
      </c>
      <c r="BB496" s="33" t="n">
        <v>5</v>
      </c>
      <c r="BC496" s="33" t="n">
        <v>570</v>
      </c>
      <c r="BD496" s="245" t="n">
        <v>0</v>
      </c>
      <c r="BE496" s="33" t="n">
        <v>0</v>
      </c>
      <c r="BF496" s="33" t="n">
        <v>19</v>
      </c>
      <c r="BG496" s="33" t="n">
        <v>11</v>
      </c>
      <c r="BH496" s="33" t="n">
        <v>614</v>
      </c>
      <c r="BI496" s="33" t="n">
        <v>0.031</v>
      </c>
      <c r="BJ496" s="33" t="n">
        <v>0.016</v>
      </c>
      <c r="BK496" s="33" t="n">
        <v>0.031</v>
      </c>
      <c r="BL496" s="33" t="n">
        <v>0.015</v>
      </c>
      <c r="BM496" s="33" t="n">
        <v>0.011</v>
      </c>
      <c r="BN496" s="33" t="n">
        <v>0.059</v>
      </c>
      <c r="BO496" s="33" t="n">
        <v>0.091</v>
      </c>
      <c r="BP496" s="33" t="n">
        <v>0.064</v>
      </c>
      <c r="BQ496" s="33" t="n">
        <v>0.047</v>
      </c>
      <c r="BR496" s="33" t="n">
        <v>0.054</v>
      </c>
      <c r="BS496" s="33" t="n">
        <v>0.07</v>
      </c>
      <c r="BT496" s="33" t="n">
        <v>0.184</v>
      </c>
      <c r="BU496" s="33" t="n">
        <v>0.448</v>
      </c>
      <c r="BV496" s="33" t="n">
        <v>0.381</v>
      </c>
      <c r="BW496" s="33" t="n">
        <v>0.44</v>
      </c>
      <c r="BX496" s="33" t="n">
        <v>0.269</v>
      </c>
      <c r="BY496" s="33" t="n">
        <v>0.399</v>
      </c>
      <c r="BZ496" s="33" t="n">
        <v>0.331</v>
      </c>
      <c r="CA496" s="33" t="n">
        <v>0.023</v>
      </c>
      <c r="CB496" s="33" t="n">
        <v>0.023</v>
      </c>
      <c r="CC496" s="33" t="n">
        <v>0.052</v>
      </c>
      <c r="CD496" s="33" t="n">
        <v>0.028</v>
      </c>
      <c r="CE496" s="33" t="n">
        <v>0.036</v>
      </c>
      <c r="CF496" s="33" t="n">
        <v>0.054</v>
      </c>
      <c r="CG496" s="33" t="n">
        <v>0.407</v>
      </c>
      <c r="CH496" s="33" t="n">
        <v>0.516</v>
      </c>
      <c r="CI496" s="33" t="n">
        <v>0.43</v>
      </c>
      <c r="CJ496" s="33" t="n">
        <v>0.635</v>
      </c>
      <c r="CK496" s="33" t="n">
        <v>0.484</v>
      </c>
      <c r="CL496" s="33" t="n">
        <v>0.373</v>
      </c>
      <c r="CM496" s="33" t="n">
        <v>0.002</v>
      </c>
      <c r="CN496" s="33" t="n">
        <v>0</v>
      </c>
      <c r="CO496" s="33" t="n">
        <v>0.002</v>
      </c>
      <c r="CP496" s="33" t="n">
        <v>0.007</v>
      </c>
      <c r="CQ496" s="33" t="n">
        <v>0</v>
      </c>
      <c r="CR496" s="33" t="n">
        <v>0.003</v>
      </c>
      <c r="CS496" s="33" t="n">
        <v>0.01</v>
      </c>
      <c r="CT496" s="33" t="n">
        <v>0.036</v>
      </c>
      <c r="CU496" s="33" t="n">
        <v>0.021</v>
      </c>
      <c r="CV496" s="33" t="n">
        <v>0.007</v>
      </c>
      <c r="CW496" s="33" t="n">
        <v>0.005</v>
      </c>
      <c r="CX496" s="33" t="n">
        <v>0.018</v>
      </c>
      <c r="CY496" s="33" t="n">
        <v>0.023</v>
      </c>
      <c r="CZ496" s="33" t="n">
        <v>0.013</v>
      </c>
      <c r="DA496" s="33" t="n">
        <v>0.021</v>
      </c>
      <c r="DB496" s="33" t="n">
        <v>0.05</v>
      </c>
      <c r="DC496" s="33" t="n">
        <v>0.098</v>
      </c>
      <c r="DD496" s="33" t="n">
        <v>0.044</v>
      </c>
      <c r="DE496" s="33" t="n">
        <v>0.134</v>
      </c>
      <c r="DF496" s="33" t="n">
        <v>0.166</v>
      </c>
      <c r="DG496" s="33" t="n">
        <v>0.187</v>
      </c>
      <c r="DH496" s="33" t="n">
        <v>0.241</v>
      </c>
      <c r="DI496" s="33" t="n">
        <v>0.178</v>
      </c>
      <c r="DJ496" s="33" t="n">
        <v>0.257</v>
      </c>
      <c r="DK496" s="33" t="n">
        <v>0.23</v>
      </c>
      <c r="DL496" s="33" t="n">
        <v>0.267</v>
      </c>
      <c r="DM496" s="33" t="n">
        <v>0.235</v>
      </c>
      <c r="DN496" s="33" t="n">
        <v>0.023</v>
      </c>
      <c r="DO496" s="33" t="n">
        <v>0.021</v>
      </c>
      <c r="DP496" s="33" t="n">
        <v>0.031</v>
      </c>
      <c r="DQ496" s="33" t="n">
        <v>0.031</v>
      </c>
      <c r="DR496" s="33" t="n">
        <v>0.029</v>
      </c>
      <c r="DS496" s="33" t="n">
        <v>0.036</v>
      </c>
      <c r="DT496" s="33" t="n">
        <v>0.028</v>
      </c>
      <c r="DU496" s="33" t="n">
        <v>0.033</v>
      </c>
      <c r="DV496" s="33" t="n">
        <v>0.042</v>
      </c>
      <c r="DW496" s="33" t="n">
        <v>0.836</v>
      </c>
      <c r="DX496" s="33" t="n">
        <v>0.808</v>
      </c>
      <c r="DY496" s="33" t="n">
        <v>0.762</v>
      </c>
      <c r="DZ496" s="33" t="n">
        <v>0.699</v>
      </c>
      <c r="EA496" s="33" t="n">
        <v>0.78</v>
      </c>
      <c r="EB496" s="33" t="n">
        <v>0.682</v>
      </c>
      <c r="EC496" s="33" t="n">
        <v>0.682</v>
      </c>
      <c r="ED496" s="33" t="n">
        <v>0.567</v>
      </c>
      <c r="EE496" s="33" t="n">
        <v>0.658</v>
      </c>
      <c r="EF496" s="33" t="n">
        <v>0.353</v>
      </c>
      <c r="EG496" s="33" t="n">
        <v>0.02</v>
      </c>
      <c r="EH496" s="33" t="n">
        <v>0.01</v>
      </c>
      <c r="EI496" s="33" t="n">
        <v>0.023</v>
      </c>
      <c r="EJ496" s="33" t="n">
        <v>0.272</v>
      </c>
      <c r="EK496" s="33" t="n">
        <v>0.086</v>
      </c>
      <c r="EL496" s="33" t="n">
        <v>0.023</v>
      </c>
      <c r="EM496" s="33" t="n">
        <v>0.067</v>
      </c>
      <c r="EN496" s="33" t="n">
        <v>0.158</v>
      </c>
      <c r="EO496" s="33" t="n">
        <v>0.366</v>
      </c>
      <c r="EP496" s="33" t="n">
        <v>0.293</v>
      </c>
      <c r="EQ496" s="33" t="n">
        <v>0.305</v>
      </c>
      <c r="ER496" s="33" t="n">
        <v>0.104</v>
      </c>
      <c r="ES496" s="33" t="n">
        <v>0.057</v>
      </c>
      <c r="ET496" s="33" t="n">
        <v>0.08</v>
      </c>
      <c r="EU496" s="33" t="n">
        <v>0.09</v>
      </c>
      <c r="EV496" s="33" t="n">
        <v>0.112</v>
      </c>
      <c r="EW496" s="33" t="n">
        <v>0.471</v>
      </c>
      <c r="EX496" s="33" t="n">
        <v>0.594</v>
      </c>
      <c r="EY496" s="33" t="n">
        <v>0.516</v>
      </c>
      <c r="EZ496" s="33" t="n">
        <v>8.54</v>
      </c>
      <c r="FA496" s="33" t="n">
        <v>0.005</v>
      </c>
      <c r="FB496" s="33" t="n">
        <v>0.01</v>
      </c>
      <c r="FC496" s="33" t="n">
        <v>0.011</v>
      </c>
      <c r="FD496" s="33" t="n">
        <v>0.013</v>
      </c>
      <c r="FE496" s="33" t="n">
        <v>0.047</v>
      </c>
      <c r="FF496" s="33" t="n">
        <v>0.034</v>
      </c>
      <c r="FG496" s="33" t="n">
        <v>0.077</v>
      </c>
      <c r="FH496" s="33" t="n">
        <v>0.143</v>
      </c>
      <c r="FI496" s="33" t="n">
        <v>0.184</v>
      </c>
      <c r="FJ496" s="33" t="n">
        <v>0.402</v>
      </c>
      <c r="FK496" s="33" t="n">
        <v>0.073</v>
      </c>
      <c r="FL496" s="33" t="n">
        <v>0.29</v>
      </c>
      <c r="FM496" s="33" t="n">
        <v>0.42</v>
      </c>
      <c r="FN496" s="33" t="n">
        <v>0.252</v>
      </c>
      <c r="FO496" s="33" t="n">
        <v>0.205</v>
      </c>
      <c r="FP496" s="33" t="n">
        <v>0.151</v>
      </c>
      <c r="FQ496" s="33" t="n">
        <v>0.197</v>
      </c>
      <c r="FR496" s="33" t="n">
        <v>0.145</v>
      </c>
      <c r="FS496" s="33" t="n">
        <v>0.083</v>
      </c>
      <c r="FT496" s="33" t="n">
        <v>0.178</v>
      </c>
      <c r="FU496" s="33" t="n">
        <v>0.163</v>
      </c>
      <c r="FV496" s="33" t="n">
        <v>0.083</v>
      </c>
      <c r="FW496" s="33" t="n">
        <v>0.187</v>
      </c>
      <c r="FX496" s="33" t="n">
        <v>0.197</v>
      </c>
      <c r="FY496" s="33" t="n">
        <v>0.262</v>
      </c>
      <c r="FZ496" s="33" t="n">
        <v>0.186</v>
      </c>
      <c r="GA496" s="33" t="n">
        <v>0.007</v>
      </c>
      <c r="GB496" s="33" t="n">
        <v>0.008</v>
      </c>
      <c r="GC496" s="33" t="n">
        <v>0.016</v>
      </c>
      <c r="GD496" s="33" t="n">
        <v>0.018</v>
      </c>
      <c r="GE496" s="33" t="n">
        <v>0.099</v>
      </c>
      <c r="GF496" s="33" t="n">
        <v>0.016</v>
      </c>
      <c r="GG496" s="33" t="n">
        <v>0.306</v>
      </c>
      <c r="GH496" s="33" t="n">
        <v>0.303</v>
      </c>
      <c r="GI496" s="33" t="n">
        <v>0.305</v>
      </c>
      <c r="GJ496" s="33" t="n">
        <v>0.283</v>
      </c>
      <c r="GK496" s="33" t="n">
        <v>0.393</v>
      </c>
      <c r="GL496" s="33" t="n">
        <v>0.355</v>
      </c>
      <c r="GM496" s="33" t="n">
        <v>0.577</v>
      </c>
      <c r="GN496" s="33" t="n">
        <v>0.432</v>
      </c>
      <c r="GO496" s="33" t="n">
        <v>0.467</v>
      </c>
      <c r="GP496" s="33" t="n">
        <v>0.5</v>
      </c>
      <c r="GQ496" s="33" t="n">
        <v>0.322</v>
      </c>
      <c r="GR496" s="33" t="n">
        <v>0.476</v>
      </c>
      <c r="GS496" s="33" t="n">
        <v>0.042</v>
      </c>
      <c r="GT496" s="33" t="n">
        <v>0.16</v>
      </c>
      <c r="GU496" s="33" t="n">
        <v>0.117</v>
      </c>
      <c r="GV496" s="33" t="n">
        <v>0.096</v>
      </c>
      <c r="GW496" s="33" t="n">
        <v>0.094</v>
      </c>
      <c r="GX496" s="33" t="n">
        <v>0.073</v>
      </c>
      <c r="GY496" s="33" t="n">
        <v>0.018</v>
      </c>
      <c r="GZ496" s="33" t="n">
        <v>0.018</v>
      </c>
      <c r="HA496" s="33" t="n">
        <v>0.016</v>
      </c>
      <c r="HB496" s="33" t="n">
        <v>0.016</v>
      </c>
      <c r="HC496" s="33" t="n">
        <v>0.013</v>
      </c>
      <c r="HD496" s="33" t="n">
        <v>0.011</v>
      </c>
      <c r="HE496" s="33" t="n">
        <v>0.05</v>
      </c>
      <c r="HF496" s="33" t="n">
        <v>0.08</v>
      </c>
      <c r="HG496" s="33" t="n">
        <v>0.078</v>
      </c>
      <c r="HH496" s="33" t="n">
        <v>0.086</v>
      </c>
      <c r="HI496" s="33" t="n">
        <v>0.078</v>
      </c>
      <c r="HJ496" s="33" t="n">
        <v>0.068</v>
      </c>
    </row>
    <row r="497" customFormat="false" ht="15" hidden="false" customHeight="false" outlineLevel="0" collapsed="false">
      <c r="A497" s="33" t="n">
        <v>610175</v>
      </c>
      <c r="B497" s="242" t="s">
        <v>1785</v>
      </c>
      <c r="C497" s="243" t="s">
        <v>1786</v>
      </c>
      <c r="D497" s="33" t="n">
        <v>5920</v>
      </c>
      <c r="E497" s="33" t="n">
        <v>25371</v>
      </c>
      <c r="F497" s="33" t="s">
        <v>1262</v>
      </c>
      <c r="G497" s="33" t="s">
        <v>1263</v>
      </c>
      <c r="H497" s="243" t="s">
        <v>46</v>
      </c>
      <c r="I497" s="33" t="s">
        <v>1855</v>
      </c>
      <c r="J497" s="33" t="s">
        <v>1788</v>
      </c>
      <c r="L497" s="33" t="s">
        <v>99</v>
      </c>
      <c r="N497" s="33" t="s">
        <v>1790</v>
      </c>
      <c r="O497" s="33" t="n">
        <v>51413</v>
      </c>
      <c r="P497" s="33" t="s">
        <v>1791</v>
      </c>
      <c r="Q497" s="33" t="s">
        <v>5134</v>
      </c>
      <c r="R497" s="33" t="s">
        <v>5135</v>
      </c>
      <c r="S497" s="33" t="n">
        <v>60615</v>
      </c>
      <c r="T497" s="33" t="n">
        <v>46</v>
      </c>
      <c r="U497" s="33" t="s">
        <v>5136</v>
      </c>
      <c r="V497" s="33" t="s">
        <v>5137</v>
      </c>
      <c r="W497" s="33" t="s">
        <v>5138</v>
      </c>
      <c r="X497" s="33" t="s">
        <v>5139</v>
      </c>
      <c r="Y497" s="33" t="s">
        <v>2229</v>
      </c>
      <c r="Z497" s="33" t="s">
        <v>1894</v>
      </c>
      <c r="AA497" s="33" t="n">
        <v>2012</v>
      </c>
      <c r="AB497" s="33" t="n">
        <v>610175</v>
      </c>
      <c r="AD497" s="33" t="n">
        <v>5920</v>
      </c>
      <c r="AG497" s="33" t="s">
        <v>5140</v>
      </c>
      <c r="AH497" s="33" t="n">
        <v>5</v>
      </c>
      <c r="AI497" s="33" t="s">
        <v>1823</v>
      </c>
      <c r="AJ497" s="33" t="s">
        <v>1801</v>
      </c>
      <c r="AK497" s="33" t="s">
        <v>1802</v>
      </c>
      <c r="AL497" s="33" t="s">
        <v>99</v>
      </c>
      <c r="AM497" s="33" t="s">
        <v>53</v>
      </c>
      <c r="AN497" s="33" t="s">
        <v>99</v>
      </c>
      <c r="AO497" s="33" t="s">
        <v>99</v>
      </c>
      <c r="AP497" s="33" t="s">
        <v>53</v>
      </c>
      <c r="AQ497" s="33" t="s">
        <v>2426</v>
      </c>
      <c r="AR497" s="244" t="s">
        <v>460</v>
      </c>
      <c r="AS497" s="33" t="s">
        <v>77</v>
      </c>
      <c r="AT497" s="33" t="s">
        <v>131</v>
      </c>
      <c r="AU497" s="33" t="s">
        <v>77</v>
      </c>
      <c r="AV497" s="33" t="n">
        <v>68</v>
      </c>
      <c r="AW497" s="33" t="n">
        <v>81</v>
      </c>
      <c r="AX497" s="33" t="n">
        <v>60</v>
      </c>
      <c r="AY497" s="33" t="n">
        <v>155</v>
      </c>
      <c r="AZ497" s="33" t="n">
        <v>1</v>
      </c>
      <c r="BA497" s="33" t="n">
        <v>1</v>
      </c>
      <c r="BB497" s="33" t="n">
        <v>140</v>
      </c>
      <c r="BC497" s="33" t="n">
        <v>3</v>
      </c>
      <c r="BD497" s="245" t="n">
        <v>0</v>
      </c>
      <c r="BE497" s="33" t="n">
        <v>0</v>
      </c>
      <c r="BF497" s="33" t="n">
        <v>8</v>
      </c>
      <c r="BG497" s="33" t="n">
        <v>2</v>
      </c>
      <c r="BH497" s="33" t="n">
        <v>155</v>
      </c>
      <c r="BI497" s="33" t="n">
        <v>0</v>
      </c>
      <c r="BJ497" s="33" t="n">
        <v>0</v>
      </c>
      <c r="BK497" s="33" t="n">
        <v>0.006</v>
      </c>
      <c r="BL497" s="33" t="n">
        <v>0.006</v>
      </c>
      <c r="BM497" s="33" t="n">
        <v>0.006</v>
      </c>
      <c r="BN497" s="33" t="n">
        <v>0.026</v>
      </c>
      <c r="BO497" s="33" t="n">
        <v>0.019</v>
      </c>
      <c r="BP497" s="33" t="n">
        <v>0.013</v>
      </c>
      <c r="BQ497" s="33" t="n">
        <v>0.039</v>
      </c>
      <c r="BR497" s="33" t="n">
        <v>0.032</v>
      </c>
      <c r="BS497" s="33" t="n">
        <v>0.097</v>
      </c>
      <c r="BT497" s="33" t="n">
        <v>0.103</v>
      </c>
      <c r="BU497" s="33" t="n">
        <v>0.271</v>
      </c>
      <c r="BV497" s="33" t="n">
        <v>0.245</v>
      </c>
      <c r="BW497" s="33" t="n">
        <v>0.284</v>
      </c>
      <c r="BX497" s="33" t="n">
        <v>0.161</v>
      </c>
      <c r="BY497" s="33" t="n">
        <v>0.29</v>
      </c>
      <c r="BZ497" s="33" t="n">
        <v>0.258</v>
      </c>
      <c r="CA497" s="33" t="n">
        <v>0.019</v>
      </c>
      <c r="CB497" s="33" t="n">
        <v>0.006</v>
      </c>
      <c r="CC497" s="33" t="n">
        <v>0.019</v>
      </c>
      <c r="CD497" s="33" t="n">
        <v>0.019</v>
      </c>
      <c r="CE497" s="33" t="n">
        <v>0.039</v>
      </c>
      <c r="CF497" s="33" t="n">
        <v>0.026</v>
      </c>
      <c r="CG497" s="33" t="n">
        <v>0.69</v>
      </c>
      <c r="CH497" s="33" t="n">
        <v>0.735</v>
      </c>
      <c r="CI497" s="33" t="n">
        <v>0.652</v>
      </c>
      <c r="CJ497" s="33" t="n">
        <v>0.781</v>
      </c>
      <c r="CK497" s="33" t="n">
        <v>0.568</v>
      </c>
      <c r="CL497" s="33" t="n">
        <v>0.587</v>
      </c>
      <c r="CM497" s="33" t="n">
        <v>0</v>
      </c>
      <c r="CN497" s="33" t="n">
        <v>0</v>
      </c>
      <c r="CO497" s="33" t="n">
        <v>0</v>
      </c>
      <c r="CP497" s="33" t="n">
        <v>0</v>
      </c>
      <c r="CQ497" s="33" t="n">
        <v>0</v>
      </c>
      <c r="CR497" s="33" t="n">
        <v>0</v>
      </c>
      <c r="CS497" s="33" t="n">
        <v>0.006</v>
      </c>
      <c r="CT497" s="33" t="n">
        <v>0.045</v>
      </c>
      <c r="CU497" s="33" t="n">
        <v>0.026</v>
      </c>
      <c r="CV497" s="33" t="n">
        <v>0.013</v>
      </c>
      <c r="CW497" s="33" t="n">
        <v>0.006</v>
      </c>
      <c r="CX497" s="33" t="n">
        <v>0</v>
      </c>
      <c r="CY497" s="33" t="n">
        <v>0</v>
      </c>
      <c r="CZ497" s="33" t="n">
        <v>0.013</v>
      </c>
      <c r="DA497" s="33" t="n">
        <v>0.045</v>
      </c>
      <c r="DB497" s="33" t="n">
        <v>0.032</v>
      </c>
      <c r="DC497" s="33" t="n">
        <v>0.077</v>
      </c>
      <c r="DD497" s="33" t="n">
        <v>0.026</v>
      </c>
      <c r="DE497" s="33" t="n">
        <v>0.039</v>
      </c>
      <c r="DF497" s="33" t="n">
        <v>0.052</v>
      </c>
      <c r="DG497" s="33" t="n">
        <v>0.09</v>
      </c>
      <c r="DH497" s="33" t="n">
        <v>0.09</v>
      </c>
      <c r="DI497" s="33" t="n">
        <v>0.097</v>
      </c>
      <c r="DJ497" s="33" t="n">
        <v>0.239</v>
      </c>
      <c r="DK497" s="33" t="n">
        <v>0.135</v>
      </c>
      <c r="DL497" s="33" t="n">
        <v>0.181</v>
      </c>
      <c r="DM497" s="33" t="n">
        <v>0.194</v>
      </c>
      <c r="DN497" s="33" t="n">
        <v>0</v>
      </c>
      <c r="DO497" s="33" t="n">
        <v>0</v>
      </c>
      <c r="DP497" s="33" t="n">
        <v>0.013</v>
      </c>
      <c r="DQ497" s="33" t="n">
        <v>0</v>
      </c>
      <c r="DR497" s="33" t="n">
        <v>0.006</v>
      </c>
      <c r="DS497" s="33" t="n">
        <v>0.013</v>
      </c>
      <c r="DT497" s="33" t="n">
        <v>0.013</v>
      </c>
      <c r="DU497" s="33" t="n">
        <v>0.006</v>
      </c>
      <c r="DV497" s="33" t="n">
        <v>0.006</v>
      </c>
      <c r="DW497" s="33" t="n">
        <v>0.948</v>
      </c>
      <c r="DX497" s="33" t="n">
        <v>0.942</v>
      </c>
      <c r="DY497" s="33" t="n">
        <v>0.897</v>
      </c>
      <c r="DZ497" s="33" t="n">
        <v>0.91</v>
      </c>
      <c r="EA497" s="33" t="n">
        <v>0.884</v>
      </c>
      <c r="EB497" s="33" t="n">
        <v>0.703</v>
      </c>
      <c r="EC497" s="33" t="n">
        <v>0.813</v>
      </c>
      <c r="ED497" s="33" t="n">
        <v>0.69</v>
      </c>
      <c r="EE497" s="33" t="n">
        <v>0.748</v>
      </c>
      <c r="EF497" s="33" t="n">
        <v>0.452</v>
      </c>
      <c r="EG497" s="33" t="n">
        <v>0</v>
      </c>
      <c r="EH497" s="33" t="n">
        <v>0</v>
      </c>
      <c r="EI497" s="33" t="n">
        <v>0.019</v>
      </c>
      <c r="EJ497" s="33" t="n">
        <v>0.329</v>
      </c>
      <c r="EK497" s="33" t="n">
        <v>0.039</v>
      </c>
      <c r="EL497" s="33" t="n">
        <v>0.039</v>
      </c>
      <c r="EM497" s="33" t="n">
        <v>0.129</v>
      </c>
      <c r="EN497" s="33" t="n">
        <v>0.065</v>
      </c>
      <c r="EO497" s="33" t="n">
        <v>0.271</v>
      </c>
      <c r="EP497" s="33" t="n">
        <v>0.277</v>
      </c>
      <c r="EQ497" s="33" t="n">
        <v>0.277</v>
      </c>
      <c r="ER497" s="33" t="n">
        <v>0.032</v>
      </c>
      <c r="ES497" s="33" t="n">
        <v>0.032</v>
      </c>
      <c r="ET497" s="33" t="n">
        <v>0.032</v>
      </c>
      <c r="EU497" s="33" t="n">
        <v>0.077</v>
      </c>
      <c r="EV497" s="33" t="n">
        <v>0.123</v>
      </c>
      <c r="EW497" s="33" t="n">
        <v>0.658</v>
      </c>
      <c r="EX497" s="33" t="n">
        <v>0.652</v>
      </c>
      <c r="EY497" s="33" t="n">
        <v>0.497</v>
      </c>
      <c r="EZ497" s="33" t="n">
        <v>8.3</v>
      </c>
      <c r="FA497" s="33" t="n">
        <v>0.013</v>
      </c>
      <c r="FB497" s="33" t="n">
        <v>0.006</v>
      </c>
      <c r="FC497" s="33" t="n">
        <v>0.026</v>
      </c>
      <c r="FD497" s="33" t="n">
        <v>0.013</v>
      </c>
      <c r="FE497" s="33" t="n">
        <v>0.071</v>
      </c>
      <c r="FF497" s="33" t="n">
        <v>0.006</v>
      </c>
      <c r="FG497" s="33" t="n">
        <v>0.103</v>
      </c>
      <c r="FH497" s="33" t="n">
        <v>0.181</v>
      </c>
      <c r="FI497" s="33" t="n">
        <v>0.155</v>
      </c>
      <c r="FJ497" s="33" t="n">
        <v>0.387</v>
      </c>
      <c r="FK497" s="33" t="n">
        <v>0.039</v>
      </c>
      <c r="FL497" s="33" t="n">
        <v>0.471</v>
      </c>
      <c r="FM497" s="33" t="n">
        <v>0.529</v>
      </c>
      <c r="FN497" s="33" t="n">
        <v>0.142</v>
      </c>
      <c r="FO497" s="33" t="n">
        <v>0.187</v>
      </c>
      <c r="FP497" s="33" t="n">
        <v>0.161</v>
      </c>
      <c r="FQ497" s="33" t="n">
        <v>0.213</v>
      </c>
      <c r="FR497" s="33" t="n">
        <v>0.065</v>
      </c>
      <c r="FS497" s="33" t="n">
        <v>0.045</v>
      </c>
      <c r="FT497" s="33" t="n">
        <v>0.342</v>
      </c>
      <c r="FU497" s="33" t="n">
        <v>0.103</v>
      </c>
      <c r="FV497" s="33" t="n">
        <v>0.09</v>
      </c>
      <c r="FW497" s="33" t="n">
        <v>0.245</v>
      </c>
      <c r="FX497" s="33" t="n">
        <v>0.174</v>
      </c>
      <c r="FY497" s="33" t="n">
        <v>0.174</v>
      </c>
      <c r="FZ497" s="33" t="n">
        <v>0.058</v>
      </c>
      <c r="GA497" s="33" t="n">
        <v>0.026</v>
      </c>
      <c r="GB497" s="33" t="n">
        <v>0.019</v>
      </c>
      <c r="GC497" s="33" t="n">
        <v>0.052</v>
      </c>
      <c r="GD497" s="33" t="n">
        <v>0.019</v>
      </c>
      <c r="GE497" s="33" t="n">
        <v>0.071</v>
      </c>
      <c r="GF497" s="33" t="n">
        <v>0.013</v>
      </c>
      <c r="GG497" s="33" t="n">
        <v>0.232</v>
      </c>
      <c r="GH497" s="33" t="n">
        <v>0.271</v>
      </c>
      <c r="GI497" s="33" t="n">
        <v>0.245</v>
      </c>
      <c r="GJ497" s="33" t="n">
        <v>0.297</v>
      </c>
      <c r="GK497" s="33" t="n">
        <v>0.394</v>
      </c>
      <c r="GL497" s="33" t="n">
        <v>0.335</v>
      </c>
      <c r="GM497" s="33" t="n">
        <v>0.671</v>
      </c>
      <c r="GN497" s="33" t="n">
        <v>0.458</v>
      </c>
      <c r="GO497" s="33" t="n">
        <v>0.458</v>
      </c>
      <c r="GP497" s="33" t="n">
        <v>0.561</v>
      </c>
      <c r="GQ497" s="33" t="n">
        <v>0.432</v>
      </c>
      <c r="GR497" s="33" t="n">
        <v>0.574</v>
      </c>
      <c r="GS497" s="33" t="n">
        <v>0.032</v>
      </c>
      <c r="GT497" s="33" t="n">
        <v>0.187</v>
      </c>
      <c r="GU497" s="33" t="n">
        <v>0.194</v>
      </c>
      <c r="GV497" s="33" t="n">
        <v>0.065</v>
      </c>
      <c r="GW497" s="33" t="n">
        <v>0.052</v>
      </c>
      <c r="GX497" s="33" t="n">
        <v>0.039</v>
      </c>
      <c r="GY497" s="33" t="n">
        <v>0.019</v>
      </c>
      <c r="GZ497" s="33" t="n">
        <v>0.019</v>
      </c>
      <c r="HA497" s="33" t="n">
        <v>0.013</v>
      </c>
      <c r="HB497" s="33" t="n">
        <v>0.019</v>
      </c>
      <c r="HC497" s="33" t="n">
        <v>0.019</v>
      </c>
      <c r="HD497" s="33" t="n">
        <v>0.013</v>
      </c>
      <c r="HE497" s="33" t="n">
        <v>0.019</v>
      </c>
      <c r="HF497" s="33" t="n">
        <v>0.045</v>
      </c>
      <c r="HG497" s="33" t="n">
        <v>0.039</v>
      </c>
      <c r="HH497" s="33" t="n">
        <v>0.039</v>
      </c>
      <c r="HI497" s="33" t="n">
        <v>0.032</v>
      </c>
      <c r="HJ497" s="33" t="n">
        <v>0.026</v>
      </c>
    </row>
    <row r="498" customFormat="false" ht="15" hidden="false" customHeight="false" outlineLevel="0" collapsed="false">
      <c r="A498" s="33" t="n">
        <v>610176</v>
      </c>
      <c r="B498" s="242" t="s">
        <v>1785</v>
      </c>
      <c r="C498" s="243" t="s">
        <v>1786</v>
      </c>
      <c r="D498" s="33" t="n">
        <v>5930</v>
      </c>
      <c r="E498" s="33" t="n">
        <v>25381</v>
      </c>
      <c r="F498" s="33" t="s">
        <v>1264</v>
      </c>
      <c r="G498" s="33" t="s">
        <v>1265</v>
      </c>
      <c r="H498" s="243" t="s">
        <v>46</v>
      </c>
      <c r="I498" s="33" t="s">
        <v>1855</v>
      </c>
      <c r="J498" s="33" t="s">
        <v>1788</v>
      </c>
      <c r="L498" s="33" t="s">
        <v>155</v>
      </c>
      <c r="N498" s="33" t="s">
        <v>1790</v>
      </c>
      <c r="O498" s="33" t="n">
        <v>54723</v>
      </c>
      <c r="P498" s="33" t="s">
        <v>1791</v>
      </c>
      <c r="Q498" s="33" t="s">
        <v>5141</v>
      </c>
      <c r="R498" s="33" t="s">
        <v>5142</v>
      </c>
      <c r="S498" s="33" t="n">
        <v>60643</v>
      </c>
      <c r="T498" s="33" t="n">
        <v>49</v>
      </c>
      <c r="U498" s="33" t="s">
        <v>5143</v>
      </c>
      <c r="V498" s="33" t="s">
        <v>5144</v>
      </c>
      <c r="W498" s="33" t="s">
        <v>5145</v>
      </c>
      <c r="X498" s="33" t="s">
        <v>5146</v>
      </c>
      <c r="Y498" s="33" t="s">
        <v>2642</v>
      </c>
      <c r="AA498" s="33" t="n">
        <v>2012</v>
      </c>
      <c r="AB498" s="33" t="n">
        <v>610176</v>
      </c>
      <c r="AD498" s="33" t="n">
        <v>5930</v>
      </c>
      <c r="AG498" s="33" t="s">
        <v>5147</v>
      </c>
      <c r="AH498" s="33" t="n">
        <v>6</v>
      </c>
      <c r="AI498" s="33" t="s">
        <v>1823</v>
      </c>
      <c r="AJ498" s="33" t="s">
        <v>1801</v>
      </c>
      <c r="AK498" s="33" t="s">
        <v>1802</v>
      </c>
      <c r="AL498" s="33" t="s">
        <v>155</v>
      </c>
      <c r="AM498" s="33" t="s">
        <v>60</v>
      </c>
      <c r="AN498" s="33" t="s">
        <v>155</v>
      </c>
      <c r="AO498" s="33" t="s">
        <v>155</v>
      </c>
      <c r="AP498" s="33" t="s">
        <v>60</v>
      </c>
      <c r="AQ498" s="33" t="s">
        <v>2467</v>
      </c>
      <c r="AR498" s="244" t="s">
        <v>192</v>
      </c>
      <c r="AS498" s="33" t="s">
        <v>77</v>
      </c>
      <c r="AT498" s="33" t="s">
        <v>47</v>
      </c>
      <c r="AU498" s="33" t="s">
        <v>47</v>
      </c>
      <c r="AV498" s="33" t="n">
        <v>65</v>
      </c>
      <c r="AW498" s="33" t="n">
        <v>49</v>
      </c>
      <c r="AX498" s="33" t="n">
        <v>49</v>
      </c>
      <c r="AY498" s="33" t="n">
        <v>159</v>
      </c>
      <c r="AZ498" s="33" t="n">
        <v>0</v>
      </c>
      <c r="BA498" s="33" t="n">
        <v>0</v>
      </c>
      <c r="BB498" s="33" t="n">
        <v>149</v>
      </c>
      <c r="BC498" s="33" t="n">
        <v>2</v>
      </c>
      <c r="BD498" s="245" t="n">
        <v>0</v>
      </c>
      <c r="BE498" s="33" t="n">
        <v>0</v>
      </c>
      <c r="BF498" s="33" t="n">
        <v>4</v>
      </c>
      <c r="BG498" s="33" t="n">
        <v>4</v>
      </c>
      <c r="BH498" s="33" t="n">
        <v>159</v>
      </c>
      <c r="BI498" s="33" t="n">
        <v>0.013</v>
      </c>
      <c r="BJ498" s="33" t="n">
        <v>0.019</v>
      </c>
      <c r="BK498" s="33" t="n">
        <v>0</v>
      </c>
      <c r="BL498" s="33" t="n">
        <v>0.006</v>
      </c>
      <c r="BM498" s="33" t="n">
        <v>0.031</v>
      </c>
      <c r="BN498" s="33" t="n">
        <v>0.038</v>
      </c>
      <c r="BO498" s="33" t="n">
        <v>0.025</v>
      </c>
      <c r="BP498" s="33" t="n">
        <v>0.044</v>
      </c>
      <c r="BQ498" s="33" t="n">
        <v>0.063</v>
      </c>
      <c r="BR498" s="33" t="n">
        <v>0.025</v>
      </c>
      <c r="BS498" s="33" t="n">
        <v>0.057</v>
      </c>
      <c r="BT498" s="33" t="n">
        <v>0.101</v>
      </c>
      <c r="BU498" s="33" t="n">
        <v>0.289</v>
      </c>
      <c r="BV498" s="33" t="n">
        <v>0.214</v>
      </c>
      <c r="BW498" s="33" t="n">
        <v>0.245</v>
      </c>
      <c r="BX498" s="33" t="n">
        <v>0.17</v>
      </c>
      <c r="BY498" s="33" t="n">
        <v>0.302</v>
      </c>
      <c r="BZ498" s="33" t="n">
        <v>0.252</v>
      </c>
      <c r="CA498" s="33" t="n">
        <v>0.038</v>
      </c>
      <c r="CB498" s="33" t="n">
        <v>0.025</v>
      </c>
      <c r="CC498" s="33" t="n">
        <v>0.038</v>
      </c>
      <c r="CD498" s="33" t="n">
        <v>0.038</v>
      </c>
      <c r="CE498" s="33" t="n">
        <v>0.019</v>
      </c>
      <c r="CF498" s="33" t="n">
        <v>0.044</v>
      </c>
      <c r="CG498" s="33" t="n">
        <v>0.635</v>
      </c>
      <c r="CH498" s="33" t="n">
        <v>0.698</v>
      </c>
      <c r="CI498" s="33" t="n">
        <v>0.654</v>
      </c>
      <c r="CJ498" s="33" t="n">
        <v>0.761</v>
      </c>
      <c r="CK498" s="33" t="n">
        <v>0.591</v>
      </c>
      <c r="CL498" s="33" t="n">
        <v>0.566</v>
      </c>
      <c r="CM498" s="33" t="n">
        <v>0</v>
      </c>
      <c r="CN498" s="33" t="n">
        <v>0</v>
      </c>
      <c r="CO498" s="33" t="n">
        <v>0</v>
      </c>
      <c r="CP498" s="33" t="n">
        <v>0.006</v>
      </c>
      <c r="CQ498" s="33" t="n">
        <v>0.006</v>
      </c>
      <c r="CR498" s="33" t="n">
        <v>0.025</v>
      </c>
      <c r="CS498" s="33" t="n">
        <v>0.031</v>
      </c>
      <c r="CT498" s="33" t="n">
        <v>0.069</v>
      </c>
      <c r="CU498" s="33" t="n">
        <v>0.031</v>
      </c>
      <c r="CV498" s="33" t="n">
        <v>0.019</v>
      </c>
      <c r="CW498" s="33" t="n">
        <v>0.038</v>
      </c>
      <c r="CX498" s="33" t="n">
        <v>0.038</v>
      </c>
      <c r="CY498" s="33" t="n">
        <v>0.038</v>
      </c>
      <c r="CZ498" s="33" t="n">
        <v>0.031</v>
      </c>
      <c r="DA498" s="33" t="n">
        <v>0.044</v>
      </c>
      <c r="DB498" s="33" t="n">
        <v>0.05</v>
      </c>
      <c r="DC498" s="33" t="n">
        <v>0.088</v>
      </c>
      <c r="DD498" s="33" t="n">
        <v>0.05</v>
      </c>
      <c r="DE498" s="33" t="n">
        <v>0.157</v>
      </c>
      <c r="DF498" s="33" t="n">
        <v>0.151</v>
      </c>
      <c r="DG498" s="33" t="n">
        <v>0.208</v>
      </c>
      <c r="DH498" s="33" t="n">
        <v>0.17</v>
      </c>
      <c r="DI498" s="33" t="n">
        <v>0.214</v>
      </c>
      <c r="DJ498" s="33" t="n">
        <v>0.302</v>
      </c>
      <c r="DK498" s="33" t="n">
        <v>0.264</v>
      </c>
      <c r="DL498" s="33" t="n">
        <v>0.195</v>
      </c>
      <c r="DM498" s="33" t="n">
        <v>0.22</v>
      </c>
      <c r="DN498" s="33" t="n">
        <v>0.025</v>
      </c>
      <c r="DO498" s="33" t="n">
        <v>0.031</v>
      </c>
      <c r="DP498" s="33" t="n">
        <v>0.025</v>
      </c>
      <c r="DQ498" s="33" t="n">
        <v>0.031</v>
      </c>
      <c r="DR498" s="33" t="n">
        <v>0.038</v>
      </c>
      <c r="DS498" s="33" t="n">
        <v>0.05</v>
      </c>
      <c r="DT498" s="33" t="n">
        <v>0.044</v>
      </c>
      <c r="DU498" s="33" t="n">
        <v>0.031</v>
      </c>
      <c r="DV498" s="33" t="n">
        <v>0.031</v>
      </c>
      <c r="DW498" s="33" t="n">
        <v>0.799</v>
      </c>
      <c r="DX498" s="33" t="n">
        <v>0.78</v>
      </c>
      <c r="DY498" s="33" t="n">
        <v>0.73</v>
      </c>
      <c r="DZ498" s="33" t="n">
        <v>0.755</v>
      </c>
      <c r="EA498" s="33" t="n">
        <v>0.711</v>
      </c>
      <c r="EB498" s="33" t="n">
        <v>0.579</v>
      </c>
      <c r="EC498" s="33" t="n">
        <v>0.61</v>
      </c>
      <c r="ED498" s="33" t="n">
        <v>0.616</v>
      </c>
      <c r="EE498" s="33" t="n">
        <v>0.667</v>
      </c>
      <c r="EF498" s="33" t="n">
        <v>0.308</v>
      </c>
      <c r="EG498" s="33" t="n">
        <v>0.075</v>
      </c>
      <c r="EH498" s="33" t="n">
        <v>0.006</v>
      </c>
      <c r="EI498" s="33" t="n">
        <v>0.057</v>
      </c>
      <c r="EJ498" s="33" t="n">
        <v>0.308</v>
      </c>
      <c r="EK498" s="33" t="n">
        <v>0.138</v>
      </c>
      <c r="EL498" s="33" t="n">
        <v>0.088</v>
      </c>
      <c r="EM498" s="33" t="n">
        <v>0.119</v>
      </c>
      <c r="EN498" s="33" t="n">
        <v>0.119</v>
      </c>
      <c r="EO498" s="33" t="n">
        <v>0.346</v>
      </c>
      <c r="EP498" s="33" t="n">
        <v>0.34</v>
      </c>
      <c r="EQ498" s="33" t="n">
        <v>0.308</v>
      </c>
      <c r="ER498" s="33" t="n">
        <v>0.082</v>
      </c>
      <c r="ES498" s="33" t="n">
        <v>0.094</v>
      </c>
      <c r="ET498" s="33" t="n">
        <v>0.145</v>
      </c>
      <c r="EU498" s="33" t="n">
        <v>0.145</v>
      </c>
      <c r="EV498" s="33" t="n">
        <v>0.182</v>
      </c>
      <c r="EW498" s="33" t="n">
        <v>0.346</v>
      </c>
      <c r="EX498" s="33" t="n">
        <v>0.421</v>
      </c>
      <c r="EY498" s="33" t="n">
        <v>0.371</v>
      </c>
      <c r="EZ498" s="33" t="n">
        <v>7.44</v>
      </c>
      <c r="FA498" s="33" t="n">
        <v>0.031</v>
      </c>
      <c r="FB498" s="33" t="n">
        <v>0</v>
      </c>
      <c r="FC498" s="33" t="n">
        <v>0.057</v>
      </c>
      <c r="FD498" s="33" t="n">
        <v>0.025</v>
      </c>
      <c r="FE498" s="33" t="n">
        <v>0.107</v>
      </c>
      <c r="FF498" s="33" t="n">
        <v>0.075</v>
      </c>
      <c r="FG498" s="33" t="n">
        <v>0.107</v>
      </c>
      <c r="FH498" s="33" t="n">
        <v>0.113</v>
      </c>
      <c r="FI498" s="33" t="n">
        <v>0.101</v>
      </c>
      <c r="FJ498" s="33" t="n">
        <v>0.289</v>
      </c>
      <c r="FK498" s="33" t="n">
        <v>0.094</v>
      </c>
      <c r="FL498" s="33" t="n">
        <v>0.528</v>
      </c>
      <c r="FM498" s="33" t="n">
        <v>0.553</v>
      </c>
      <c r="FN498" s="33" t="n">
        <v>0.233</v>
      </c>
      <c r="FO498" s="33" t="n">
        <v>0.176</v>
      </c>
      <c r="FP498" s="33" t="n">
        <v>0.138</v>
      </c>
      <c r="FQ498" s="33" t="n">
        <v>0.22</v>
      </c>
      <c r="FR498" s="33" t="n">
        <v>0.082</v>
      </c>
      <c r="FS498" s="33" t="n">
        <v>0.069</v>
      </c>
      <c r="FT498" s="33" t="n">
        <v>0.176</v>
      </c>
      <c r="FU498" s="33" t="n">
        <v>0.088</v>
      </c>
      <c r="FV498" s="33" t="n">
        <v>0.094</v>
      </c>
      <c r="FW498" s="33" t="n">
        <v>0.264</v>
      </c>
      <c r="FX498" s="33" t="n">
        <v>0.126</v>
      </c>
      <c r="FY498" s="33" t="n">
        <v>0.145</v>
      </c>
      <c r="FZ498" s="33" t="n">
        <v>0.107</v>
      </c>
      <c r="GA498" s="33" t="n">
        <v>0.013</v>
      </c>
      <c r="GB498" s="33" t="n">
        <v>0.013</v>
      </c>
      <c r="GC498" s="33" t="n">
        <v>0.019</v>
      </c>
      <c r="GD498" s="33" t="n">
        <v>0.025</v>
      </c>
      <c r="GE498" s="33" t="n">
        <v>0.044</v>
      </c>
      <c r="GF498" s="33" t="n">
        <v>0.006</v>
      </c>
      <c r="GG498" s="33" t="n">
        <v>0.34</v>
      </c>
      <c r="GH498" s="33" t="n">
        <v>0.302</v>
      </c>
      <c r="GI498" s="33" t="n">
        <v>0.34</v>
      </c>
      <c r="GJ498" s="33" t="n">
        <v>0.384</v>
      </c>
      <c r="GK498" s="33" t="n">
        <v>0.421</v>
      </c>
      <c r="GL498" s="33" t="n">
        <v>0.34</v>
      </c>
      <c r="GM498" s="33" t="n">
        <v>0.516</v>
      </c>
      <c r="GN498" s="33" t="n">
        <v>0.409</v>
      </c>
      <c r="GO498" s="33" t="n">
        <v>0.396</v>
      </c>
      <c r="GP498" s="33" t="n">
        <v>0.409</v>
      </c>
      <c r="GQ498" s="33" t="n">
        <v>0.358</v>
      </c>
      <c r="GR498" s="33" t="n">
        <v>0.516</v>
      </c>
      <c r="GS498" s="33" t="n">
        <v>0.025</v>
      </c>
      <c r="GT498" s="33" t="n">
        <v>0.176</v>
      </c>
      <c r="GU498" s="33" t="n">
        <v>0.126</v>
      </c>
      <c r="GV498" s="33" t="n">
        <v>0.069</v>
      </c>
      <c r="GW498" s="33" t="n">
        <v>0.069</v>
      </c>
      <c r="GX498" s="33" t="n">
        <v>0.044</v>
      </c>
      <c r="GY498" s="33" t="n">
        <v>0.019</v>
      </c>
      <c r="GZ498" s="33" t="n">
        <v>0.019</v>
      </c>
      <c r="HA498" s="33" t="n">
        <v>0.019</v>
      </c>
      <c r="HB498" s="33" t="n">
        <v>0.019</v>
      </c>
      <c r="HC498" s="33" t="n">
        <v>0.013</v>
      </c>
      <c r="HD498" s="33" t="n">
        <v>0.013</v>
      </c>
      <c r="HE498" s="33" t="n">
        <v>0.088</v>
      </c>
      <c r="HF498" s="33" t="n">
        <v>0.082</v>
      </c>
      <c r="HG498" s="33" t="n">
        <v>0.101</v>
      </c>
      <c r="HH498" s="33" t="n">
        <v>0.094</v>
      </c>
      <c r="HI498" s="33" t="n">
        <v>0.094</v>
      </c>
      <c r="HJ498" s="33" t="n">
        <v>0.082</v>
      </c>
    </row>
    <row r="499" customFormat="false" ht="15" hidden="false" customHeight="false" outlineLevel="0" collapsed="false">
      <c r="A499" s="33" t="n">
        <v>610177</v>
      </c>
      <c r="B499" s="242" t="s">
        <v>1785</v>
      </c>
      <c r="C499" s="243" t="s">
        <v>1786</v>
      </c>
      <c r="D499" s="33" t="n">
        <v>5940</v>
      </c>
      <c r="E499" s="33" t="n">
        <v>29281</v>
      </c>
      <c r="F499" s="33" t="s">
        <v>1270</v>
      </c>
      <c r="G499" s="33" t="s">
        <v>1271</v>
      </c>
      <c r="H499" s="243" t="s">
        <v>46</v>
      </c>
      <c r="I499" s="33" t="s">
        <v>1855</v>
      </c>
      <c r="J499" s="33" t="s">
        <v>2438</v>
      </c>
      <c r="L499" s="33" t="s">
        <v>232</v>
      </c>
      <c r="N499" s="33" t="s">
        <v>1790</v>
      </c>
      <c r="O499" s="33" t="n">
        <v>54719</v>
      </c>
      <c r="P499" s="33" t="s">
        <v>1791</v>
      </c>
      <c r="Q499" s="33" t="s">
        <v>5148</v>
      </c>
      <c r="R499" s="33" t="s">
        <v>5149</v>
      </c>
      <c r="S499" s="33" t="n">
        <v>60607</v>
      </c>
      <c r="T499" s="33" t="n">
        <v>38</v>
      </c>
      <c r="U499" s="33" t="s">
        <v>5150</v>
      </c>
      <c r="V499" s="33" t="s">
        <v>5151</v>
      </c>
      <c r="W499" s="33" t="s">
        <v>5152</v>
      </c>
      <c r="X499" s="33" t="s">
        <v>5153</v>
      </c>
      <c r="Y499" s="33" t="s">
        <v>1989</v>
      </c>
      <c r="AA499" s="33" t="n">
        <v>2012</v>
      </c>
      <c r="AB499" s="33" t="n">
        <v>610177</v>
      </c>
      <c r="AD499" s="33" t="n">
        <v>5940</v>
      </c>
      <c r="AG499" s="33" t="s">
        <v>5154</v>
      </c>
      <c r="AH499" s="33" t="n">
        <v>0</v>
      </c>
      <c r="AI499" s="33" t="s">
        <v>1823</v>
      </c>
      <c r="AJ499" s="33" t="s">
        <v>1801</v>
      </c>
      <c r="AK499" s="33" t="s">
        <v>1802</v>
      </c>
      <c r="AL499" s="33" t="s">
        <v>232</v>
      </c>
      <c r="AM499" s="33" t="s">
        <v>108</v>
      </c>
      <c r="AN499" s="33" t="s">
        <v>232</v>
      </c>
      <c r="AO499" s="33" t="s">
        <v>232</v>
      </c>
      <c r="AP499" s="33" t="s">
        <v>108</v>
      </c>
      <c r="AQ499" s="33" t="s">
        <v>2426</v>
      </c>
      <c r="AR499" s="244" t="s">
        <v>54</v>
      </c>
    </row>
    <row r="500" customFormat="false" ht="15" hidden="false" customHeight="false" outlineLevel="0" collapsed="false">
      <c r="A500" s="33" t="n">
        <v>610178</v>
      </c>
      <c r="B500" s="242" t="s">
        <v>1785</v>
      </c>
      <c r="C500" s="243" t="s">
        <v>1786</v>
      </c>
      <c r="D500" s="33" t="n">
        <v>5950</v>
      </c>
      <c r="E500" s="33" t="n">
        <v>25391</v>
      </c>
      <c r="F500" s="33" t="s">
        <v>1234</v>
      </c>
      <c r="G500" s="33" t="s">
        <v>1235</v>
      </c>
      <c r="H500" s="243" t="s">
        <v>46</v>
      </c>
      <c r="I500" s="33" t="s">
        <v>1855</v>
      </c>
      <c r="J500" s="33" t="s">
        <v>1788</v>
      </c>
      <c r="L500" s="33" t="s">
        <v>59</v>
      </c>
      <c r="N500" s="33" t="s">
        <v>1790</v>
      </c>
      <c r="O500" s="33" t="n">
        <v>51517</v>
      </c>
      <c r="P500" s="33" t="s">
        <v>1791</v>
      </c>
      <c r="Q500" s="33" t="s">
        <v>5155</v>
      </c>
      <c r="R500" s="33" t="s">
        <v>5156</v>
      </c>
      <c r="S500" s="33" t="n">
        <v>60628</v>
      </c>
      <c r="T500" s="33" t="n">
        <v>48</v>
      </c>
      <c r="U500" s="33" t="s">
        <v>5157</v>
      </c>
      <c r="V500" s="33" t="s">
        <v>5158</v>
      </c>
      <c r="W500" s="33" t="s">
        <v>5159</v>
      </c>
      <c r="X500" s="33" t="s">
        <v>5160</v>
      </c>
      <c r="Y500" s="33" t="s">
        <v>1170</v>
      </c>
      <c r="Z500" s="33" t="s">
        <v>2204</v>
      </c>
      <c r="AA500" s="33" t="n">
        <v>2012</v>
      </c>
      <c r="AB500" s="33" t="n">
        <v>610178</v>
      </c>
      <c r="AD500" s="33" t="n">
        <v>5950</v>
      </c>
      <c r="AG500" s="33" t="s">
        <v>5161</v>
      </c>
      <c r="AH500" s="33" t="n">
        <v>6</v>
      </c>
      <c r="AI500" s="33" t="s">
        <v>1823</v>
      </c>
      <c r="AJ500" s="33" t="s">
        <v>1801</v>
      </c>
      <c r="AK500" s="33" t="s">
        <v>1802</v>
      </c>
      <c r="AL500" s="33" t="s">
        <v>59</v>
      </c>
      <c r="AM500" s="33" t="s">
        <v>60</v>
      </c>
      <c r="AN500" s="33" t="s">
        <v>59</v>
      </c>
      <c r="AO500" s="33" t="s">
        <v>59</v>
      </c>
      <c r="AP500" s="33" t="s">
        <v>60</v>
      </c>
      <c r="AQ500" s="33" t="s">
        <v>2426</v>
      </c>
      <c r="AR500" s="244" t="s">
        <v>162</v>
      </c>
      <c r="AS500" s="33" t="s">
        <v>77</v>
      </c>
      <c r="AT500" s="33" t="s">
        <v>77</v>
      </c>
      <c r="AU500" s="33" t="s">
        <v>77</v>
      </c>
      <c r="AV500" s="33" t="n">
        <v>74</v>
      </c>
      <c r="AW500" s="33" t="n">
        <v>78</v>
      </c>
      <c r="AX500" s="33" t="n">
        <v>67</v>
      </c>
      <c r="AY500" s="33" t="n">
        <v>45</v>
      </c>
      <c r="AZ500" s="33" t="n">
        <v>0</v>
      </c>
      <c r="BA500" s="33" t="n">
        <v>0</v>
      </c>
      <c r="BB500" s="33" t="n">
        <v>42</v>
      </c>
      <c r="BC500" s="33" t="n">
        <v>0</v>
      </c>
      <c r="BD500" s="245" t="n">
        <v>0</v>
      </c>
      <c r="BE500" s="33" t="n">
        <v>0</v>
      </c>
      <c r="BF500" s="33" t="n">
        <v>3</v>
      </c>
      <c r="BG500" s="33" t="n">
        <v>0</v>
      </c>
      <c r="BH500" s="33" t="n">
        <v>45</v>
      </c>
      <c r="BI500" s="33" t="n">
        <v>0</v>
      </c>
      <c r="BJ500" s="33" t="n">
        <v>0</v>
      </c>
      <c r="BK500" s="33" t="n">
        <v>0</v>
      </c>
      <c r="BL500" s="33" t="n">
        <v>0</v>
      </c>
      <c r="BM500" s="33" t="n">
        <v>0</v>
      </c>
      <c r="BN500" s="33" t="n">
        <v>0.022</v>
      </c>
      <c r="BO500" s="33" t="n">
        <v>0.022</v>
      </c>
      <c r="BP500" s="33" t="n">
        <v>0</v>
      </c>
      <c r="BQ500" s="33" t="n">
        <v>0.022</v>
      </c>
      <c r="BR500" s="33" t="n">
        <v>0.022</v>
      </c>
      <c r="BS500" s="33" t="n">
        <v>0.111</v>
      </c>
      <c r="BT500" s="33" t="n">
        <v>0.044</v>
      </c>
      <c r="BU500" s="33" t="n">
        <v>0.311</v>
      </c>
      <c r="BV500" s="33" t="n">
        <v>0.267</v>
      </c>
      <c r="BW500" s="33" t="n">
        <v>0.244</v>
      </c>
      <c r="BX500" s="33" t="n">
        <v>0.178</v>
      </c>
      <c r="BY500" s="33" t="n">
        <v>0.2</v>
      </c>
      <c r="BZ500" s="33" t="n">
        <v>0.267</v>
      </c>
      <c r="CA500" s="33" t="n">
        <v>0.022</v>
      </c>
      <c r="CB500" s="33" t="n">
        <v>0</v>
      </c>
      <c r="CC500" s="33" t="n">
        <v>0</v>
      </c>
      <c r="CD500" s="33" t="n">
        <v>0</v>
      </c>
      <c r="CE500" s="33" t="n">
        <v>0</v>
      </c>
      <c r="CF500" s="33" t="n">
        <v>0.044</v>
      </c>
      <c r="CG500" s="33" t="n">
        <v>0.644</v>
      </c>
      <c r="CH500" s="33" t="n">
        <v>0.733</v>
      </c>
      <c r="CI500" s="33" t="n">
        <v>0.733</v>
      </c>
      <c r="CJ500" s="33" t="n">
        <v>0.8</v>
      </c>
      <c r="CK500" s="33" t="n">
        <v>0.689</v>
      </c>
      <c r="CL500" s="33" t="n">
        <v>0.622</v>
      </c>
      <c r="CM500" s="33" t="n">
        <v>0</v>
      </c>
      <c r="CN500" s="33" t="n">
        <v>0</v>
      </c>
      <c r="CO500" s="33" t="n">
        <v>0</v>
      </c>
      <c r="CP500" s="33" t="n">
        <v>0</v>
      </c>
      <c r="CQ500" s="33" t="n">
        <v>0</v>
      </c>
      <c r="CR500" s="33" t="n">
        <v>0</v>
      </c>
      <c r="CS500" s="33" t="n">
        <v>0</v>
      </c>
      <c r="CT500" s="33" t="n">
        <v>0</v>
      </c>
      <c r="CU500" s="33" t="n">
        <v>0.022</v>
      </c>
      <c r="CV500" s="33" t="n">
        <v>0.022</v>
      </c>
      <c r="CW500" s="33" t="n">
        <v>0</v>
      </c>
      <c r="CX500" s="33" t="n">
        <v>0</v>
      </c>
      <c r="CY500" s="33" t="n">
        <v>0</v>
      </c>
      <c r="CZ500" s="33" t="n">
        <v>0</v>
      </c>
      <c r="DA500" s="33" t="n">
        <v>0.044</v>
      </c>
      <c r="DB500" s="33" t="n">
        <v>0.022</v>
      </c>
      <c r="DC500" s="33" t="n">
        <v>0.022</v>
      </c>
      <c r="DD500" s="33" t="n">
        <v>0.044</v>
      </c>
      <c r="DE500" s="33" t="n">
        <v>0.089</v>
      </c>
      <c r="DF500" s="33" t="n">
        <v>0.111</v>
      </c>
      <c r="DG500" s="33" t="n">
        <v>0.133</v>
      </c>
      <c r="DH500" s="33" t="n">
        <v>0.089</v>
      </c>
      <c r="DI500" s="33" t="n">
        <v>0.111</v>
      </c>
      <c r="DJ500" s="33" t="n">
        <v>0.222</v>
      </c>
      <c r="DK500" s="33" t="n">
        <v>0.267</v>
      </c>
      <c r="DL500" s="33" t="n">
        <v>0.267</v>
      </c>
      <c r="DM500" s="33" t="n">
        <v>0.244</v>
      </c>
      <c r="DN500" s="33" t="n">
        <v>0</v>
      </c>
      <c r="DO500" s="33" t="n">
        <v>0</v>
      </c>
      <c r="DP500" s="33" t="n">
        <v>0</v>
      </c>
      <c r="DQ500" s="33" t="n">
        <v>0.022</v>
      </c>
      <c r="DR500" s="33" t="n">
        <v>0</v>
      </c>
      <c r="DS500" s="33" t="n">
        <v>0.022</v>
      </c>
      <c r="DT500" s="33" t="n">
        <v>0</v>
      </c>
      <c r="DU500" s="33" t="n">
        <v>0.022</v>
      </c>
      <c r="DV500" s="33" t="n">
        <v>0.022</v>
      </c>
      <c r="DW500" s="33" t="n">
        <v>0.889</v>
      </c>
      <c r="DX500" s="33" t="n">
        <v>0.889</v>
      </c>
      <c r="DY500" s="33" t="n">
        <v>0.867</v>
      </c>
      <c r="DZ500" s="33" t="n">
        <v>0.889</v>
      </c>
      <c r="EA500" s="33" t="n">
        <v>0.889</v>
      </c>
      <c r="EB500" s="33" t="n">
        <v>0.711</v>
      </c>
      <c r="EC500" s="33" t="n">
        <v>0.711</v>
      </c>
      <c r="ED500" s="33" t="n">
        <v>0.689</v>
      </c>
      <c r="EE500" s="33" t="n">
        <v>0.667</v>
      </c>
      <c r="EF500" s="33" t="n">
        <v>0.378</v>
      </c>
      <c r="EG500" s="33" t="n">
        <v>0</v>
      </c>
      <c r="EH500" s="33" t="n">
        <v>0</v>
      </c>
      <c r="EI500" s="33" t="n">
        <v>0.022</v>
      </c>
      <c r="EJ500" s="33" t="n">
        <v>0.222</v>
      </c>
      <c r="EK500" s="33" t="n">
        <v>0</v>
      </c>
      <c r="EL500" s="33" t="n">
        <v>0</v>
      </c>
      <c r="EM500" s="33" t="n">
        <v>0.111</v>
      </c>
      <c r="EN500" s="33" t="n">
        <v>0.133</v>
      </c>
      <c r="EO500" s="33" t="n">
        <v>0.289</v>
      </c>
      <c r="EP500" s="33" t="n">
        <v>0.244</v>
      </c>
      <c r="EQ500" s="33" t="n">
        <v>0.222</v>
      </c>
      <c r="ER500" s="33" t="n">
        <v>0.089</v>
      </c>
      <c r="ES500" s="33" t="n">
        <v>0.089</v>
      </c>
      <c r="ET500" s="33" t="n">
        <v>0.111</v>
      </c>
      <c r="EU500" s="33" t="n">
        <v>0.133</v>
      </c>
      <c r="EV500" s="33" t="n">
        <v>0.178</v>
      </c>
      <c r="EW500" s="33" t="n">
        <v>0.622</v>
      </c>
      <c r="EX500" s="33" t="n">
        <v>0.644</v>
      </c>
      <c r="EY500" s="33" t="n">
        <v>0.511</v>
      </c>
      <c r="EZ500" s="33" t="n">
        <v>8.1</v>
      </c>
      <c r="FA500" s="33" t="n">
        <v>0.022</v>
      </c>
      <c r="FB500" s="33" t="n">
        <v>0</v>
      </c>
      <c r="FC500" s="33" t="n">
        <v>0</v>
      </c>
      <c r="FD500" s="33" t="n">
        <v>0</v>
      </c>
      <c r="FE500" s="33" t="n">
        <v>0.111</v>
      </c>
      <c r="FF500" s="33" t="n">
        <v>0.044</v>
      </c>
      <c r="FG500" s="33" t="n">
        <v>0.133</v>
      </c>
      <c r="FH500" s="33" t="n">
        <v>0.133</v>
      </c>
      <c r="FI500" s="33" t="n">
        <v>0.044</v>
      </c>
      <c r="FJ500" s="33" t="n">
        <v>0.378</v>
      </c>
      <c r="FK500" s="33" t="n">
        <v>0.133</v>
      </c>
      <c r="FL500" s="33" t="n">
        <v>0.533</v>
      </c>
      <c r="FM500" s="33" t="n">
        <v>0.511</v>
      </c>
      <c r="FN500" s="33" t="n">
        <v>0.356</v>
      </c>
      <c r="FO500" s="33" t="n">
        <v>0.111</v>
      </c>
      <c r="FP500" s="33" t="n">
        <v>0.111</v>
      </c>
      <c r="FQ500" s="33" t="n">
        <v>0.133</v>
      </c>
      <c r="FR500" s="33" t="n">
        <v>0.022</v>
      </c>
      <c r="FS500" s="33" t="n">
        <v>0.067</v>
      </c>
      <c r="FT500" s="33" t="n">
        <v>0.111</v>
      </c>
      <c r="FU500" s="33" t="n">
        <v>0.156</v>
      </c>
      <c r="FV500" s="33" t="n">
        <v>0.067</v>
      </c>
      <c r="FW500" s="33" t="n">
        <v>0.222</v>
      </c>
      <c r="FX500" s="33" t="n">
        <v>0.178</v>
      </c>
      <c r="FY500" s="33" t="n">
        <v>0.244</v>
      </c>
      <c r="FZ500" s="33" t="n">
        <v>0.178</v>
      </c>
      <c r="GA500" s="33" t="n">
        <v>0</v>
      </c>
      <c r="GB500" s="33" t="n">
        <v>0.022</v>
      </c>
      <c r="GC500" s="33" t="n">
        <v>0.022</v>
      </c>
      <c r="GD500" s="33" t="n">
        <v>0.022</v>
      </c>
      <c r="GE500" s="33" t="n">
        <v>0.022</v>
      </c>
      <c r="GF500" s="33" t="n">
        <v>0</v>
      </c>
      <c r="GG500" s="33" t="n">
        <v>0.267</v>
      </c>
      <c r="GH500" s="33" t="n">
        <v>0.156</v>
      </c>
      <c r="GI500" s="33" t="n">
        <v>0.178</v>
      </c>
      <c r="GJ500" s="33" t="n">
        <v>0.289</v>
      </c>
      <c r="GK500" s="33" t="n">
        <v>0.378</v>
      </c>
      <c r="GL500" s="33" t="n">
        <v>0.2</v>
      </c>
      <c r="GM500" s="33" t="n">
        <v>0.556</v>
      </c>
      <c r="GN500" s="33" t="n">
        <v>0.556</v>
      </c>
      <c r="GO500" s="33" t="n">
        <v>0.556</v>
      </c>
      <c r="GP500" s="33" t="n">
        <v>0.444</v>
      </c>
      <c r="GQ500" s="33" t="n">
        <v>0.4</v>
      </c>
      <c r="GR500" s="33" t="n">
        <v>0.622</v>
      </c>
      <c r="GS500" s="33" t="n">
        <v>0.022</v>
      </c>
      <c r="GT500" s="33" t="n">
        <v>0.111</v>
      </c>
      <c r="GU500" s="33" t="n">
        <v>0.089</v>
      </c>
      <c r="GV500" s="33" t="n">
        <v>0.089</v>
      </c>
      <c r="GW500" s="33" t="n">
        <v>0.044</v>
      </c>
      <c r="GX500" s="33" t="n">
        <v>0.022</v>
      </c>
      <c r="GY500" s="33" t="n">
        <v>0.022</v>
      </c>
      <c r="GZ500" s="33" t="n">
        <v>0.022</v>
      </c>
      <c r="HA500" s="33" t="n">
        <v>0.022</v>
      </c>
      <c r="HB500" s="33" t="n">
        <v>0.022</v>
      </c>
      <c r="HC500" s="33" t="n">
        <v>0.022</v>
      </c>
      <c r="HD500" s="33" t="n">
        <v>0.022</v>
      </c>
      <c r="HE500" s="33" t="n">
        <v>0.133</v>
      </c>
      <c r="HF500" s="33" t="n">
        <v>0.133</v>
      </c>
      <c r="HG500" s="33" t="n">
        <v>0.133</v>
      </c>
      <c r="HH500" s="33" t="n">
        <v>0.133</v>
      </c>
      <c r="HI500" s="33" t="n">
        <v>0.133</v>
      </c>
      <c r="HJ500" s="33" t="n">
        <v>0.133</v>
      </c>
    </row>
    <row r="501" customFormat="false" ht="15" hidden="false" customHeight="false" outlineLevel="0" collapsed="false">
      <c r="A501" s="33" t="n">
        <v>610179</v>
      </c>
      <c r="B501" s="242" t="s">
        <v>1785</v>
      </c>
      <c r="C501" s="243" t="s">
        <v>1786</v>
      </c>
      <c r="D501" s="33" t="n">
        <v>5960</v>
      </c>
      <c r="E501" s="33" t="n">
        <v>25401</v>
      </c>
      <c r="F501" s="33" t="s">
        <v>1276</v>
      </c>
      <c r="G501" s="33" t="s">
        <v>1277</v>
      </c>
      <c r="H501" s="243" t="s">
        <v>46</v>
      </c>
      <c r="I501" s="33" t="s">
        <v>1855</v>
      </c>
      <c r="J501" s="33" t="s">
        <v>2438</v>
      </c>
      <c r="L501" s="33" t="s">
        <v>75</v>
      </c>
      <c r="N501" s="33" t="s">
        <v>1790</v>
      </c>
      <c r="O501" s="33" t="n">
        <v>51035</v>
      </c>
      <c r="P501" s="33" t="s">
        <v>1791</v>
      </c>
      <c r="Q501" s="33" t="s">
        <v>5162</v>
      </c>
      <c r="R501" s="33" t="s">
        <v>5163</v>
      </c>
      <c r="S501" s="33" t="n">
        <v>60634</v>
      </c>
      <c r="T501" s="33" t="n">
        <v>30</v>
      </c>
      <c r="U501" s="33" t="s">
        <v>5164</v>
      </c>
      <c r="V501" s="33" t="s">
        <v>5165</v>
      </c>
      <c r="W501" s="33" t="s">
        <v>5166</v>
      </c>
      <c r="X501" s="33" t="s">
        <v>5167</v>
      </c>
      <c r="Y501" s="33" t="s">
        <v>1146</v>
      </c>
      <c r="Z501" s="33" t="s">
        <v>2671</v>
      </c>
      <c r="AA501" s="33" t="n">
        <v>2012</v>
      </c>
      <c r="AB501" s="33" t="n">
        <v>610179</v>
      </c>
      <c r="AD501" s="33" t="n">
        <v>5960</v>
      </c>
      <c r="AG501" s="33" t="s">
        <v>5168</v>
      </c>
      <c r="AH501" s="33" t="n">
        <v>0</v>
      </c>
      <c r="AI501" s="33" t="s">
        <v>1823</v>
      </c>
      <c r="AJ501" s="33" t="s">
        <v>1801</v>
      </c>
      <c r="AK501" s="33" t="s">
        <v>1802</v>
      </c>
      <c r="AL501" s="33" t="s">
        <v>75</v>
      </c>
      <c r="AM501" s="33" t="s">
        <v>65</v>
      </c>
      <c r="AN501" s="33" t="s">
        <v>75</v>
      </c>
      <c r="AO501" s="33" t="s">
        <v>75</v>
      </c>
      <c r="AP501" s="33" t="s">
        <v>65</v>
      </c>
      <c r="AQ501" s="33" t="s">
        <v>2426</v>
      </c>
      <c r="AR501" s="244" t="s">
        <v>192</v>
      </c>
      <c r="AS501" s="33" t="s">
        <v>47</v>
      </c>
      <c r="AT501" s="33" t="s">
        <v>47</v>
      </c>
      <c r="AU501" s="33" t="s">
        <v>47</v>
      </c>
      <c r="AV501" s="33" t="n">
        <v>44</v>
      </c>
      <c r="AW501" s="33" t="n">
        <v>47</v>
      </c>
      <c r="AX501" s="33" t="n">
        <v>48</v>
      </c>
      <c r="AY501" s="33" t="n">
        <v>337</v>
      </c>
      <c r="AZ501" s="33" t="n">
        <v>126</v>
      </c>
      <c r="BA501" s="33" t="n">
        <v>13</v>
      </c>
      <c r="BB501" s="33" t="n">
        <v>3</v>
      </c>
      <c r="BC501" s="33" t="n">
        <v>173</v>
      </c>
      <c r="BD501" s="245" t="n">
        <v>0</v>
      </c>
      <c r="BE501" s="33" t="n">
        <v>2</v>
      </c>
      <c r="BF501" s="33" t="n">
        <v>13</v>
      </c>
      <c r="BG501" s="33" t="n">
        <v>7</v>
      </c>
      <c r="BH501" s="33" t="n">
        <v>337</v>
      </c>
      <c r="BI501" s="33" t="n">
        <v>0.012</v>
      </c>
      <c r="BJ501" s="33" t="n">
        <v>0.012</v>
      </c>
      <c r="BK501" s="33" t="n">
        <v>0.015</v>
      </c>
      <c r="BL501" s="33" t="n">
        <v>0.018</v>
      </c>
      <c r="BM501" s="33" t="n">
        <v>0.018</v>
      </c>
      <c r="BN501" s="33" t="n">
        <v>0.074</v>
      </c>
      <c r="BO501" s="33" t="n">
        <v>0.062</v>
      </c>
      <c r="BP501" s="33" t="n">
        <v>0.059</v>
      </c>
      <c r="BQ501" s="33" t="n">
        <v>0.039</v>
      </c>
      <c r="BR501" s="33" t="n">
        <v>0.05</v>
      </c>
      <c r="BS501" s="33" t="n">
        <v>0.125</v>
      </c>
      <c r="BT501" s="33" t="n">
        <v>0.187</v>
      </c>
      <c r="BU501" s="33" t="n">
        <v>0.312</v>
      </c>
      <c r="BV501" s="33" t="n">
        <v>0.246</v>
      </c>
      <c r="BW501" s="33" t="n">
        <v>0.368</v>
      </c>
      <c r="BX501" s="33" t="n">
        <v>0.294</v>
      </c>
      <c r="BY501" s="33" t="n">
        <v>0.344</v>
      </c>
      <c r="BZ501" s="33" t="n">
        <v>0.318</v>
      </c>
      <c r="CA501" s="33" t="n">
        <v>0.033</v>
      </c>
      <c r="CB501" s="33" t="n">
        <v>0.021</v>
      </c>
      <c r="CC501" s="33" t="n">
        <v>0.027</v>
      </c>
      <c r="CD501" s="33" t="n">
        <v>0.027</v>
      </c>
      <c r="CE501" s="33" t="n">
        <v>0.042</v>
      </c>
      <c r="CF501" s="33" t="n">
        <v>0.047</v>
      </c>
      <c r="CG501" s="33" t="n">
        <v>0.582</v>
      </c>
      <c r="CH501" s="33" t="n">
        <v>0.662</v>
      </c>
      <c r="CI501" s="33" t="n">
        <v>0.552</v>
      </c>
      <c r="CJ501" s="33" t="n">
        <v>0.611</v>
      </c>
      <c r="CK501" s="33" t="n">
        <v>0.472</v>
      </c>
      <c r="CL501" s="33" t="n">
        <v>0.374</v>
      </c>
      <c r="CM501" s="33" t="n">
        <v>0</v>
      </c>
      <c r="CN501" s="33" t="n">
        <v>0</v>
      </c>
      <c r="CO501" s="33" t="n">
        <v>0</v>
      </c>
      <c r="CP501" s="33" t="n">
        <v>0</v>
      </c>
      <c r="CQ501" s="33" t="n">
        <v>0.003</v>
      </c>
      <c r="CR501" s="33" t="n">
        <v>0.009</v>
      </c>
      <c r="CS501" s="33" t="n">
        <v>0.009</v>
      </c>
      <c r="CT501" s="33" t="n">
        <v>0.071</v>
      </c>
      <c r="CU501" s="33" t="n">
        <v>0.039</v>
      </c>
      <c r="CV501" s="33" t="n">
        <v>0.018</v>
      </c>
      <c r="CW501" s="33" t="n">
        <v>0.015</v>
      </c>
      <c r="CX501" s="33" t="n">
        <v>0.015</v>
      </c>
      <c r="CY501" s="33" t="n">
        <v>0.024</v>
      </c>
      <c r="CZ501" s="33" t="n">
        <v>0.009</v>
      </c>
      <c r="DA501" s="33" t="n">
        <v>0.021</v>
      </c>
      <c r="DB501" s="33" t="n">
        <v>0.095</v>
      </c>
      <c r="DC501" s="33" t="n">
        <v>0.145</v>
      </c>
      <c r="DD501" s="33" t="n">
        <v>0.098</v>
      </c>
      <c r="DE501" s="33" t="n">
        <v>0.122</v>
      </c>
      <c r="DF501" s="33" t="n">
        <v>0.19</v>
      </c>
      <c r="DG501" s="33" t="n">
        <v>0.214</v>
      </c>
      <c r="DH501" s="33" t="n">
        <v>0.217</v>
      </c>
      <c r="DI501" s="33" t="n">
        <v>0.199</v>
      </c>
      <c r="DJ501" s="33" t="n">
        <v>0.288</v>
      </c>
      <c r="DK501" s="33" t="n">
        <v>0.261</v>
      </c>
      <c r="DL501" s="33" t="n">
        <v>0.231</v>
      </c>
      <c r="DM501" s="33" t="n">
        <v>0.276</v>
      </c>
      <c r="DN501" s="33" t="n">
        <v>0.021</v>
      </c>
      <c r="DO501" s="33" t="n">
        <v>0.015</v>
      </c>
      <c r="DP501" s="33" t="n">
        <v>0.024</v>
      </c>
      <c r="DQ501" s="33" t="n">
        <v>0.021</v>
      </c>
      <c r="DR501" s="33" t="n">
        <v>0.024</v>
      </c>
      <c r="DS501" s="33" t="n">
        <v>0.036</v>
      </c>
      <c r="DT501" s="33" t="n">
        <v>0.03</v>
      </c>
      <c r="DU501" s="33" t="n">
        <v>0.033</v>
      </c>
      <c r="DV501" s="33" t="n">
        <v>0.027</v>
      </c>
      <c r="DW501" s="33" t="n">
        <v>0.84</v>
      </c>
      <c r="DX501" s="33" t="n">
        <v>0.78</v>
      </c>
      <c r="DY501" s="33" t="n">
        <v>0.748</v>
      </c>
      <c r="DZ501" s="33" t="n">
        <v>0.739</v>
      </c>
      <c r="EA501" s="33" t="n">
        <v>0.766</v>
      </c>
      <c r="EB501" s="33" t="n">
        <v>0.647</v>
      </c>
      <c r="EC501" s="33" t="n">
        <v>0.605</v>
      </c>
      <c r="ED501" s="33" t="n">
        <v>0.519</v>
      </c>
      <c r="EE501" s="33" t="n">
        <v>0.561</v>
      </c>
      <c r="EF501" s="33" t="n">
        <v>0.43</v>
      </c>
      <c r="EG501" s="33" t="n">
        <v>0.027</v>
      </c>
      <c r="EH501" s="33" t="n">
        <v>0.015</v>
      </c>
      <c r="EI501" s="33" t="n">
        <v>0.039</v>
      </c>
      <c r="EJ501" s="33" t="n">
        <v>0.288</v>
      </c>
      <c r="EK501" s="33" t="n">
        <v>0.03</v>
      </c>
      <c r="EL501" s="33" t="n">
        <v>0.012</v>
      </c>
      <c r="EM501" s="33" t="n">
        <v>0.154</v>
      </c>
      <c r="EN501" s="33" t="n">
        <v>0.095</v>
      </c>
      <c r="EO501" s="33" t="n">
        <v>0.306</v>
      </c>
      <c r="EP501" s="33" t="n">
        <v>0.273</v>
      </c>
      <c r="EQ501" s="33" t="n">
        <v>0.332</v>
      </c>
      <c r="ER501" s="33" t="n">
        <v>0.062</v>
      </c>
      <c r="ES501" s="33" t="n">
        <v>0.056</v>
      </c>
      <c r="ET501" s="33" t="n">
        <v>0.068</v>
      </c>
      <c r="EU501" s="33" t="n">
        <v>0.119</v>
      </c>
      <c r="EV501" s="33" t="n">
        <v>0.125</v>
      </c>
      <c r="EW501" s="33" t="n">
        <v>0.582</v>
      </c>
      <c r="EX501" s="33" t="n">
        <v>0.632</v>
      </c>
      <c r="EY501" s="33" t="n">
        <v>0.356</v>
      </c>
      <c r="EZ501" s="33" t="n">
        <v>8.86</v>
      </c>
      <c r="FA501" s="33" t="n">
        <v>0.003</v>
      </c>
      <c r="FB501" s="33" t="n">
        <v>0</v>
      </c>
      <c r="FC501" s="33" t="n">
        <v>0.009</v>
      </c>
      <c r="FD501" s="33" t="n">
        <v>0.012</v>
      </c>
      <c r="FE501" s="33" t="n">
        <v>0.027</v>
      </c>
      <c r="FF501" s="33" t="n">
        <v>0.027</v>
      </c>
      <c r="FG501" s="33" t="n">
        <v>0.062</v>
      </c>
      <c r="FH501" s="33" t="n">
        <v>0.142</v>
      </c>
      <c r="FI501" s="33" t="n">
        <v>0.193</v>
      </c>
      <c r="FJ501" s="33" t="n">
        <v>0.46</v>
      </c>
      <c r="FK501" s="33" t="n">
        <v>0.065</v>
      </c>
      <c r="FL501" s="33" t="n">
        <v>0.409</v>
      </c>
      <c r="FM501" s="33" t="n">
        <v>0.54</v>
      </c>
      <c r="FN501" s="33" t="n">
        <v>0.226</v>
      </c>
      <c r="FO501" s="33" t="n">
        <v>0.166</v>
      </c>
      <c r="FP501" s="33" t="n">
        <v>0.089</v>
      </c>
      <c r="FQ501" s="33" t="n">
        <v>0.184</v>
      </c>
      <c r="FR501" s="33" t="n">
        <v>0.145</v>
      </c>
      <c r="FS501" s="33" t="n">
        <v>0.086</v>
      </c>
      <c r="FT501" s="33" t="n">
        <v>0.243</v>
      </c>
      <c r="FU501" s="33" t="n">
        <v>0.104</v>
      </c>
      <c r="FV501" s="33" t="n">
        <v>0.065</v>
      </c>
      <c r="FW501" s="33" t="n">
        <v>0.211</v>
      </c>
      <c r="FX501" s="33" t="n">
        <v>0.175</v>
      </c>
      <c r="FY501" s="33" t="n">
        <v>0.22</v>
      </c>
      <c r="FZ501" s="33" t="n">
        <v>0.136</v>
      </c>
      <c r="GA501" s="33" t="n">
        <v>0.003</v>
      </c>
      <c r="GB501" s="33" t="n">
        <v>0.012</v>
      </c>
      <c r="GC501" s="33" t="n">
        <v>0.006</v>
      </c>
      <c r="GD501" s="33" t="n">
        <v>0.05</v>
      </c>
      <c r="GE501" s="33" t="n">
        <v>0.154</v>
      </c>
      <c r="GF501" s="33" t="n">
        <v>0.003</v>
      </c>
      <c r="GG501" s="33" t="n">
        <v>0.294</v>
      </c>
      <c r="GH501" s="33" t="n">
        <v>0.267</v>
      </c>
      <c r="GI501" s="33" t="n">
        <v>0.306</v>
      </c>
      <c r="GJ501" s="33" t="n">
        <v>0.365</v>
      </c>
      <c r="GK501" s="33" t="n">
        <v>0.329</v>
      </c>
      <c r="GL501" s="33" t="n">
        <v>0.309</v>
      </c>
      <c r="GM501" s="33" t="n">
        <v>0.605</v>
      </c>
      <c r="GN501" s="33" t="n">
        <v>0.415</v>
      </c>
      <c r="GO501" s="33" t="n">
        <v>0.395</v>
      </c>
      <c r="GP501" s="33" t="n">
        <v>0.412</v>
      </c>
      <c r="GQ501" s="33" t="n">
        <v>0.24</v>
      </c>
      <c r="GR501" s="33" t="n">
        <v>0.591</v>
      </c>
      <c r="GS501" s="33" t="n">
        <v>0.03</v>
      </c>
      <c r="GT501" s="33" t="n">
        <v>0.211</v>
      </c>
      <c r="GU501" s="33" t="n">
        <v>0.202</v>
      </c>
      <c r="GV501" s="33" t="n">
        <v>0.101</v>
      </c>
      <c r="GW501" s="33" t="n">
        <v>0.134</v>
      </c>
      <c r="GX501" s="33" t="n">
        <v>0.027</v>
      </c>
      <c r="GY501" s="33" t="n">
        <v>0.012</v>
      </c>
      <c r="GZ501" s="33" t="n">
        <v>0.033</v>
      </c>
      <c r="HA501" s="33" t="n">
        <v>0.036</v>
      </c>
      <c r="HB501" s="33" t="n">
        <v>0.015</v>
      </c>
      <c r="HC501" s="33" t="n">
        <v>0.074</v>
      </c>
      <c r="HD501" s="33" t="n">
        <v>0.012</v>
      </c>
      <c r="HE501" s="33" t="n">
        <v>0.056</v>
      </c>
      <c r="HF501" s="33" t="n">
        <v>0.062</v>
      </c>
      <c r="HG501" s="33" t="n">
        <v>0.056</v>
      </c>
      <c r="HH501" s="33" t="n">
        <v>0.056</v>
      </c>
      <c r="HI501" s="33" t="n">
        <v>0.068</v>
      </c>
      <c r="HJ501" s="33" t="n">
        <v>0.059</v>
      </c>
    </row>
    <row r="502" customFormat="false" ht="15" hidden="false" customHeight="false" outlineLevel="0" collapsed="false">
      <c r="A502" s="33" t="n">
        <v>610180</v>
      </c>
      <c r="B502" s="242" t="s">
        <v>1785</v>
      </c>
      <c r="C502" s="243" t="s">
        <v>1786</v>
      </c>
      <c r="D502" s="33" t="n">
        <v>5970</v>
      </c>
      <c r="E502" s="33" t="n">
        <v>25411</v>
      </c>
      <c r="F502" s="33" t="s">
        <v>1278</v>
      </c>
      <c r="G502" s="33" t="s">
        <v>1279</v>
      </c>
      <c r="H502" s="243" t="s">
        <v>46</v>
      </c>
      <c r="I502" s="33" t="s">
        <v>1855</v>
      </c>
      <c r="J502" s="33" t="s">
        <v>1788</v>
      </c>
      <c r="L502" s="33" t="s">
        <v>232</v>
      </c>
      <c r="N502" s="33" t="s">
        <v>1790</v>
      </c>
      <c r="O502" s="33" t="n">
        <v>51250</v>
      </c>
      <c r="P502" s="33" t="s">
        <v>1791</v>
      </c>
      <c r="Q502" s="33" t="s">
        <v>5169</v>
      </c>
      <c r="R502" s="33" t="s">
        <v>5170</v>
      </c>
      <c r="S502" s="33" t="n">
        <v>60608</v>
      </c>
      <c r="T502" s="33" t="n">
        <v>38</v>
      </c>
      <c r="U502" s="33" t="s">
        <v>5171</v>
      </c>
      <c r="V502" s="33" t="s">
        <v>5172</v>
      </c>
      <c r="W502" s="33" t="s">
        <v>5173</v>
      </c>
      <c r="X502" s="33" t="s">
        <v>5174</v>
      </c>
      <c r="Y502" s="33" t="s">
        <v>1989</v>
      </c>
      <c r="Z502" s="33" t="s">
        <v>2067</v>
      </c>
      <c r="AA502" s="33" t="n">
        <v>2012</v>
      </c>
      <c r="AB502" s="33" t="n">
        <v>610180</v>
      </c>
      <c r="AD502" s="33" t="n">
        <v>5970</v>
      </c>
      <c r="AG502" s="33" t="s">
        <v>5175</v>
      </c>
      <c r="AH502" s="33" t="n">
        <v>3</v>
      </c>
      <c r="AI502" s="33" t="s">
        <v>1823</v>
      </c>
      <c r="AJ502" s="33" t="s">
        <v>1801</v>
      </c>
      <c r="AK502" s="33" t="s">
        <v>1802</v>
      </c>
      <c r="AL502" s="33" t="s">
        <v>232</v>
      </c>
      <c r="AM502" s="33" t="s">
        <v>108</v>
      </c>
      <c r="AN502" s="33" t="s">
        <v>232</v>
      </c>
      <c r="AO502" s="33" t="s">
        <v>232</v>
      </c>
      <c r="AP502" s="33" t="s">
        <v>108</v>
      </c>
      <c r="AQ502" s="33" t="s">
        <v>2467</v>
      </c>
      <c r="AR502" s="244" t="s">
        <v>822</v>
      </c>
      <c r="AS502" s="33" t="s">
        <v>47</v>
      </c>
      <c r="AT502" s="33" t="s">
        <v>77</v>
      </c>
      <c r="AU502" s="33" t="s">
        <v>77</v>
      </c>
      <c r="AV502" s="33" t="n">
        <v>48</v>
      </c>
      <c r="AW502" s="33" t="n">
        <v>72</v>
      </c>
      <c r="AX502" s="33" t="n">
        <v>70</v>
      </c>
      <c r="AY502" s="33" t="n">
        <v>187</v>
      </c>
      <c r="AZ502" s="33" t="n">
        <v>4</v>
      </c>
      <c r="BA502" s="33" t="n">
        <v>3</v>
      </c>
      <c r="BB502" s="33" t="n">
        <v>167</v>
      </c>
      <c r="BC502" s="33" t="n">
        <v>4</v>
      </c>
      <c r="BD502" s="245" t="n">
        <v>0</v>
      </c>
      <c r="BE502" s="33" t="n">
        <v>0</v>
      </c>
      <c r="BF502" s="33" t="n">
        <v>4</v>
      </c>
      <c r="BG502" s="33" t="n">
        <v>5</v>
      </c>
      <c r="BH502" s="33" t="n">
        <v>187</v>
      </c>
      <c r="BI502" s="33" t="n">
        <v>0.037</v>
      </c>
      <c r="BJ502" s="33" t="n">
        <v>0.005</v>
      </c>
      <c r="BK502" s="33" t="n">
        <v>0.011</v>
      </c>
      <c r="BL502" s="33" t="n">
        <v>0.011</v>
      </c>
      <c r="BM502" s="33" t="n">
        <v>0.011</v>
      </c>
      <c r="BN502" s="33" t="n">
        <v>0.048</v>
      </c>
      <c r="BO502" s="33" t="n">
        <v>0.107</v>
      </c>
      <c r="BP502" s="33" t="n">
        <v>0.096</v>
      </c>
      <c r="BQ502" s="33" t="n">
        <v>0.086</v>
      </c>
      <c r="BR502" s="33" t="n">
        <v>0.053</v>
      </c>
      <c r="BS502" s="33" t="n">
        <v>0.112</v>
      </c>
      <c r="BT502" s="33" t="n">
        <v>0.102</v>
      </c>
      <c r="BU502" s="33" t="n">
        <v>0.31</v>
      </c>
      <c r="BV502" s="33" t="n">
        <v>0.267</v>
      </c>
      <c r="BW502" s="33" t="n">
        <v>0.257</v>
      </c>
      <c r="BX502" s="33" t="n">
        <v>0.225</v>
      </c>
      <c r="BY502" s="33" t="n">
        <v>0.326</v>
      </c>
      <c r="BZ502" s="33" t="n">
        <v>0.289</v>
      </c>
      <c r="CA502" s="33" t="n">
        <v>0.016</v>
      </c>
      <c r="CB502" s="33" t="n">
        <v>0.027</v>
      </c>
      <c r="CC502" s="33" t="n">
        <v>0.011</v>
      </c>
      <c r="CD502" s="33" t="n">
        <v>0.016</v>
      </c>
      <c r="CE502" s="33" t="n">
        <v>0.027</v>
      </c>
      <c r="CF502" s="33" t="n">
        <v>0.043</v>
      </c>
      <c r="CG502" s="33" t="n">
        <v>0.529</v>
      </c>
      <c r="CH502" s="33" t="n">
        <v>0.604</v>
      </c>
      <c r="CI502" s="33" t="n">
        <v>0.636</v>
      </c>
      <c r="CJ502" s="33" t="n">
        <v>0.695</v>
      </c>
      <c r="CK502" s="33" t="n">
        <v>0.524</v>
      </c>
      <c r="CL502" s="33" t="n">
        <v>0.519</v>
      </c>
      <c r="CM502" s="33" t="n">
        <v>0.011</v>
      </c>
      <c r="CN502" s="33" t="n">
        <v>0.016</v>
      </c>
      <c r="CO502" s="33" t="n">
        <v>0.011</v>
      </c>
      <c r="CP502" s="33" t="n">
        <v>0.021</v>
      </c>
      <c r="CQ502" s="33" t="n">
        <v>0.021</v>
      </c>
      <c r="CR502" s="33" t="n">
        <v>0.021</v>
      </c>
      <c r="CS502" s="33" t="n">
        <v>0.032</v>
      </c>
      <c r="CT502" s="33" t="n">
        <v>0.075</v>
      </c>
      <c r="CU502" s="33" t="n">
        <v>0.053</v>
      </c>
      <c r="CV502" s="33" t="n">
        <v>0.005</v>
      </c>
      <c r="CW502" s="33" t="n">
        <v>0.027</v>
      </c>
      <c r="CX502" s="33" t="n">
        <v>0.027</v>
      </c>
      <c r="CY502" s="33" t="n">
        <v>0.011</v>
      </c>
      <c r="CZ502" s="33" t="n">
        <v>0.016</v>
      </c>
      <c r="DA502" s="33" t="n">
        <v>0.037</v>
      </c>
      <c r="DB502" s="33" t="n">
        <v>0.027</v>
      </c>
      <c r="DC502" s="33" t="n">
        <v>0.043</v>
      </c>
      <c r="DD502" s="33" t="n">
        <v>0.043</v>
      </c>
      <c r="DE502" s="33" t="n">
        <v>0.086</v>
      </c>
      <c r="DF502" s="33" t="n">
        <v>0.075</v>
      </c>
      <c r="DG502" s="33" t="n">
        <v>0.123</v>
      </c>
      <c r="DH502" s="33" t="n">
        <v>0.123</v>
      </c>
      <c r="DI502" s="33" t="n">
        <v>0.086</v>
      </c>
      <c r="DJ502" s="33" t="n">
        <v>0.193</v>
      </c>
      <c r="DK502" s="33" t="n">
        <v>0.155</v>
      </c>
      <c r="DL502" s="33" t="n">
        <v>0.15</v>
      </c>
      <c r="DM502" s="33" t="n">
        <v>0.139</v>
      </c>
      <c r="DN502" s="33" t="n">
        <v>0.011</v>
      </c>
      <c r="DO502" s="33" t="n">
        <v>0.016</v>
      </c>
      <c r="DP502" s="33" t="n">
        <v>0.016</v>
      </c>
      <c r="DQ502" s="33" t="n">
        <v>0.011</v>
      </c>
      <c r="DR502" s="33" t="n">
        <v>0.005</v>
      </c>
      <c r="DS502" s="33" t="n">
        <v>0.011</v>
      </c>
      <c r="DT502" s="33" t="n">
        <v>0.016</v>
      </c>
      <c r="DU502" s="33" t="n">
        <v>0.011</v>
      </c>
      <c r="DV502" s="33" t="n">
        <v>0.016</v>
      </c>
      <c r="DW502" s="33" t="n">
        <v>0.888</v>
      </c>
      <c r="DX502" s="33" t="n">
        <v>0.866</v>
      </c>
      <c r="DY502" s="33" t="n">
        <v>0.824</v>
      </c>
      <c r="DZ502" s="33" t="n">
        <v>0.834</v>
      </c>
      <c r="EA502" s="33" t="n">
        <v>0.872</v>
      </c>
      <c r="EB502" s="33" t="n">
        <v>0.738</v>
      </c>
      <c r="EC502" s="33" t="n">
        <v>0.77</v>
      </c>
      <c r="ED502" s="33" t="n">
        <v>0.722</v>
      </c>
      <c r="EE502" s="33" t="n">
        <v>0.749</v>
      </c>
      <c r="EF502" s="33" t="n">
        <v>0.326</v>
      </c>
      <c r="EG502" s="33" t="n">
        <v>0.032</v>
      </c>
      <c r="EH502" s="33" t="n">
        <v>0.016</v>
      </c>
      <c r="EI502" s="33" t="n">
        <v>0.064</v>
      </c>
      <c r="EJ502" s="33" t="n">
        <v>0.364</v>
      </c>
      <c r="EK502" s="33" t="n">
        <v>0.096</v>
      </c>
      <c r="EL502" s="33" t="n">
        <v>0.096</v>
      </c>
      <c r="EM502" s="33" t="n">
        <v>0.107</v>
      </c>
      <c r="EN502" s="33" t="n">
        <v>0.134</v>
      </c>
      <c r="EO502" s="33" t="n">
        <v>0.299</v>
      </c>
      <c r="EP502" s="33" t="n">
        <v>0.278</v>
      </c>
      <c r="EQ502" s="33" t="n">
        <v>0.257</v>
      </c>
      <c r="ER502" s="33" t="n">
        <v>0.032</v>
      </c>
      <c r="ES502" s="33" t="n">
        <v>0.032</v>
      </c>
      <c r="ET502" s="33" t="n">
        <v>0.096</v>
      </c>
      <c r="EU502" s="33" t="n">
        <v>0.07</v>
      </c>
      <c r="EV502" s="33" t="n">
        <v>0.144</v>
      </c>
      <c r="EW502" s="33" t="n">
        <v>0.54</v>
      </c>
      <c r="EX502" s="33" t="n">
        <v>0.513</v>
      </c>
      <c r="EY502" s="33" t="n">
        <v>0.503</v>
      </c>
      <c r="EZ502" s="33" t="n">
        <v>7.25</v>
      </c>
      <c r="FA502" s="33" t="n">
        <v>0.032</v>
      </c>
      <c r="FB502" s="33" t="n">
        <v>0.021</v>
      </c>
      <c r="FC502" s="33" t="n">
        <v>0.048</v>
      </c>
      <c r="FD502" s="33" t="n">
        <v>0.043</v>
      </c>
      <c r="FE502" s="33" t="n">
        <v>0.08</v>
      </c>
      <c r="FF502" s="33" t="n">
        <v>0.107</v>
      </c>
      <c r="FG502" s="33" t="n">
        <v>0.096</v>
      </c>
      <c r="FH502" s="33" t="n">
        <v>0.155</v>
      </c>
      <c r="FI502" s="33" t="n">
        <v>0.155</v>
      </c>
      <c r="FJ502" s="33" t="n">
        <v>0.219</v>
      </c>
      <c r="FK502" s="33" t="n">
        <v>0.043</v>
      </c>
      <c r="FL502" s="33" t="n">
        <v>0.465</v>
      </c>
      <c r="FM502" s="33" t="n">
        <v>0.588</v>
      </c>
      <c r="FN502" s="33" t="n">
        <v>0.262</v>
      </c>
      <c r="FO502" s="33" t="n">
        <v>0.209</v>
      </c>
      <c r="FP502" s="33" t="n">
        <v>0.112</v>
      </c>
      <c r="FQ502" s="33" t="n">
        <v>0.225</v>
      </c>
      <c r="FR502" s="33" t="n">
        <v>0.096</v>
      </c>
      <c r="FS502" s="33" t="n">
        <v>0.053</v>
      </c>
      <c r="FT502" s="33" t="n">
        <v>0.193</v>
      </c>
      <c r="FU502" s="33" t="n">
        <v>0.112</v>
      </c>
      <c r="FV502" s="33" t="n">
        <v>0.112</v>
      </c>
      <c r="FW502" s="33" t="n">
        <v>0.235</v>
      </c>
      <c r="FX502" s="33" t="n">
        <v>0.118</v>
      </c>
      <c r="FY502" s="33" t="n">
        <v>0.134</v>
      </c>
      <c r="FZ502" s="33" t="n">
        <v>0.086</v>
      </c>
      <c r="GA502" s="33" t="n">
        <v>0.016</v>
      </c>
      <c r="GB502" s="33" t="n">
        <v>0.027</v>
      </c>
      <c r="GC502" s="33" t="n">
        <v>0.021</v>
      </c>
      <c r="GD502" s="33" t="n">
        <v>0.027</v>
      </c>
      <c r="GE502" s="33" t="n">
        <v>0.096</v>
      </c>
      <c r="GF502" s="33" t="n">
        <v>0.016</v>
      </c>
      <c r="GG502" s="33" t="n">
        <v>0.214</v>
      </c>
      <c r="GH502" s="33" t="n">
        <v>0.187</v>
      </c>
      <c r="GI502" s="33" t="n">
        <v>0.198</v>
      </c>
      <c r="GJ502" s="33" t="n">
        <v>0.209</v>
      </c>
      <c r="GK502" s="33" t="n">
        <v>0.289</v>
      </c>
      <c r="GL502" s="33" t="n">
        <v>0.251</v>
      </c>
      <c r="GM502" s="33" t="n">
        <v>0.722</v>
      </c>
      <c r="GN502" s="33" t="n">
        <v>0.588</v>
      </c>
      <c r="GO502" s="33" t="n">
        <v>0.529</v>
      </c>
      <c r="GP502" s="33" t="n">
        <v>0.513</v>
      </c>
      <c r="GQ502" s="33" t="n">
        <v>0.46</v>
      </c>
      <c r="GR502" s="33" t="n">
        <v>0.636</v>
      </c>
      <c r="GS502" s="33" t="n">
        <v>0.005</v>
      </c>
      <c r="GT502" s="33" t="n">
        <v>0.15</v>
      </c>
      <c r="GU502" s="33" t="n">
        <v>0.203</v>
      </c>
      <c r="GV502" s="33" t="n">
        <v>0.187</v>
      </c>
      <c r="GW502" s="33" t="n">
        <v>0.091</v>
      </c>
      <c r="GX502" s="33" t="n">
        <v>0.043</v>
      </c>
      <c r="GY502" s="33" t="n">
        <v>0.011</v>
      </c>
      <c r="GZ502" s="33" t="n">
        <v>0.027</v>
      </c>
      <c r="HA502" s="33" t="n">
        <v>0.011</v>
      </c>
      <c r="HB502" s="33" t="n">
        <v>0.021</v>
      </c>
      <c r="HC502" s="33" t="n">
        <v>0.011</v>
      </c>
      <c r="HD502" s="33" t="n">
        <v>0.011</v>
      </c>
      <c r="HE502" s="33" t="n">
        <v>0.032</v>
      </c>
      <c r="HF502" s="33" t="n">
        <v>0.021</v>
      </c>
      <c r="HG502" s="33" t="n">
        <v>0.037</v>
      </c>
      <c r="HH502" s="33" t="n">
        <v>0.043</v>
      </c>
      <c r="HI502" s="33" t="n">
        <v>0.053</v>
      </c>
      <c r="HJ502" s="33" t="n">
        <v>0.043</v>
      </c>
    </row>
    <row r="503" customFormat="false" ht="15" hidden="false" customHeight="false" outlineLevel="0" collapsed="false">
      <c r="A503" s="33" t="n">
        <v>610182</v>
      </c>
      <c r="B503" s="242" t="s">
        <v>1785</v>
      </c>
      <c r="C503" s="243" t="s">
        <v>1786</v>
      </c>
      <c r="D503" s="33" t="n">
        <v>5980</v>
      </c>
      <c r="E503" s="33" t="n">
        <v>25431</v>
      </c>
      <c r="F503" s="33" t="s">
        <v>1280</v>
      </c>
      <c r="G503" s="33" t="s">
        <v>1281</v>
      </c>
      <c r="H503" s="243" t="s">
        <v>46</v>
      </c>
      <c r="I503" s="33" t="s">
        <v>1855</v>
      </c>
      <c r="J503" s="33" t="s">
        <v>2438</v>
      </c>
      <c r="L503" s="33" t="s">
        <v>75</v>
      </c>
      <c r="N503" s="33" t="s">
        <v>1790</v>
      </c>
      <c r="O503" s="33" t="n">
        <v>51036</v>
      </c>
      <c r="P503" s="33" t="s">
        <v>1791</v>
      </c>
      <c r="Q503" s="33" t="s">
        <v>5176</v>
      </c>
      <c r="R503" s="33" t="s">
        <v>5177</v>
      </c>
      <c r="S503" s="33" t="n">
        <v>60659</v>
      </c>
      <c r="T503" s="33" t="n">
        <v>31</v>
      </c>
      <c r="U503" s="33" t="s">
        <v>5178</v>
      </c>
      <c r="V503" s="33" t="s">
        <v>5179</v>
      </c>
      <c r="W503" s="33" t="s">
        <v>5180</v>
      </c>
      <c r="X503" s="33" t="s">
        <v>5181</v>
      </c>
      <c r="Y503" s="33" t="s">
        <v>1971</v>
      </c>
      <c r="Z503" s="33" t="s">
        <v>1972</v>
      </c>
      <c r="AA503" s="33" t="n">
        <v>2012</v>
      </c>
      <c r="AB503" s="33" t="n">
        <v>610182</v>
      </c>
      <c r="AD503" s="33" t="n">
        <v>5980</v>
      </c>
      <c r="AG503" s="33" t="s">
        <v>5182</v>
      </c>
      <c r="AH503" s="33" t="n">
        <v>0</v>
      </c>
      <c r="AI503" s="33" t="s">
        <v>1823</v>
      </c>
      <c r="AJ503" s="33" t="s">
        <v>1801</v>
      </c>
      <c r="AK503" s="33" t="s">
        <v>1802</v>
      </c>
      <c r="AL503" s="33" t="s">
        <v>75</v>
      </c>
      <c r="AM503" s="33" t="s">
        <v>65</v>
      </c>
      <c r="AN503" s="33" t="s">
        <v>75</v>
      </c>
      <c r="AO503" s="33" t="s">
        <v>75</v>
      </c>
      <c r="AP503" s="33" t="s">
        <v>65</v>
      </c>
      <c r="AQ503" s="33" t="s">
        <v>2426</v>
      </c>
      <c r="AR503" s="244" t="s">
        <v>294</v>
      </c>
      <c r="AS503" s="33" t="s">
        <v>77</v>
      </c>
      <c r="AT503" s="33" t="s">
        <v>47</v>
      </c>
      <c r="AU503" s="33" t="s">
        <v>47</v>
      </c>
      <c r="AV503" s="33" t="n">
        <v>66</v>
      </c>
      <c r="AW503" s="33" t="n">
        <v>49</v>
      </c>
      <c r="AX503" s="33" t="n">
        <v>55</v>
      </c>
      <c r="AY503" s="33" t="n">
        <v>138</v>
      </c>
      <c r="AZ503" s="33" t="n">
        <v>52</v>
      </c>
      <c r="BA503" s="33" t="n">
        <v>57</v>
      </c>
      <c r="BB503" s="33" t="n">
        <v>5</v>
      </c>
      <c r="BC503" s="33" t="n">
        <v>15</v>
      </c>
      <c r="BD503" s="245" t="n">
        <v>1</v>
      </c>
      <c r="BE503" s="33" t="n">
        <v>1</v>
      </c>
      <c r="BF503" s="33" t="n">
        <v>2</v>
      </c>
      <c r="BG503" s="33" t="n">
        <v>5</v>
      </c>
      <c r="BH503" s="33" t="n">
        <v>138</v>
      </c>
      <c r="BI503" s="33" t="n">
        <v>0.007</v>
      </c>
      <c r="BJ503" s="33" t="n">
        <v>0.014</v>
      </c>
      <c r="BK503" s="33" t="n">
        <v>0.007</v>
      </c>
      <c r="BL503" s="33" t="n">
        <v>0.007</v>
      </c>
      <c r="BM503" s="33" t="n">
        <v>0</v>
      </c>
      <c r="BN503" s="33" t="n">
        <v>0.029</v>
      </c>
      <c r="BO503" s="33" t="n">
        <v>0.022</v>
      </c>
      <c r="BP503" s="33" t="n">
        <v>0.022</v>
      </c>
      <c r="BQ503" s="33" t="n">
        <v>0.036</v>
      </c>
      <c r="BR503" s="33" t="n">
        <v>0.014</v>
      </c>
      <c r="BS503" s="33" t="n">
        <v>0.014</v>
      </c>
      <c r="BT503" s="33" t="n">
        <v>0.08</v>
      </c>
      <c r="BU503" s="33" t="n">
        <v>0.319</v>
      </c>
      <c r="BV503" s="33" t="n">
        <v>0.261</v>
      </c>
      <c r="BW503" s="33" t="n">
        <v>0.232</v>
      </c>
      <c r="BX503" s="33" t="n">
        <v>0.188</v>
      </c>
      <c r="BY503" s="33" t="n">
        <v>0.384</v>
      </c>
      <c r="BZ503" s="33" t="n">
        <v>0.406</v>
      </c>
      <c r="CA503" s="33" t="n">
        <v>0</v>
      </c>
      <c r="CB503" s="33" t="n">
        <v>0.007</v>
      </c>
      <c r="CC503" s="33" t="n">
        <v>0.014</v>
      </c>
      <c r="CD503" s="33" t="n">
        <v>0.014</v>
      </c>
      <c r="CE503" s="33" t="n">
        <v>0.022</v>
      </c>
      <c r="CF503" s="33" t="n">
        <v>0.022</v>
      </c>
      <c r="CG503" s="33" t="n">
        <v>0.652</v>
      </c>
      <c r="CH503" s="33" t="n">
        <v>0.696</v>
      </c>
      <c r="CI503" s="33" t="n">
        <v>0.71</v>
      </c>
      <c r="CJ503" s="33" t="n">
        <v>0.775</v>
      </c>
      <c r="CK503" s="33" t="n">
        <v>0.58</v>
      </c>
      <c r="CL503" s="33" t="n">
        <v>0.464</v>
      </c>
      <c r="CM503" s="33" t="n">
        <v>0</v>
      </c>
      <c r="CN503" s="33" t="n">
        <v>0</v>
      </c>
      <c r="CO503" s="33" t="n">
        <v>0</v>
      </c>
      <c r="CP503" s="33" t="n">
        <v>0.007</v>
      </c>
      <c r="CQ503" s="33" t="n">
        <v>0</v>
      </c>
      <c r="CR503" s="33" t="n">
        <v>0.007</v>
      </c>
      <c r="CS503" s="33" t="n">
        <v>0.007</v>
      </c>
      <c r="CT503" s="33" t="n">
        <v>0.065</v>
      </c>
      <c r="CU503" s="33" t="n">
        <v>0.014</v>
      </c>
      <c r="CV503" s="33" t="n">
        <v>0.014</v>
      </c>
      <c r="CW503" s="33" t="n">
        <v>0.014</v>
      </c>
      <c r="CX503" s="33" t="n">
        <v>0.029</v>
      </c>
      <c r="CY503" s="33" t="n">
        <v>0.029</v>
      </c>
      <c r="CZ503" s="33" t="n">
        <v>0.029</v>
      </c>
      <c r="DA503" s="33" t="n">
        <v>0.036</v>
      </c>
      <c r="DB503" s="33" t="n">
        <v>0.072</v>
      </c>
      <c r="DC503" s="33" t="n">
        <v>0.087</v>
      </c>
      <c r="DD503" s="33" t="n">
        <v>0.058</v>
      </c>
      <c r="DE503" s="33" t="n">
        <v>0.116</v>
      </c>
      <c r="DF503" s="33" t="n">
        <v>0.203</v>
      </c>
      <c r="DG503" s="33" t="n">
        <v>0.203</v>
      </c>
      <c r="DH503" s="33" t="n">
        <v>0.217</v>
      </c>
      <c r="DI503" s="33" t="n">
        <v>0.203</v>
      </c>
      <c r="DJ503" s="33" t="n">
        <v>0.29</v>
      </c>
      <c r="DK503" s="33" t="n">
        <v>0.326</v>
      </c>
      <c r="DL503" s="33" t="n">
        <v>0.297</v>
      </c>
      <c r="DM503" s="33" t="n">
        <v>0.297</v>
      </c>
      <c r="DN503" s="33" t="n">
        <v>0.014</v>
      </c>
      <c r="DO503" s="33" t="n">
        <v>0</v>
      </c>
      <c r="DP503" s="33" t="n">
        <v>0.007</v>
      </c>
      <c r="DQ503" s="33" t="n">
        <v>0</v>
      </c>
      <c r="DR503" s="33" t="n">
        <v>0.007</v>
      </c>
      <c r="DS503" s="33" t="n">
        <v>0</v>
      </c>
      <c r="DT503" s="33" t="n">
        <v>0</v>
      </c>
      <c r="DU503" s="33" t="n">
        <v>0.029</v>
      </c>
      <c r="DV503" s="33" t="n">
        <v>0.022</v>
      </c>
      <c r="DW503" s="33" t="n">
        <v>0.855</v>
      </c>
      <c r="DX503" s="33" t="n">
        <v>0.783</v>
      </c>
      <c r="DY503" s="33" t="n">
        <v>0.761</v>
      </c>
      <c r="DZ503" s="33" t="n">
        <v>0.746</v>
      </c>
      <c r="EA503" s="33" t="n">
        <v>0.761</v>
      </c>
      <c r="EB503" s="33" t="n">
        <v>0.667</v>
      </c>
      <c r="EC503" s="33" t="n">
        <v>0.594</v>
      </c>
      <c r="ED503" s="33" t="n">
        <v>0.522</v>
      </c>
      <c r="EE503" s="33" t="n">
        <v>0.609</v>
      </c>
      <c r="EF503" s="33" t="n">
        <v>0.609</v>
      </c>
      <c r="EG503" s="33" t="n">
        <v>0.014</v>
      </c>
      <c r="EH503" s="33" t="n">
        <v>0.014</v>
      </c>
      <c r="EI503" s="33" t="n">
        <v>0.058</v>
      </c>
      <c r="EJ503" s="33" t="n">
        <v>0.196</v>
      </c>
      <c r="EK503" s="33" t="n">
        <v>0.022</v>
      </c>
      <c r="EL503" s="33" t="n">
        <v>0.014</v>
      </c>
      <c r="EM503" s="33" t="n">
        <v>0.109</v>
      </c>
      <c r="EN503" s="33" t="n">
        <v>0.051</v>
      </c>
      <c r="EO503" s="33" t="n">
        <v>0.203</v>
      </c>
      <c r="EP503" s="33" t="n">
        <v>0.145</v>
      </c>
      <c r="EQ503" s="33" t="n">
        <v>0.304</v>
      </c>
      <c r="ER503" s="33" t="n">
        <v>0.036</v>
      </c>
      <c r="ES503" s="33" t="n">
        <v>0.043</v>
      </c>
      <c r="ET503" s="33" t="n">
        <v>0.051</v>
      </c>
      <c r="EU503" s="33" t="n">
        <v>0.116</v>
      </c>
      <c r="EV503" s="33" t="n">
        <v>0.109</v>
      </c>
      <c r="EW503" s="33" t="n">
        <v>0.717</v>
      </c>
      <c r="EX503" s="33" t="n">
        <v>0.775</v>
      </c>
      <c r="EY503" s="33" t="n">
        <v>0.413</v>
      </c>
      <c r="EZ503" s="33" t="n">
        <v>9.13</v>
      </c>
      <c r="FA503" s="33" t="n">
        <v>0.007</v>
      </c>
      <c r="FB503" s="33" t="n">
        <v>0.014</v>
      </c>
      <c r="FC503" s="33" t="n">
        <v>0</v>
      </c>
      <c r="FD503" s="33" t="n">
        <v>0</v>
      </c>
      <c r="FE503" s="33" t="n">
        <v>0.014</v>
      </c>
      <c r="FF503" s="33" t="n">
        <v>0.007</v>
      </c>
      <c r="FG503" s="33" t="n">
        <v>0.036</v>
      </c>
      <c r="FH503" s="33" t="n">
        <v>0.138</v>
      </c>
      <c r="FI503" s="33" t="n">
        <v>0.174</v>
      </c>
      <c r="FJ503" s="33" t="n">
        <v>0.572</v>
      </c>
      <c r="FK503" s="33" t="n">
        <v>0.036</v>
      </c>
      <c r="FL503" s="33" t="n">
        <v>0.326</v>
      </c>
      <c r="FM503" s="33" t="n">
        <v>0.522</v>
      </c>
      <c r="FN503" s="33" t="n">
        <v>0.109</v>
      </c>
      <c r="FO503" s="33" t="n">
        <v>0.239</v>
      </c>
      <c r="FP503" s="33" t="n">
        <v>0.094</v>
      </c>
      <c r="FQ503" s="33" t="n">
        <v>0.217</v>
      </c>
      <c r="FR503" s="33" t="n">
        <v>0.167</v>
      </c>
      <c r="FS503" s="33" t="n">
        <v>0.08</v>
      </c>
      <c r="FT503" s="33" t="n">
        <v>0.261</v>
      </c>
      <c r="FU503" s="33" t="n">
        <v>0.145</v>
      </c>
      <c r="FV503" s="33" t="n">
        <v>0.13</v>
      </c>
      <c r="FW503" s="33" t="n">
        <v>0.304</v>
      </c>
      <c r="FX503" s="33" t="n">
        <v>0.123</v>
      </c>
      <c r="FY503" s="33" t="n">
        <v>0.174</v>
      </c>
      <c r="FZ503" s="33" t="n">
        <v>0.109</v>
      </c>
      <c r="GA503" s="33" t="n">
        <v>0.007</v>
      </c>
      <c r="GB503" s="33" t="n">
        <v>0.007</v>
      </c>
      <c r="GC503" s="33" t="n">
        <v>0.014</v>
      </c>
      <c r="GD503" s="33" t="n">
        <v>0</v>
      </c>
      <c r="GE503" s="33" t="n">
        <v>0.116</v>
      </c>
      <c r="GF503" s="33" t="n">
        <v>0</v>
      </c>
      <c r="GG503" s="33" t="n">
        <v>0.304</v>
      </c>
      <c r="GH503" s="33" t="n">
        <v>0.355</v>
      </c>
      <c r="GI503" s="33" t="n">
        <v>0.304</v>
      </c>
      <c r="GJ503" s="33" t="n">
        <v>0.413</v>
      </c>
      <c r="GK503" s="33" t="n">
        <v>0.442</v>
      </c>
      <c r="GL503" s="33" t="n">
        <v>0.297</v>
      </c>
      <c r="GM503" s="33" t="n">
        <v>0.572</v>
      </c>
      <c r="GN503" s="33" t="n">
        <v>0.471</v>
      </c>
      <c r="GO503" s="33" t="n">
        <v>0.536</v>
      </c>
      <c r="GP503" s="33" t="n">
        <v>0.449</v>
      </c>
      <c r="GQ503" s="33" t="n">
        <v>0.275</v>
      </c>
      <c r="GR503" s="33" t="n">
        <v>0.609</v>
      </c>
      <c r="GS503" s="33" t="n">
        <v>0.051</v>
      </c>
      <c r="GT503" s="33" t="n">
        <v>0.094</v>
      </c>
      <c r="GU503" s="33" t="n">
        <v>0.058</v>
      </c>
      <c r="GV503" s="33" t="n">
        <v>0.036</v>
      </c>
      <c r="GW503" s="33" t="n">
        <v>0.065</v>
      </c>
      <c r="GX503" s="33" t="n">
        <v>0</v>
      </c>
      <c r="GY503" s="33" t="n">
        <v>0.036</v>
      </c>
      <c r="GZ503" s="33" t="n">
        <v>0.043</v>
      </c>
      <c r="HA503" s="33" t="n">
        <v>0.043</v>
      </c>
      <c r="HB503" s="33" t="n">
        <v>0.051</v>
      </c>
      <c r="HC503" s="33" t="n">
        <v>0.065</v>
      </c>
      <c r="HD503" s="33" t="n">
        <v>0.043</v>
      </c>
      <c r="HE503" s="33" t="n">
        <v>0.029</v>
      </c>
      <c r="HF503" s="33" t="n">
        <v>0.029</v>
      </c>
      <c r="HG503" s="33" t="n">
        <v>0.043</v>
      </c>
      <c r="HH503" s="33" t="n">
        <v>0.051</v>
      </c>
      <c r="HI503" s="33" t="n">
        <v>0.036</v>
      </c>
      <c r="HJ503" s="33" t="n">
        <v>0.051</v>
      </c>
    </row>
    <row r="504" customFormat="false" ht="15" hidden="false" customHeight="false" outlineLevel="0" collapsed="false">
      <c r="A504" s="33" t="n">
        <v>610183</v>
      </c>
      <c r="B504" s="242" t="s">
        <v>1785</v>
      </c>
      <c r="C504" s="243" t="s">
        <v>1786</v>
      </c>
      <c r="D504" s="33" t="n">
        <v>6000</v>
      </c>
      <c r="E504" s="33" t="n">
        <v>25441</v>
      </c>
      <c r="F504" s="33" t="s">
        <v>1294</v>
      </c>
      <c r="G504" s="33" t="s">
        <v>1295</v>
      </c>
      <c r="H504" s="243" t="s">
        <v>46</v>
      </c>
      <c r="I504" s="33" t="s">
        <v>1855</v>
      </c>
      <c r="J504" s="33" t="s">
        <v>1788</v>
      </c>
      <c r="L504" s="33" t="s">
        <v>107</v>
      </c>
      <c r="N504" s="33" t="s">
        <v>1790</v>
      </c>
      <c r="O504" s="33" t="n">
        <v>51102</v>
      </c>
      <c r="P504" s="33" t="s">
        <v>1791</v>
      </c>
      <c r="Q504" s="33" t="s">
        <v>1294</v>
      </c>
      <c r="R504" s="33" t="s">
        <v>5183</v>
      </c>
      <c r="S504" s="33" t="n">
        <v>60644</v>
      </c>
      <c r="T504" s="33" t="n">
        <v>36</v>
      </c>
      <c r="U504" s="33" t="s">
        <v>5184</v>
      </c>
      <c r="V504" s="33" t="s">
        <v>5185</v>
      </c>
      <c r="W504" s="33" t="s">
        <v>5186</v>
      </c>
      <c r="X504" s="33" t="s">
        <v>5187</v>
      </c>
      <c r="Y504" s="33" t="s">
        <v>1862</v>
      </c>
      <c r="Z504" s="33" t="s">
        <v>1821</v>
      </c>
      <c r="AA504" s="33" t="n">
        <v>2012</v>
      </c>
      <c r="AB504" s="33" t="n">
        <v>610183</v>
      </c>
      <c r="AD504" s="33" t="n">
        <v>6000</v>
      </c>
      <c r="AG504" s="33" t="s">
        <v>5188</v>
      </c>
      <c r="AH504" s="33" t="n">
        <v>2</v>
      </c>
      <c r="AI504" s="33" t="s">
        <v>1823</v>
      </c>
      <c r="AJ504" s="33" t="s">
        <v>1801</v>
      </c>
      <c r="AK504" s="33" t="s">
        <v>1802</v>
      </c>
      <c r="AL504" s="33" t="s">
        <v>107</v>
      </c>
      <c r="AM504" s="33" t="s">
        <v>108</v>
      </c>
      <c r="AN504" s="33" t="s">
        <v>107</v>
      </c>
      <c r="AO504" s="33" t="s">
        <v>107</v>
      </c>
      <c r="AP504" s="33" t="s">
        <v>108</v>
      </c>
      <c r="AQ504" s="33" t="s">
        <v>2467</v>
      </c>
      <c r="AR504" s="244" t="s">
        <v>674</v>
      </c>
      <c r="AS504" s="33" t="s">
        <v>47</v>
      </c>
      <c r="AT504" s="33" t="s">
        <v>77</v>
      </c>
      <c r="AU504" s="33" t="s">
        <v>77</v>
      </c>
      <c r="AV504" s="33" t="n">
        <v>44</v>
      </c>
      <c r="AW504" s="33" t="n">
        <v>63</v>
      </c>
      <c r="AX504" s="33" t="n">
        <v>72</v>
      </c>
      <c r="AY504" s="33" t="n">
        <v>157</v>
      </c>
      <c r="AZ504" s="33" t="n">
        <v>0</v>
      </c>
      <c r="BA504" s="33" t="n">
        <v>0</v>
      </c>
      <c r="BB504" s="33" t="n">
        <v>148</v>
      </c>
      <c r="BC504" s="33" t="n">
        <v>2</v>
      </c>
      <c r="BD504" s="245" t="n">
        <v>2</v>
      </c>
      <c r="BE504" s="33" t="n">
        <v>0</v>
      </c>
      <c r="BF504" s="33" t="n">
        <v>2</v>
      </c>
      <c r="BG504" s="33" t="n">
        <v>3</v>
      </c>
      <c r="BH504" s="33" t="n">
        <v>157</v>
      </c>
      <c r="BI504" s="33" t="n">
        <v>0.025</v>
      </c>
      <c r="BJ504" s="33" t="n">
        <v>0.038</v>
      </c>
      <c r="BK504" s="33" t="n">
        <v>0.013</v>
      </c>
      <c r="BL504" s="33" t="n">
        <v>0.006</v>
      </c>
      <c r="BM504" s="33" t="n">
        <v>0.025</v>
      </c>
      <c r="BN504" s="33" t="n">
        <v>0.019</v>
      </c>
      <c r="BO504" s="33" t="n">
        <v>0.102</v>
      </c>
      <c r="BP504" s="33" t="n">
        <v>0.07</v>
      </c>
      <c r="BQ504" s="33" t="n">
        <v>0.07</v>
      </c>
      <c r="BR504" s="33" t="n">
        <v>0.013</v>
      </c>
      <c r="BS504" s="33" t="n">
        <v>0.051</v>
      </c>
      <c r="BT504" s="33" t="n">
        <v>0.083</v>
      </c>
      <c r="BU504" s="33" t="n">
        <v>0.408</v>
      </c>
      <c r="BV504" s="33" t="n">
        <v>0.376</v>
      </c>
      <c r="BW504" s="33" t="n">
        <v>0.433</v>
      </c>
      <c r="BX504" s="33" t="n">
        <v>0.35</v>
      </c>
      <c r="BY504" s="33" t="n">
        <v>0.382</v>
      </c>
      <c r="BZ504" s="33" t="n">
        <v>0.408</v>
      </c>
      <c r="CA504" s="33" t="n">
        <v>0</v>
      </c>
      <c r="CB504" s="33" t="n">
        <v>0</v>
      </c>
      <c r="CC504" s="33" t="n">
        <v>0.006</v>
      </c>
      <c r="CD504" s="33" t="n">
        <v>0.006</v>
      </c>
      <c r="CE504" s="33" t="n">
        <v>0.006</v>
      </c>
      <c r="CF504" s="33" t="n">
        <v>0.019</v>
      </c>
      <c r="CG504" s="33" t="n">
        <v>0.465</v>
      </c>
      <c r="CH504" s="33" t="n">
        <v>0.516</v>
      </c>
      <c r="CI504" s="33" t="n">
        <v>0.478</v>
      </c>
      <c r="CJ504" s="33" t="n">
        <v>0.624</v>
      </c>
      <c r="CK504" s="33" t="n">
        <v>0.535</v>
      </c>
      <c r="CL504" s="33" t="n">
        <v>0.471</v>
      </c>
      <c r="CM504" s="33" t="n">
        <v>0</v>
      </c>
      <c r="CN504" s="33" t="n">
        <v>0.006</v>
      </c>
      <c r="CO504" s="33" t="n">
        <v>0</v>
      </c>
      <c r="CP504" s="33" t="n">
        <v>0.006</v>
      </c>
      <c r="CQ504" s="33" t="n">
        <v>0</v>
      </c>
      <c r="CR504" s="33" t="n">
        <v>0.006</v>
      </c>
      <c r="CS504" s="33" t="n">
        <v>0.006</v>
      </c>
      <c r="CT504" s="33" t="n">
        <v>0.025</v>
      </c>
      <c r="CU504" s="33" t="n">
        <v>0.006</v>
      </c>
      <c r="CV504" s="33" t="n">
        <v>0.025</v>
      </c>
      <c r="CW504" s="33" t="n">
        <v>0.013</v>
      </c>
      <c r="CX504" s="33" t="n">
        <v>0.019</v>
      </c>
      <c r="CY504" s="33" t="n">
        <v>0.013</v>
      </c>
      <c r="CZ504" s="33" t="n">
        <v>0.038</v>
      </c>
      <c r="DA504" s="33" t="n">
        <v>0.057</v>
      </c>
      <c r="DB504" s="33" t="n">
        <v>0.013</v>
      </c>
      <c r="DC504" s="33" t="n">
        <v>0.038</v>
      </c>
      <c r="DD504" s="33" t="n">
        <v>0.038</v>
      </c>
      <c r="DE504" s="33" t="n">
        <v>0.153</v>
      </c>
      <c r="DF504" s="33" t="n">
        <v>0.217</v>
      </c>
      <c r="DG504" s="33" t="n">
        <v>0.229</v>
      </c>
      <c r="DH504" s="33" t="n">
        <v>0.146</v>
      </c>
      <c r="DI504" s="33" t="n">
        <v>0.223</v>
      </c>
      <c r="DJ504" s="33" t="n">
        <v>0.293</v>
      </c>
      <c r="DK504" s="33" t="n">
        <v>0.236</v>
      </c>
      <c r="DL504" s="33" t="n">
        <v>0.204</v>
      </c>
      <c r="DM504" s="33" t="n">
        <v>0.185</v>
      </c>
      <c r="DN504" s="33" t="n">
        <v>0.006</v>
      </c>
      <c r="DO504" s="33" t="n">
        <v>0</v>
      </c>
      <c r="DP504" s="33" t="n">
        <v>0.006</v>
      </c>
      <c r="DQ504" s="33" t="n">
        <v>0</v>
      </c>
      <c r="DR504" s="33" t="n">
        <v>0</v>
      </c>
      <c r="DS504" s="33" t="n">
        <v>0</v>
      </c>
      <c r="DT504" s="33" t="n">
        <v>0.013</v>
      </c>
      <c r="DU504" s="33" t="n">
        <v>0</v>
      </c>
      <c r="DV504" s="33" t="n">
        <v>0</v>
      </c>
      <c r="DW504" s="33" t="n">
        <v>0.815</v>
      </c>
      <c r="DX504" s="33" t="n">
        <v>0.764</v>
      </c>
      <c r="DY504" s="33" t="n">
        <v>0.745</v>
      </c>
      <c r="DZ504" s="33" t="n">
        <v>0.834</v>
      </c>
      <c r="EA504" s="33" t="n">
        <v>0.739</v>
      </c>
      <c r="EB504" s="33" t="n">
        <v>0.643</v>
      </c>
      <c r="EC504" s="33" t="n">
        <v>0.732</v>
      </c>
      <c r="ED504" s="33" t="n">
        <v>0.732</v>
      </c>
      <c r="EE504" s="33" t="n">
        <v>0.771</v>
      </c>
      <c r="EF504" s="33" t="n">
        <v>0.338</v>
      </c>
      <c r="EG504" s="33" t="n">
        <v>0.045</v>
      </c>
      <c r="EH504" s="33" t="n">
        <v>0.025</v>
      </c>
      <c r="EI504" s="33" t="n">
        <v>0.045</v>
      </c>
      <c r="EJ504" s="33" t="n">
        <v>0.28</v>
      </c>
      <c r="EK504" s="33" t="n">
        <v>0.057</v>
      </c>
      <c r="EL504" s="33" t="n">
        <v>0.057</v>
      </c>
      <c r="EM504" s="33" t="n">
        <v>0.083</v>
      </c>
      <c r="EN504" s="33" t="n">
        <v>0.274</v>
      </c>
      <c r="EO504" s="33" t="n">
        <v>0.389</v>
      </c>
      <c r="EP504" s="33" t="n">
        <v>0.389</v>
      </c>
      <c r="EQ504" s="33" t="n">
        <v>0.325</v>
      </c>
      <c r="ER504" s="33" t="n">
        <v>0</v>
      </c>
      <c r="ES504" s="33" t="n">
        <v>0</v>
      </c>
      <c r="ET504" s="33" t="n">
        <v>0.032</v>
      </c>
      <c r="EU504" s="33" t="n">
        <v>0.051</v>
      </c>
      <c r="EV504" s="33" t="n">
        <v>0.108</v>
      </c>
      <c r="EW504" s="33" t="n">
        <v>0.51</v>
      </c>
      <c r="EX504" s="33" t="n">
        <v>0.497</v>
      </c>
      <c r="EY504" s="33" t="n">
        <v>0.497</v>
      </c>
      <c r="EZ504" s="33" t="n">
        <v>8.44</v>
      </c>
      <c r="FA504" s="33" t="n">
        <v>0.025</v>
      </c>
      <c r="FB504" s="33" t="n">
        <v>0</v>
      </c>
      <c r="FC504" s="33" t="n">
        <v>0.019</v>
      </c>
      <c r="FD504" s="33" t="n">
        <v>0.045</v>
      </c>
      <c r="FE504" s="33" t="n">
        <v>0.032</v>
      </c>
      <c r="FF504" s="33" t="n">
        <v>0.019</v>
      </c>
      <c r="FG504" s="33" t="n">
        <v>0.057</v>
      </c>
      <c r="FH504" s="33" t="n">
        <v>0.153</v>
      </c>
      <c r="FI504" s="33" t="n">
        <v>0.21</v>
      </c>
      <c r="FJ504" s="33" t="n">
        <v>0.433</v>
      </c>
      <c r="FK504" s="33" t="n">
        <v>0.006</v>
      </c>
      <c r="FL504" s="33" t="n">
        <v>0.459</v>
      </c>
      <c r="FM504" s="33" t="n">
        <v>0.535</v>
      </c>
      <c r="FN504" s="33" t="n">
        <v>0.293</v>
      </c>
      <c r="FO504" s="33" t="n">
        <v>0.223</v>
      </c>
      <c r="FP504" s="33" t="n">
        <v>0.172</v>
      </c>
      <c r="FQ504" s="33" t="n">
        <v>0.274</v>
      </c>
      <c r="FR504" s="33" t="n">
        <v>0.121</v>
      </c>
      <c r="FS504" s="33" t="n">
        <v>0.115</v>
      </c>
      <c r="FT504" s="33" t="n">
        <v>0.255</v>
      </c>
      <c r="FU504" s="33" t="n">
        <v>0.153</v>
      </c>
      <c r="FV504" s="33" t="n">
        <v>0.108</v>
      </c>
      <c r="FW504" s="33" t="n">
        <v>0.14</v>
      </c>
      <c r="FX504" s="33" t="n">
        <v>0.045</v>
      </c>
      <c r="FY504" s="33" t="n">
        <v>0.07</v>
      </c>
      <c r="FZ504" s="33" t="n">
        <v>0.038</v>
      </c>
      <c r="GA504" s="33" t="n">
        <v>0</v>
      </c>
      <c r="GB504" s="33" t="n">
        <v>0</v>
      </c>
      <c r="GC504" s="33" t="n">
        <v>0.006</v>
      </c>
      <c r="GD504" s="33" t="n">
        <v>0.032</v>
      </c>
      <c r="GE504" s="33" t="n">
        <v>0.21</v>
      </c>
      <c r="GF504" s="33" t="n">
        <v>0.019</v>
      </c>
      <c r="GG504" s="33" t="n">
        <v>0.236</v>
      </c>
      <c r="GH504" s="33" t="n">
        <v>0.153</v>
      </c>
      <c r="GI504" s="33" t="n">
        <v>0.185</v>
      </c>
      <c r="GJ504" s="33" t="n">
        <v>0.204</v>
      </c>
      <c r="GK504" s="33" t="n">
        <v>0.242</v>
      </c>
      <c r="GL504" s="33" t="n">
        <v>0.312</v>
      </c>
      <c r="GM504" s="33" t="n">
        <v>0.72</v>
      </c>
      <c r="GN504" s="33" t="n">
        <v>0.777</v>
      </c>
      <c r="GO504" s="33" t="n">
        <v>0.694</v>
      </c>
      <c r="GP504" s="33" t="n">
        <v>0.662</v>
      </c>
      <c r="GQ504" s="33" t="n">
        <v>0.433</v>
      </c>
      <c r="GR504" s="33" t="n">
        <v>0.611</v>
      </c>
      <c r="GS504" s="33" t="n">
        <v>0.025</v>
      </c>
      <c r="GT504" s="33" t="n">
        <v>0.038</v>
      </c>
      <c r="GU504" s="33" t="n">
        <v>0.083</v>
      </c>
      <c r="GV504" s="33" t="n">
        <v>0.07</v>
      </c>
      <c r="GW504" s="33" t="n">
        <v>0.064</v>
      </c>
      <c r="GX504" s="33" t="n">
        <v>0.019</v>
      </c>
      <c r="GY504" s="33" t="n">
        <v>0.006</v>
      </c>
      <c r="GZ504" s="33" t="n">
        <v>0.006</v>
      </c>
      <c r="HA504" s="33" t="n">
        <v>0.006</v>
      </c>
      <c r="HB504" s="33" t="n">
        <v>0.006</v>
      </c>
      <c r="HC504" s="33" t="n">
        <v>0.019</v>
      </c>
      <c r="HD504" s="33" t="n">
        <v>0.013</v>
      </c>
      <c r="HE504" s="33" t="n">
        <v>0.013</v>
      </c>
      <c r="HF504" s="33" t="n">
        <v>0.025</v>
      </c>
      <c r="HG504" s="33" t="n">
        <v>0.025</v>
      </c>
      <c r="HH504" s="33" t="n">
        <v>0.025</v>
      </c>
      <c r="HI504" s="33" t="n">
        <v>0.032</v>
      </c>
      <c r="HJ504" s="33" t="n">
        <v>0.025</v>
      </c>
    </row>
    <row r="505" customFormat="false" ht="15" hidden="false" customHeight="false" outlineLevel="0" collapsed="false">
      <c r="A505" s="33" t="n">
        <v>610184</v>
      </c>
      <c r="B505" s="242" t="s">
        <v>1785</v>
      </c>
      <c r="C505" s="243" t="s">
        <v>1786</v>
      </c>
      <c r="D505" s="33" t="n">
        <v>6010</v>
      </c>
      <c r="E505" s="33" t="n">
        <v>25451</v>
      </c>
      <c r="F505" s="33" t="s">
        <v>1296</v>
      </c>
      <c r="G505" s="33" t="s">
        <v>1297</v>
      </c>
      <c r="H505" s="243" t="s">
        <v>46</v>
      </c>
      <c r="I505" s="33" t="s">
        <v>1855</v>
      </c>
      <c r="J505" s="33" t="s">
        <v>2438</v>
      </c>
      <c r="L505" s="33" t="s">
        <v>279</v>
      </c>
      <c r="N505" s="33" t="s">
        <v>1790</v>
      </c>
      <c r="O505" s="33" t="n">
        <v>51280</v>
      </c>
      <c r="P505" s="33" t="s">
        <v>1791</v>
      </c>
      <c r="Q505" s="33" t="s">
        <v>1298</v>
      </c>
      <c r="R505" s="33" t="s">
        <v>5189</v>
      </c>
      <c r="S505" s="33" t="n">
        <v>60623</v>
      </c>
      <c r="T505" s="33" t="n">
        <v>39</v>
      </c>
      <c r="U505" s="33" t="s">
        <v>5190</v>
      </c>
      <c r="V505" s="33" t="s">
        <v>5191</v>
      </c>
      <c r="W505" s="33" t="s">
        <v>5192</v>
      </c>
      <c r="X505" s="33" t="s">
        <v>5193</v>
      </c>
      <c r="Y505" s="33" t="s">
        <v>2268</v>
      </c>
      <c r="Z505" s="33" t="s">
        <v>2357</v>
      </c>
      <c r="AA505" s="33" t="n">
        <v>2012</v>
      </c>
      <c r="AB505" s="33" t="n">
        <v>610184</v>
      </c>
      <c r="AD505" s="33" t="n">
        <v>6010</v>
      </c>
      <c r="AG505" s="33" t="s">
        <v>5194</v>
      </c>
      <c r="AH505" s="33" t="n">
        <v>0</v>
      </c>
      <c r="AI505" s="33" t="s">
        <v>1823</v>
      </c>
      <c r="AJ505" s="33" t="s">
        <v>1801</v>
      </c>
      <c r="AK505" s="33" t="s">
        <v>1802</v>
      </c>
      <c r="AL505" s="33" t="s">
        <v>279</v>
      </c>
      <c r="AM505" s="33" t="s">
        <v>108</v>
      </c>
      <c r="AN505" s="33" t="s">
        <v>279</v>
      </c>
      <c r="AO505" s="33" t="s">
        <v>279</v>
      </c>
      <c r="AP505" s="33" t="s">
        <v>108</v>
      </c>
      <c r="AQ505" s="33" t="s">
        <v>2467</v>
      </c>
      <c r="AR505" s="244" t="s">
        <v>460</v>
      </c>
      <c r="AS505" s="33" t="s">
        <v>67</v>
      </c>
      <c r="AT505" s="33" t="s">
        <v>47</v>
      </c>
      <c r="AU505" s="33" t="s">
        <v>47</v>
      </c>
      <c r="AV505" s="33" t="n">
        <v>36</v>
      </c>
      <c r="AW505" s="33" t="n">
        <v>40</v>
      </c>
      <c r="AX505" s="33" t="n">
        <v>56</v>
      </c>
      <c r="AY505" s="33" t="n">
        <v>204</v>
      </c>
      <c r="AZ505" s="33" t="n">
        <v>3</v>
      </c>
      <c r="BA505" s="33" t="n">
        <v>0</v>
      </c>
      <c r="BB505" s="33" t="n">
        <v>0</v>
      </c>
      <c r="BC505" s="33" t="n">
        <v>189</v>
      </c>
      <c r="BD505" s="245" t="n">
        <v>0</v>
      </c>
      <c r="BE505" s="33" t="n">
        <v>1</v>
      </c>
      <c r="BF505" s="33" t="n">
        <v>2</v>
      </c>
      <c r="BG505" s="33" t="n">
        <v>9</v>
      </c>
      <c r="BH505" s="33" t="n">
        <v>204</v>
      </c>
      <c r="BI505" s="33" t="n">
        <v>0.059</v>
      </c>
      <c r="BJ505" s="33" t="n">
        <v>0.034</v>
      </c>
      <c r="BK505" s="33" t="n">
        <v>0.039</v>
      </c>
      <c r="BL505" s="33" t="n">
        <v>0.034</v>
      </c>
      <c r="BM505" s="33" t="n">
        <v>0.054</v>
      </c>
      <c r="BN505" s="33" t="n">
        <v>0.049</v>
      </c>
      <c r="BO505" s="33" t="n">
        <v>0.093</v>
      </c>
      <c r="BP505" s="33" t="n">
        <v>0.054</v>
      </c>
      <c r="BQ505" s="33" t="n">
        <v>0.064</v>
      </c>
      <c r="BR505" s="33" t="n">
        <v>0.034</v>
      </c>
      <c r="BS505" s="33" t="n">
        <v>0.098</v>
      </c>
      <c r="BT505" s="33" t="n">
        <v>0.181</v>
      </c>
      <c r="BU505" s="33" t="n">
        <v>0.304</v>
      </c>
      <c r="BV505" s="33" t="n">
        <v>0.279</v>
      </c>
      <c r="BW505" s="33" t="n">
        <v>0.412</v>
      </c>
      <c r="BX505" s="33" t="n">
        <v>0.294</v>
      </c>
      <c r="BY505" s="33" t="n">
        <v>0.353</v>
      </c>
      <c r="BZ505" s="33" t="n">
        <v>0.333</v>
      </c>
      <c r="CA505" s="33" t="n">
        <v>0.029</v>
      </c>
      <c r="CB505" s="33" t="n">
        <v>0.039</v>
      </c>
      <c r="CC505" s="33" t="n">
        <v>0.029</v>
      </c>
      <c r="CD505" s="33" t="n">
        <v>0.054</v>
      </c>
      <c r="CE505" s="33" t="n">
        <v>0.034</v>
      </c>
      <c r="CF505" s="33" t="n">
        <v>0.049</v>
      </c>
      <c r="CG505" s="33" t="n">
        <v>0.515</v>
      </c>
      <c r="CH505" s="33" t="n">
        <v>0.593</v>
      </c>
      <c r="CI505" s="33" t="n">
        <v>0.456</v>
      </c>
      <c r="CJ505" s="33" t="n">
        <v>0.583</v>
      </c>
      <c r="CK505" s="33" t="n">
        <v>0.461</v>
      </c>
      <c r="CL505" s="33" t="n">
        <v>0.387</v>
      </c>
      <c r="CM505" s="33" t="n">
        <v>0.015</v>
      </c>
      <c r="CN505" s="33" t="n">
        <v>0.01</v>
      </c>
      <c r="CO505" s="33" t="n">
        <v>0.01</v>
      </c>
      <c r="CP505" s="33" t="n">
        <v>0.039</v>
      </c>
      <c r="CQ505" s="33" t="n">
        <v>0.015</v>
      </c>
      <c r="CR505" s="33" t="n">
        <v>0.02</v>
      </c>
      <c r="CS505" s="33" t="n">
        <v>0.025</v>
      </c>
      <c r="CT505" s="33" t="n">
        <v>0.059</v>
      </c>
      <c r="CU505" s="33" t="n">
        <v>0.044</v>
      </c>
      <c r="CV505" s="33" t="n">
        <v>0.029</v>
      </c>
      <c r="CW505" s="33" t="n">
        <v>0.039</v>
      </c>
      <c r="CX505" s="33" t="n">
        <v>0.029</v>
      </c>
      <c r="CY505" s="33" t="n">
        <v>0.039</v>
      </c>
      <c r="CZ505" s="33" t="n">
        <v>0.049</v>
      </c>
      <c r="DA505" s="33" t="n">
        <v>0.054</v>
      </c>
      <c r="DB505" s="33" t="n">
        <v>0.083</v>
      </c>
      <c r="DC505" s="33" t="n">
        <v>0.113</v>
      </c>
      <c r="DD505" s="33" t="n">
        <v>0.059</v>
      </c>
      <c r="DE505" s="33" t="n">
        <v>0.162</v>
      </c>
      <c r="DF505" s="33" t="n">
        <v>0.201</v>
      </c>
      <c r="DG505" s="33" t="n">
        <v>0.27</v>
      </c>
      <c r="DH505" s="33" t="n">
        <v>0.255</v>
      </c>
      <c r="DI505" s="33" t="n">
        <v>0.235</v>
      </c>
      <c r="DJ505" s="33" t="n">
        <v>0.25</v>
      </c>
      <c r="DK505" s="33" t="n">
        <v>0.289</v>
      </c>
      <c r="DL505" s="33" t="n">
        <v>0.255</v>
      </c>
      <c r="DM505" s="33" t="n">
        <v>0.25</v>
      </c>
      <c r="DN505" s="33" t="n">
        <v>0.02</v>
      </c>
      <c r="DO505" s="33" t="n">
        <v>0.01</v>
      </c>
      <c r="DP505" s="33" t="n">
        <v>0.039</v>
      </c>
      <c r="DQ505" s="33" t="n">
        <v>0.02</v>
      </c>
      <c r="DR505" s="33" t="n">
        <v>0.034</v>
      </c>
      <c r="DS505" s="33" t="n">
        <v>0.02</v>
      </c>
      <c r="DT505" s="33" t="n">
        <v>0.039</v>
      </c>
      <c r="DU505" s="33" t="n">
        <v>0.015</v>
      </c>
      <c r="DV505" s="33" t="n">
        <v>0.039</v>
      </c>
      <c r="DW505" s="33" t="n">
        <v>0.775</v>
      </c>
      <c r="DX505" s="33" t="n">
        <v>0.74</v>
      </c>
      <c r="DY505" s="33" t="n">
        <v>0.652</v>
      </c>
      <c r="DZ505" s="33" t="n">
        <v>0.647</v>
      </c>
      <c r="EA505" s="33" t="n">
        <v>0.667</v>
      </c>
      <c r="EB505" s="33" t="n">
        <v>0.657</v>
      </c>
      <c r="EC505" s="33" t="n">
        <v>0.564</v>
      </c>
      <c r="ED505" s="33" t="n">
        <v>0.559</v>
      </c>
      <c r="EE505" s="33" t="n">
        <v>0.608</v>
      </c>
      <c r="EF505" s="33" t="n">
        <v>0.363</v>
      </c>
      <c r="EG505" s="33" t="n">
        <v>0.054</v>
      </c>
      <c r="EH505" s="33" t="n">
        <v>0.029</v>
      </c>
      <c r="EI505" s="33" t="n">
        <v>0.025</v>
      </c>
      <c r="EJ505" s="33" t="n">
        <v>0.255</v>
      </c>
      <c r="EK505" s="33" t="n">
        <v>0.083</v>
      </c>
      <c r="EL505" s="33" t="n">
        <v>0.064</v>
      </c>
      <c r="EM505" s="33" t="n">
        <v>0.069</v>
      </c>
      <c r="EN505" s="33" t="n">
        <v>0.176</v>
      </c>
      <c r="EO505" s="33" t="n">
        <v>0.363</v>
      </c>
      <c r="EP505" s="33" t="n">
        <v>0.255</v>
      </c>
      <c r="EQ505" s="33" t="n">
        <v>0.377</v>
      </c>
      <c r="ER505" s="33" t="n">
        <v>0.059</v>
      </c>
      <c r="ES505" s="33" t="n">
        <v>0.039</v>
      </c>
      <c r="ET505" s="33" t="n">
        <v>0.103</v>
      </c>
      <c r="EU505" s="33" t="n">
        <v>0.078</v>
      </c>
      <c r="EV505" s="33" t="n">
        <v>0.147</v>
      </c>
      <c r="EW505" s="33" t="n">
        <v>0.461</v>
      </c>
      <c r="EX505" s="33" t="n">
        <v>0.549</v>
      </c>
      <c r="EY505" s="33" t="n">
        <v>0.451</v>
      </c>
      <c r="EZ505" s="33" t="n">
        <v>8.49</v>
      </c>
      <c r="FA505" s="33" t="n">
        <v>0.025</v>
      </c>
      <c r="FB505" s="33" t="n">
        <v>0.015</v>
      </c>
      <c r="FC505" s="33" t="n">
        <v>0.01</v>
      </c>
      <c r="FD505" s="33" t="n">
        <v>0.02</v>
      </c>
      <c r="FE505" s="33" t="n">
        <v>0.034</v>
      </c>
      <c r="FF505" s="33" t="n">
        <v>0.029</v>
      </c>
      <c r="FG505" s="33" t="n">
        <v>0.054</v>
      </c>
      <c r="FH505" s="33" t="n">
        <v>0.118</v>
      </c>
      <c r="FI505" s="33" t="n">
        <v>0.186</v>
      </c>
      <c r="FJ505" s="33" t="n">
        <v>0.436</v>
      </c>
      <c r="FK505" s="33" t="n">
        <v>0.074</v>
      </c>
      <c r="FL505" s="33" t="n">
        <v>0.289</v>
      </c>
      <c r="FM505" s="33" t="n">
        <v>0.515</v>
      </c>
      <c r="FN505" s="33" t="n">
        <v>0.275</v>
      </c>
      <c r="FO505" s="33" t="n">
        <v>0.245</v>
      </c>
      <c r="FP505" s="33" t="n">
        <v>0.103</v>
      </c>
      <c r="FQ505" s="33" t="n">
        <v>0.211</v>
      </c>
      <c r="FR505" s="33" t="n">
        <v>0.176</v>
      </c>
      <c r="FS505" s="33" t="n">
        <v>0.069</v>
      </c>
      <c r="FT505" s="33" t="n">
        <v>0.167</v>
      </c>
      <c r="FU505" s="33" t="n">
        <v>0.137</v>
      </c>
      <c r="FV505" s="33" t="n">
        <v>0.083</v>
      </c>
      <c r="FW505" s="33" t="n">
        <v>0.142</v>
      </c>
      <c r="FX505" s="33" t="n">
        <v>0.152</v>
      </c>
      <c r="FY505" s="33" t="n">
        <v>0.23</v>
      </c>
      <c r="FZ505" s="33" t="n">
        <v>0.206</v>
      </c>
      <c r="GA505" s="33" t="n">
        <v>0.015</v>
      </c>
      <c r="GB505" s="33" t="n">
        <v>0.034</v>
      </c>
      <c r="GC505" s="33" t="n">
        <v>0.005</v>
      </c>
      <c r="GD505" s="33" t="n">
        <v>0.02</v>
      </c>
      <c r="GE505" s="33" t="n">
        <v>0.083</v>
      </c>
      <c r="GF505" s="33" t="n">
        <v>0.005</v>
      </c>
      <c r="GG505" s="33" t="n">
        <v>0.309</v>
      </c>
      <c r="GH505" s="33" t="n">
        <v>0.275</v>
      </c>
      <c r="GI505" s="33" t="n">
        <v>0.27</v>
      </c>
      <c r="GJ505" s="33" t="n">
        <v>0.284</v>
      </c>
      <c r="GK505" s="33" t="n">
        <v>0.338</v>
      </c>
      <c r="GL505" s="33" t="n">
        <v>0.275</v>
      </c>
      <c r="GM505" s="33" t="n">
        <v>0.525</v>
      </c>
      <c r="GN505" s="33" t="n">
        <v>0.407</v>
      </c>
      <c r="GO505" s="33" t="n">
        <v>0.52</v>
      </c>
      <c r="GP505" s="33" t="n">
        <v>0.471</v>
      </c>
      <c r="GQ505" s="33" t="n">
        <v>0.373</v>
      </c>
      <c r="GR505" s="33" t="n">
        <v>0.574</v>
      </c>
      <c r="GS505" s="33" t="n">
        <v>0.049</v>
      </c>
      <c r="GT505" s="33" t="n">
        <v>0.152</v>
      </c>
      <c r="GU505" s="33" t="n">
        <v>0.088</v>
      </c>
      <c r="GV505" s="33" t="n">
        <v>0.083</v>
      </c>
      <c r="GW505" s="33" t="n">
        <v>0.074</v>
      </c>
      <c r="GX505" s="33" t="n">
        <v>0.034</v>
      </c>
      <c r="GY505" s="33" t="n">
        <v>0.025</v>
      </c>
      <c r="GZ505" s="33" t="n">
        <v>0.034</v>
      </c>
      <c r="HA505" s="33" t="n">
        <v>0.025</v>
      </c>
      <c r="HB505" s="33" t="n">
        <v>0.029</v>
      </c>
      <c r="HC505" s="33" t="n">
        <v>0.025</v>
      </c>
      <c r="HD505" s="33" t="n">
        <v>0.025</v>
      </c>
      <c r="HE505" s="33" t="n">
        <v>0.078</v>
      </c>
      <c r="HF505" s="33" t="n">
        <v>0.098</v>
      </c>
      <c r="HG505" s="33" t="n">
        <v>0.093</v>
      </c>
      <c r="HH505" s="33" t="n">
        <v>0.113</v>
      </c>
      <c r="HI505" s="33" t="n">
        <v>0.108</v>
      </c>
      <c r="HJ505" s="33" t="n">
        <v>0.088</v>
      </c>
    </row>
    <row r="506" customFormat="false" ht="15" hidden="false" customHeight="false" outlineLevel="0" collapsed="false">
      <c r="A506" s="33" t="n">
        <v>610185</v>
      </c>
      <c r="B506" s="242" t="s">
        <v>1785</v>
      </c>
      <c r="C506" s="243" t="s">
        <v>1786</v>
      </c>
      <c r="D506" s="33" t="n">
        <v>6030</v>
      </c>
      <c r="E506" s="33" t="n">
        <v>25471</v>
      </c>
      <c r="F506" s="33" t="s">
        <v>1306</v>
      </c>
      <c r="G506" s="33" t="s">
        <v>1307</v>
      </c>
      <c r="H506" s="243" t="s">
        <v>46</v>
      </c>
      <c r="I506" s="33" t="s">
        <v>1855</v>
      </c>
      <c r="J506" s="33" t="s">
        <v>1788</v>
      </c>
      <c r="L506" s="33" t="s">
        <v>112</v>
      </c>
      <c r="N506" s="33" t="s">
        <v>1790</v>
      </c>
      <c r="O506" s="33" t="n">
        <v>51309</v>
      </c>
      <c r="P506" s="33" t="s">
        <v>1791</v>
      </c>
      <c r="Q506" s="33" t="s">
        <v>5195</v>
      </c>
      <c r="R506" s="33" t="s">
        <v>5196</v>
      </c>
      <c r="S506" s="33" t="n">
        <v>60652</v>
      </c>
      <c r="T506" s="33" t="n">
        <v>44</v>
      </c>
      <c r="U506" s="33" t="s">
        <v>5197</v>
      </c>
      <c r="V506" s="33" t="s">
        <v>5198</v>
      </c>
      <c r="W506" s="33" t="s">
        <v>5199</v>
      </c>
      <c r="X506" s="33" t="s">
        <v>5200</v>
      </c>
      <c r="Y506" s="33" t="s">
        <v>111</v>
      </c>
      <c r="Z506" s="33" t="s">
        <v>2500</v>
      </c>
      <c r="AA506" s="33" t="n">
        <v>2012</v>
      </c>
      <c r="AB506" s="33" t="n">
        <v>610185</v>
      </c>
      <c r="AD506" s="33" t="n">
        <v>6030</v>
      </c>
      <c r="AG506" s="33" t="s">
        <v>5201</v>
      </c>
      <c r="AH506" s="33" t="n">
        <v>5</v>
      </c>
      <c r="AI506" s="33" t="s">
        <v>1823</v>
      </c>
      <c r="AJ506" s="33" t="s">
        <v>1801</v>
      </c>
      <c r="AK506" s="33" t="s">
        <v>1802</v>
      </c>
      <c r="AL506" s="33" t="s">
        <v>112</v>
      </c>
      <c r="AM506" s="33" t="s">
        <v>71</v>
      </c>
      <c r="AN506" s="33" t="s">
        <v>112</v>
      </c>
      <c r="AO506" s="33" t="s">
        <v>112</v>
      </c>
      <c r="AP506" s="33" t="s">
        <v>71</v>
      </c>
      <c r="AQ506" s="33" t="s">
        <v>2426</v>
      </c>
      <c r="AR506" s="244" t="s">
        <v>167</v>
      </c>
      <c r="AS506" s="33" t="s">
        <v>67</v>
      </c>
      <c r="AT506" s="33" t="s">
        <v>77</v>
      </c>
      <c r="AU506" s="33" t="s">
        <v>67</v>
      </c>
      <c r="AV506" s="33" t="n">
        <v>38</v>
      </c>
      <c r="AW506" s="33" t="n">
        <v>62</v>
      </c>
      <c r="AX506" s="33" t="n">
        <v>29</v>
      </c>
      <c r="AY506" s="33" t="n">
        <v>306</v>
      </c>
      <c r="AZ506" s="33" t="n">
        <v>11</v>
      </c>
      <c r="BA506" s="33" t="n">
        <v>2</v>
      </c>
      <c r="BB506" s="33" t="n">
        <v>18</v>
      </c>
      <c r="BC506" s="33" t="n">
        <v>261</v>
      </c>
      <c r="BD506" s="245" t="n">
        <v>0</v>
      </c>
      <c r="BE506" s="33" t="n">
        <v>1</v>
      </c>
      <c r="BF506" s="33" t="n">
        <v>8</v>
      </c>
      <c r="BG506" s="33" t="n">
        <v>5</v>
      </c>
      <c r="BH506" s="33" t="n">
        <v>306</v>
      </c>
      <c r="BI506" s="33" t="n">
        <v>0.02</v>
      </c>
      <c r="BJ506" s="33" t="n">
        <v>0.007</v>
      </c>
      <c r="BK506" s="33" t="n">
        <v>0.01</v>
      </c>
      <c r="BL506" s="33" t="n">
        <v>0.013</v>
      </c>
      <c r="BM506" s="33" t="n">
        <v>0.036</v>
      </c>
      <c r="BN506" s="33" t="n">
        <v>0.059</v>
      </c>
      <c r="BO506" s="33" t="n">
        <v>0.075</v>
      </c>
      <c r="BP506" s="33" t="n">
        <v>0.065</v>
      </c>
      <c r="BQ506" s="33" t="n">
        <v>0.105</v>
      </c>
      <c r="BR506" s="33" t="n">
        <v>0.049</v>
      </c>
      <c r="BS506" s="33" t="n">
        <v>0.069</v>
      </c>
      <c r="BT506" s="33" t="n">
        <v>0.157</v>
      </c>
      <c r="BU506" s="33" t="n">
        <v>0.405</v>
      </c>
      <c r="BV506" s="33" t="n">
        <v>0.346</v>
      </c>
      <c r="BW506" s="33" t="n">
        <v>0.425</v>
      </c>
      <c r="BX506" s="33" t="n">
        <v>0.288</v>
      </c>
      <c r="BY506" s="33" t="n">
        <v>0.438</v>
      </c>
      <c r="BZ506" s="33" t="n">
        <v>0.428</v>
      </c>
      <c r="CA506" s="33" t="n">
        <v>0.01</v>
      </c>
      <c r="CB506" s="33" t="n">
        <v>0.02</v>
      </c>
      <c r="CC506" s="33" t="n">
        <v>0.039</v>
      </c>
      <c r="CD506" s="33" t="n">
        <v>0.026</v>
      </c>
      <c r="CE506" s="33" t="n">
        <v>0.039</v>
      </c>
      <c r="CF506" s="33" t="n">
        <v>0.036</v>
      </c>
      <c r="CG506" s="33" t="n">
        <v>0.49</v>
      </c>
      <c r="CH506" s="33" t="n">
        <v>0.562</v>
      </c>
      <c r="CI506" s="33" t="n">
        <v>0.422</v>
      </c>
      <c r="CJ506" s="33" t="n">
        <v>0.624</v>
      </c>
      <c r="CK506" s="33" t="n">
        <v>0.418</v>
      </c>
      <c r="CL506" s="33" t="n">
        <v>0.32</v>
      </c>
      <c r="CM506" s="33" t="n">
        <v>0.003</v>
      </c>
      <c r="CN506" s="33" t="n">
        <v>0.003</v>
      </c>
      <c r="CO506" s="33" t="n">
        <v>0.003</v>
      </c>
      <c r="CP506" s="33" t="n">
        <v>0.007</v>
      </c>
      <c r="CQ506" s="33" t="n">
        <v>0.003</v>
      </c>
      <c r="CR506" s="33" t="n">
        <v>0.007</v>
      </c>
      <c r="CS506" s="33" t="n">
        <v>0.013</v>
      </c>
      <c r="CT506" s="33" t="n">
        <v>0.052</v>
      </c>
      <c r="CU506" s="33" t="n">
        <v>0.013</v>
      </c>
      <c r="CV506" s="33" t="n">
        <v>0.01</v>
      </c>
      <c r="CW506" s="33" t="n">
        <v>0.01</v>
      </c>
      <c r="CX506" s="33" t="n">
        <v>0.016</v>
      </c>
      <c r="CY506" s="33" t="n">
        <v>0.01</v>
      </c>
      <c r="CZ506" s="33" t="n">
        <v>0.01</v>
      </c>
      <c r="DA506" s="33" t="n">
        <v>0.029</v>
      </c>
      <c r="DB506" s="33" t="n">
        <v>0.049</v>
      </c>
      <c r="DC506" s="33" t="n">
        <v>0.052</v>
      </c>
      <c r="DD506" s="33" t="n">
        <v>0.056</v>
      </c>
      <c r="DE506" s="33" t="n">
        <v>0.101</v>
      </c>
      <c r="DF506" s="33" t="n">
        <v>0.124</v>
      </c>
      <c r="DG506" s="33" t="n">
        <v>0.196</v>
      </c>
      <c r="DH506" s="33" t="n">
        <v>0.193</v>
      </c>
      <c r="DI506" s="33" t="n">
        <v>0.196</v>
      </c>
      <c r="DJ506" s="33" t="n">
        <v>0.271</v>
      </c>
      <c r="DK506" s="33" t="n">
        <v>0.212</v>
      </c>
      <c r="DL506" s="33" t="n">
        <v>0.245</v>
      </c>
      <c r="DM506" s="33" t="n">
        <v>0.235</v>
      </c>
      <c r="DN506" s="33" t="n">
        <v>0.01</v>
      </c>
      <c r="DO506" s="33" t="n">
        <v>0.007</v>
      </c>
      <c r="DP506" s="33" t="n">
        <v>0.02</v>
      </c>
      <c r="DQ506" s="33" t="n">
        <v>0.016</v>
      </c>
      <c r="DR506" s="33" t="n">
        <v>0.01</v>
      </c>
      <c r="DS506" s="33" t="n">
        <v>0.013</v>
      </c>
      <c r="DT506" s="33" t="n">
        <v>0.023</v>
      </c>
      <c r="DU506" s="33" t="n">
        <v>0.02</v>
      </c>
      <c r="DV506" s="33" t="n">
        <v>0.02</v>
      </c>
      <c r="DW506" s="33" t="n">
        <v>0.876</v>
      </c>
      <c r="DX506" s="33" t="n">
        <v>0.856</v>
      </c>
      <c r="DY506" s="33" t="n">
        <v>0.765</v>
      </c>
      <c r="DZ506" s="33" t="n">
        <v>0.775</v>
      </c>
      <c r="EA506" s="33" t="n">
        <v>0.781</v>
      </c>
      <c r="EB506" s="33" t="n">
        <v>0.68</v>
      </c>
      <c r="EC506" s="33" t="n">
        <v>0.703</v>
      </c>
      <c r="ED506" s="33" t="n">
        <v>0.631</v>
      </c>
      <c r="EE506" s="33" t="n">
        <v>0.676</v>
      </c>
      <c r="EF506" s="33" t="n">
        <v>0.389</v>
      </c>
      <c r="EG506" s="33" t="n">
        <v>0.016</v>
      </c>
      <c r="EH506" s="33" t="n">
        <v>0.01</v>
      </c>
      <c r="EI506" s="33" t="n">
        <v>0.069</v>
      </c>
      <c r="EJ506" s="33" t="n">
        <v>0.31</v>
      </c>
      <c r="EK506" s="33" t="n">
        <v>0.033</v>
      </c>
      <c r="EL506" s="33" t="n">
        <v>0.02</v>
      </c>
      <c r="EM506" s="33" t="n">
        <v>0.124</v>
      </c>
      <c r="EN506" s="33" t="n">
        <v>0.127</v>
      </c>
      <c r="EO506" s="33" t="n">
        <v>0.405</v>
      </c>
      <c r="EP506" s="33" t="n">
        <v>0.346</v>
      </c>
      <c r="EQ506" s="33" t="n">
        <v>0.353</v>
      </c>
      <c r="ER506" s="33" t="n">
        <v>0.062</v>
      </c>
      <c r="ES506" s="33" t="n">
        <v>0.033</v>
      </c>
      <c r="ET506" s="33" t="n">
        <v>0.085</v>
      </c>
      <c r="EU506" s="33" t="n">
        <v>0.078</v>
      </c>
      <c r="EV506" s="33" t="n">
        <v>0.111</v>
      </c>
      <c r="EW506" s="33" t="n">
        <v>0.513</v>
      </c>
      <c r="EX506" s="33" t="n">
        <v>0.539</v>
      </c>
      <c r="EY506" s="33" t="n">
        <v>0.376</v>
      </c>
      <c r="EZ506" s="33" t="n">
        <v>8.42</v>
      </c>
      <c r="FA506" s="33" t="n">
        <v>0.013</v>
      </c>
      <c r="FB506" s="33" t="n">
        <v>0.007</v>
      </c>
      <c r="FC506" s="33" t="n">
        <v>0.003</v>
      </c>
      <c r="FD506" s="33" t="n">
        <v>0.01</v>
      </c>
      <c r="FE506" s="33" t="n">
        <v>0.049</v>
      </c>
      <c r="FF506" s="33" t="n">
        <v>0.042</v>
      </c>
      <c r="FG506" s="33" t="n">
        <v>0.082</v>
      </c>
      <c r="FH506" s="33" t="n">
        <v>0.206</v>
      </c>
      <c r="FI506" s="33" t="n">
        <v>0.18</v>
      </c>
      <c r="FJ506" s="33" t="n">
        <v>0.363</v>
      </c>
      <c r="FK506" s="33" t="n">
        <v>0.046</v>
      </c>
      <c r="FL506" s="33" t="n">
        <v>0.301</v>
      </c>
      <c r="FM506" s="33" t="n">
        <v>0.425</v>
      </c>
      <c r="FN506" s="33" t="n">
        <v>0.176</v>
      </c>
      <c r="FO506" s="33" t="n">
        <v>0.206</v>
      </c>
      <c r="FP506" s="33" t="n">
        <v>0.137</v>
      </c>
      <c r="FQ506" s="33" t="n">
        <v>0.219</v>
      </c>
      <c r="FR506" s="33" t="n">
        <v>0.18</v>
      </c>
      <c r="FS506" s="33" t="n">
        <v>0.095</v>
      </c>
      <c r="FT506" s="33" t="n">
        <v>0.219</v>
      </c>
      <c r="FU506" s="33" t="n">
        <v>0.118</v>
      </c>
      <c r="FV506" s="33" t="n">
        <v>0.072</v>
      </c>
      <c r="FW506" s="33" t="n">
        <v>0.229</v>
      </c>
      <c r="FX506" s="33" t="n">
        <v>0.196</v>
      </c>
      <c r="FY506" s="33" t="n">
        <v>0.271</v>
      </c>
      <c r="FZ506" s="33" t="n">
        <v>0.157</v>
      </c>
      <c r="GA506" s="33" t="n">
        <v>0.016</v>
      </c>
      <c r="GB506" s="33" t="n">
        <v>0.029</v>
      </c>
      <c r="GC506" s="33" t="n">
        <v>0.065</v>
      </c>
      <c r="GD506" s="33" t="n">
        <v>0.111</v>
      </c>
      <c r="GE506" s="33" t="n">
        <v>0.193</v>
      </c>
      <c r="GF506" s="33" t="n">
        <v>0.046</v>
      </c>
      <c r="GG506" s="33" t="n">
        <v>0.369</v>
      </c>
      <c r="GH506" s="33" t="n">
        <v>0.34</v>
      </c>
      <c r="GI506" s="33" t="n">
        <v>0.373</v>
      </c>
      <c r="GJ506" s="33" t="n">
        <v>0.389</v>
      </c>
      <c r="GK506" s="33" t="n">
        <v>0.402</v>
      </c>
      <c r="GL506" s="33" t="n">
        <v>0.451</v>
      </c>
      <c r="GM506" s="33" t="n">
        <v>0.552</v>
      </c>
      <c r="GN506" s="33" t="n">
        <v>0.386</v>
      </c>
      <c r="GO506" s="33" t="n">
        <v>0.379</v>
      </c>
      <c r="GP506" s="33" t="n">
        <v>0.356</v>
      </c>
      <c r="GQ506" s="33" t="n">
        <v>0.284</v>
      </c>
      <c r="GR506" s="33" t="n">
        <v>0.415</v>
      </c>
      <c r="GS506" s="33" t="n">
        <v>0.026</v>
      </c>
      <c r="GT506" s="33" t="n">
        <v>0.19</v>
      </c>
      <c r="GU506" s="33" t="n">
        <v>0.137</v>
      </c>
      <c r="GV506" s="33" t="n">
        <v>0.082</v>
      </c>
      <c r="GW506" s="33" t="n">
        <v>0.075</v>
      </c>
      <c r="GX506" s="33" t="n">
        <v>0.069</v>
      </c>
      <c r="GY506" s="33" t="n">
        <v>0.003</v>
      </c>
      <c r="GZ506" s="33" t="n">
        <v>0.02</v>
      </c>
      <c r="HA506" s="33" t="n">
        <v>0.013</v>
      </c>
      <c r="HB506" s="33" t="n">
        <v>0.016</v>
      </c>
      <c r="HC506" s="33" t="n">
        <v>0.013</v>
      </c>
      <c r="HD506" s="33" t="n">
        <v>0.003</v>
      </c>
      <c r="HE506" s="33" t="n">
        <v>0.033</v>
      </c>
      <c r="HF506" s="33" t="n">
        <v>0.036</v>
      </c>
      <c r="HG506" s="33" t="n">
        <v>0.033</v>
      </c>
      <c r="HH506" s="33" t="n">
        <v>0.046</v>
      </c>
      <c r="HI506" s="33" t="n">
        <v>0.033</v>
      </c>
      <c r="HJ506" s="33" t="n">
        <v>0.016</v>
      </c>
    </row>
    <row r="507" customFormat="false" ht="15" hidden="false" customHeight="false" outlineLevel="0" collapsed="false">
      <c r="A507" s="33" t="n">
        <v>610187</v>
      </c>
      <c r="B507" s="242" t="s">
        <v>1785</v>
      </c>
      <c r="C507" s="243" t="s">
        <v>1786</v>
      </c>
      <c r="D507" s="33" t="n">
        <v>6040</v>
      </c>
      <c r="E507" s="33" t="n">
        <v>25481</v>
      </c>
      <c r="F507" s="33" t="s">
        <v>1308</v>
      </c>
      <c r="G507" s="33" t="s">
        <v>1309</v>
      </c>
      <c r="H507" s="243" t="s">
        <v>46</v>
      </c>
      <c r="I507" s="33" t="s">
        <v>1855</v>
      </c>
      <c r="J507" s="33" t="s">
        <v>1788</v>
      </c>
      <c r="L507" s="33" t="s">
        <v>64</v>
      </c>
      <c r="N507" s="33" t="s">
        <v>1790</v>
      </c>
      <c r="O507" s="33" t="n">
        <v>51072</v>
      </c>
      <c r="P507" s="33" t="s">
        <v>1791</v>
      </c>
      <c r="Q507" s="33" t="s">
        <v>5202</v>
      </c>
      <c r="R507" s="33" t="s">
        <v>5203</v>
      </c>
      <c r="S507" s="33" t="n">
        <v>60640</v>
      </c>
      <c r="T507" s="33" t="n">
        <v>32</v>
      </c>
      <c r="U507" s="33" t="s">
        <v>5204</v>
      </c>
      <c r="V507" s="33" t="s">
        <v>5205</v>
      </c>
      <c r="W507" s="33" t="s">
        <v>5206</v>
      </c>
      <c r="X507" s="33" t="s">
        <v>5207</v>
      </c>
      <c r="Y507" s="33" t="s">
        <v>3820</v>
      </c>
      <c r="Z507" s="33" t="s">
        <v>3296</v>
      </c>
      <c r="AA507" s="33" t="n">
        <v>2012</v>
      </c>
      <c r="AB507" s="33" t="n">
        <v>610187</v>
      </c>
      <c r="AD507" s="33" t="n">
        <v>6040</v>
      </c>
      <c r="AG507" s="33" t="s">
        <v>5208</v>
      </c>
      <c r="AH507" s="33" t="n">
        <v>1</v>
      </c>
      <c r="AI507" s="33" t="s">
        <v>1823</v>
      </c>
      <c r="AJ507" s="33" t="s">
        <v>1801</v>
      </c>
      <c r="AK507" s="33" t="s">
        <v>1802</v>
      </c>
      <c r="AL507" s="33" t="s">
        <v>64</v>
      </c>
      <c r="AM507" s="33" t="s">
        <v>65</v>
      </c>
      <c r="AN507" s="33" t="s">
        <v>64</v>
      </c>
      <c r="AO507" s="33" t="s">
        <v>64</v>
      </c>
      <c r="AP507" s="33" t="s">
        <v>65</v>
      </c>
      <c r="AQ507" s="33" t="s">
        <v>2426</v>
      </c>
      <c r="AR507" s="244" t="s">
        <v>460</v>
      </c>
      <c r="AS507" s="33" t="s">
        <v>47</v>
      </c>
      <c r="AT507" s="33" t="s">
        <v>67</v>
      </c>
      <c r="AU507" s="33" t="s">
        <v>47</v>
      </c>
      <c r="AV507" s="33" t="n">
        <v>41</v>
      </c>
      <c r="AW507" s="33" t="n">
        <v>25</v>
      </c>
      <c r="AX507" s="33" t="n">
        <v>40</v>
      </c>
      <c r="AY507" s="33" t="n">
        <v>101</v>
      </c>
      <c r="AZ507" s="33" t="n">
        <v>1</v>
      </c>
      <c r="BA507" s="33" t="n">
        <v>6</v>
      </c>
      <c r="BB507" s="33" t="n">
        <v>42</v>
      </c>
      <c r="BC507" s="33" t="n">
        <v>43</v>
      </c>
      <c r="BD507" s="245" t="n">
        <v>1</v>
      </c>
      <c r="BE507" s="33" t="n">
        <v>1</v>
      </c>
      <c r="BF507" s="33" t="n">
        <v>4</v>
      </c>
      <c r="BG507" s="33" t="n">
        <v>3</v>
      </c>
      <c r="BH507" s="33" t="n">
        <v>101</v>
      </c>
      <c r="BI507" s="33" t="n">
        <v>0.01</v>
      </c>
      <c r="BJ507" s="33" t="n">
        <v>0</v>
      </c>
      <c r="BK507" s="33" t="n">
        <v>0.02</v>
      </c>
      <c r="BL507" s="33" t="n">
        <v>0.02</v>
      </c>
      <c r="BM507" s="33" t="n">
        <v>0.04</v>
      </c>
      <c r="BN507" s="33" t="n">
        <v>0.089</v>
      </c>
      <c r="BO507" s="33" t="n">
        <v>0.05</v>
      </c>
      <c r="BP507" s="33" t="n">
        <v>0.05</v>
      </c>
      <c r="BQ507" s="33" t="n">
        <v>0.05</v>
      </c>
      <c r="BR507" s="33" t="n">
        <v>0.04</v>
      </c>
      <c r="BS507" s="33" t="n">
        <v>0.198</v>
      </c>
      <c r="BT507" s="33" t="n">
        <v>0.208</v>
      </c>
      <c r="BU507" s="33" t="n">
        <v>0.366</v>
      </c>
      <c r="BV507" s="33" t="n">
        <v>0.327</v>
      </c>
      <c r="BW507" s="33" t="n">
        <v>0.386</v>
      </c>
      <c r="BX507" s="33" t="n">
        <v>0.248</v>
      </c>
      <c r="BY507" s="33" t="n">
        <v>0.267</v>
      </c>
      <c r="BZ507" s="33" t="n">
        <v>0.317</v>
      </c>
      <c r="CA507" s="33" t="n">
        <v>0.03</v>
      </c>
      <c r="CB507" s="33" t="n">
        <v>0.02</v>
      </c>
      <c r="CC507" s="33" t="n">
        <v>0.02</v>
      </c>
      <c r="CD507" s="33" t="n">
        <v>0.03</v>
      </c>
      <c r="CE507" s="33" t="n">
        <v>0.04</v>
      </c>
      <c r="CF507" s="33" t="n">
        <v>0.02</v>
      </c>
      <c r="CG507" s="33" t="n">
        <v>0.545</v>
      </c>
      <c r="CH507" s="33" t="n">
        <v>0.604</v>
      </c>
      <c r="CI507" s="33" t="n">
        <v>0.525</v>
      </c>
      <c r="CJ507" s="33" t="n">
        <v>0.663</v>
      </c>
      <c r="CK507" s="33" t="n">
        <v>0.455</v>
      </c>
      <c r="CL507" s="33" t="n">
        <v>0.366</v>
      </c>
      <c r="CM507" s="33" t="n">
        <v>0</v>
      </c>
      <c r="CN507" s="33" t="n">
        <v>0</v>
      </c>
      <c r="CO507" s="33" t="n">
        <v>0.01</v>
      </c>
      <c r="CP507" s="33" t="n">
        <v>0.02</v>
      </c>
      <c r="CQ507" s="33" t="n">
        <v>0</v>
      </c>
      <c r="CR507" s="33" t="n">
        <v>0.01</v>
      </c>
      <c r="CS507" s="33" t="n">
        <v>0.03</v>
      </c>
      <c r="CT507" s="33" t="n">
        <v>0.129</v>
      </c>
      <c r="CU507" s="33" t="n">
        <v>0.04</v>
      </c>
      <c r="CV507" s="33" t="n">
        <v>0.02</v>
      </c>
      <c r="CW507" s="33" t="n">
        <v>0.02</v>
      </c>
      <c r="CX507" s="33" t="n">
        <v>0.02</v>
      </c>
      <c r="CY507" s="33" t="n">
        <v>0.059</v>
      </c>
      <c r="CZ507" s="33" t="n">
        <v>0.04</v>
      </c>
      <c r="DA507" s="33" t="n">
        <v>0.059</v>
      </c>
      <c r="DB507" s="33" t="n">
        <v>0.119</v>
      </c>
      <c r="DC507" s="33" t="n">
        <v>0.119</v>
      </c>
      <c r="DD507" s="33" t="n">
        <v>0.149</v>
      </c>
      <c r="DE507" s="33" t="n">
        <v>0.228</v>
      </c>
      <c r="DF507" s="33" t="n">
        <v>0.267</v>
      </c>
      <c r="DG507" s="33" t="n">
        <v>0.317</v>
      </c>
      <c r="DH507" s="33" t="n">
        <v>0.327</v>
      </c>
      <c r="DI507" s="33" t="n">
        <v>0.277</v>
      </c>
      <c r="DJ507" s="33" t="n">
        <v>0.347</v>
      </c>
      <c r="DK507" s="33" t="n">
        <v>0.327</v>
      </c>
      <c r="DL507" s="33" t="n">
        <v>0.228</v>
      </c>
      <c r="DM507" s="33" t="n">
        <v>0.228</v>
      </c>
      <c r="DN507" s="33" t="n">
        <v>0.02</v>
      </c>
      <c r="DO507" s="33" t="n">
        <v>0.03</v>
      </c>
      <c r="DP507" s="33" t="n">
        <v>0.04</v>
      </c>
      <c r="DQ507" s="33" t="n">
        <v>0.02</v>
      </c>
      <c r="DR507" s="33" t="n">
        <v>0.02</v>
      </c>
      <c r="DS507" s="33" t="n">
        <v>0.04</v>
      </c>
      <c r="DT507" s="33" t="n">
        <v>0.03</v>
      </c>
      <c r="DU507" s="33" t="n">
        <v>0.04</v>
      </c>
      <c r="DV507" s="33" t="n">
        <v>0.05</v>
      </c>
      <c r="DW507" s="33" t="n">
        <v>0.733</v>
      </c>
      <c r="DX507" s="33" t="n">
        <v>0.683</v>
      </c>
      <c r="DY507" s="33" t="n">
        <v>0.614</v>
      </c>
      <c r="DZ507" s="33" t="n">
        <v>0.574</v>
      </c>
      <c r="EA507" s="33" t="n">
        <v>0.663</v>
      </c>
      <c r="EB507" s="33" t="n">
        <v>0.545</v>
      </c>
      <c r="EC507" s="33" t="n">
        <v>0.495</v>
      </c>
      <c r="ED507" s="33" t="n">
        <v>0.485</v>
      </c>
      <c r="EE507" s="33" t="n">
        <v>0.535</v>
      </c>
      <c r="EF507" s="33" t="n">
        <v>0.277</v>
      </c>
      <c r="EG507" s="33" t="n">
        <v>0.02</v>
      </c>
      <c r="EH507" s="33" t="n">
        <v>0.02</v>
      </c>
      <c r="EI507" s="33" t="n">
        <v>0.059</v>
      </c>
      <c r="EJ507" s="33" t="n">
        <v>0.307</v>
      </c>
      <c r="EK507" s="33" t="n">
        <v>0.099</v>
      </c>
      <c r="EL507" s="33" t="n">
        <v>0.05</v>
      </c>
      <c r="EM507" s="33" t="n">
        <v>0.109</v>
      </c>
      <c r="EN507" s="33" t="n">
        <v>0.089</v>
      </c>
      <c r="EO507" s="33" t="n">
        <v>0.228</v>
      </c>
      <c r="EP507" s="33" t="n">
        <v>0.327</v>
      </c>
      <c r="EQ507" s="33" t="n">
        <v>0.287</v>
      </c>
      <c r="ER507" s="33" t="n">
        <v>0.139</v>
      </c>
      <c r="ES507" s="33" t="n">
        <v>0.158</v>
      </c>
      <c r="ET507" s="33" t="n">
        <v>0.109</v>
      </c>
      <c r="EU507" s="33" t="n">
        <v>0.158</v>
      </c>
      <c r="EV507" s="33" t="n">
        <v>0.188</v>
      </c>
      <c r="EW507" s="33" t="n">
        <v>0.495</v>
      </c>
      <c r="EX507" s="33" t="n">
        <v>0.495</v>
      </c>
      <c r="EY507" s="33" t="n">
        <v>0.386</v>
      </c>
      <c r="EZ507" s="33" t="n">
        <v>7.47</v>
      </c>
      <c r="FA507" s="33" t="n">
        <v>0</v>
      </c>
      <c r="FB507" s="33" t="n">
        <v>0.02</v>
      </c>
      <c r="FC507" s="33" t="n">
        <v>0.04</v>
      </c>
      <c r="FD507" s="33" t="n">
        <v>0.05</v>
      </c>
      <c r="FE507" s="33" t="n">
        <v>0.099</v>
      </c>
      <c r="FF507" s="33" t="n">
        <v>0.069</v>
      </c>
      <c r="FG507" s="33" t="n">
        <v>0.079</v>
      </c>
      <c r="FH507" s="33" t="n">
        <v>0.168</v>
      </c>
      <c r="FI507" s="33" t="n">
        <v>0.05</v>
      </c>
      <c r="FJ507" s="33" t="n">
        <v>0.267</v>
      </c>
      <c r="FK507" s="33" t="n">
        <v>0.158</v>
      </c>
      <c r="FL507" s="33" t="n">
        <v>0.386</v>
      </c>
      <c r="FM507" s="33" t="n">
        <v>0.515</v>
      </c>
      <c r="FN507" s="33" t="n">
        <v>0.218</v>
      </c>
      <c r="FO507" s="33" t="n">
        <v>0.168</v>
      </c>
      <c r="FP507" s="33" t="n">
        <v>0.079</v>
      </c>
      <c r="FQ507" s="33" t="n">
        <v>0.198</v>
      </c>
      <c r="FR507" s="33" t="n">
        <v>0.079</v>
      </c>
      <c r="FS507" s="33" t="n">
        <v>0.059</v>
      </c>
      <c r="FT507" s="33" t="n">
        <v>0.188</v>
      </c>
      <c r="FU507" s="33" t="n">
        <v>0.168</v>
      </c>
      <c r="FV507" s="33" t="n">
        <v>0.109</v>
      </c>
      <c r="FW507" s="33" t="n">
        <v>0.238</v>
      </c>
      <c r="FX507" s="33" t="n">
        <v>0.198</v>
      </c>
      <c r="FY507" s="33" t="n">
        <v>0.238</v>
      </c>
      <c r="FZ507" s="33" t="n">
        <v>0.158</v>
      </c>
      <c r="GA507" s="33" t="n">
        <v>0.03</v>
      </c>
      <c r="GB507" s="33" t="n">
        <v>0.01</v>
      </c>
      <c r="GC507" s="33" t="n">
        <v>0.03</v>
      </c>
      <c r="GD507" s="33" t="n">
        <v>0.03</v>
      </c>
      <c r="GE507" s="33" t="n">
        <v>0.03</v>
      </c>
      <c r="GF507" s="33" t="n">
        <v>0.01</v>
      </c>
      <c r="GG507" s="33" t="n">
        <v>0.337</v>
      </c>
      <c r="GH507" s="33" t="n">
        <v>0.337</v>
      </c>
      <c r="GI507" s="33" t="n">
        <v>0.327</v>
      </c>
      <c r="GJ507" s="33" t="n">
        <v>0.327</v>
      </c>
      <c r="GK507" s="33" t="n">
        <v>0.426</v>
      </c>
      <c r="GL507" s="33" t="n">
        <v>0.297</v>
      </c>
      <c r="GM507" s="33" t="n">
        <v>0.366</v>
      </c>
      <c r="GN507" s="33" t="n">
        <v>0.287</v>
      </c>
      <c r="GO507" s="33" t="n">
        <v>0.277</v>
      </c>
      <c r="GP507" s="33" t="n">
        <v>0.287</v>
      </c>
      <c r="GQ507" s="33" t="n">
        <v>0.257</v>
      </c>
      <c r="GR507" s="33" t="n">
        <v>0.465</v>
      </c>
      <c r="GS507" s="33" t="n">
        <v>0.109</v>
      </c>
      <c r="GT507" s="33" t="n">
        <v>0.198</v>
      </c>
      <c r="GU507" s="33" t="n">
        <v>0.168</v>
      </c>
      <c r="GV507" s="33" t="n">
        <v>0.188</v>
      </c>
      <c r="GW507" s="33" t="n">
        <v>0.129</v>
      </c>
      <c r="GX507" s="33" t="n">
        <v>0.069</v>
      </c>
      <c r="GY507" s="33" t="n">
        <v>0.02</v>
      </c>
      <c r="GZ507" s="33" t="n">
        <v>0.05</v>
      </c>
      <c r="HA507" s="33" t="n">
        <v>0.05</v>
      </c>
      <c r="HB507" s="33" t="n">
        <v>0.05</v>
      </c>
      <c r="HC507" s="33" t="n">
        <v>0.04</v>
      </c>
      <c r="HD507" s="33" t="n">
        <v>0.05</v>
      </c>
      <c r="HE507" s="33" t="n">
        <v>0.139</v>
      </c>
      <c r="HF507" s="33" t="n">
        <v>0.119</v>
      </c>
      <c r="HG507" s="33" t="n">
        <v>0.149</v>
      </c>
      <c r="HH507" s="33" t="n">
        <v>0.119</v>
      </c>
      <c r="HI507" s="33" t="n">
        <v>0.119</v>
      </c>
      <c r="HJ507" s="33" t="n">
        <v>0.109</v>
      </c>
    </row>
    <row r="508" customFormat="false" ht="15" hidden="false" customHeight="false" outlineLevel="0" collapsed="false">
      <c r="A508" s="33" t="n">
        <v>610188</v>
      </c>
      <c r="B508" s="242" t="s">
        <v>1785</v>
      </c>
      <c r="C508" s="243" t="s">
        <v>1786</v>
      </c>
      <c r="D508" s="33" t="n">
        <v>6050</v>
      </c>
      <c r="E508" s="33" t="n">
        <v>25491</v>
      </c>
      <c r="F508" s="33" t="s">
        <v>496</v>
      </c>
      <c r="G508" s="33" t="s">
        <v>497</v>
      </c>
      <c r="H508" s="243" t="s">
        <v>46</v>
      </c>
      <c r="I508" s="33" t="s">
        <v>1855</v>
      </c>
      <c r="J508" s="33" t="s">
        <v>1788</v>
      </c>
      <c r="L508" s="33" t="s">
        <v>155</v>
      </c>
      <c r="N508" s="33" t="s">
        <v>1790</v>
      </c>
      <c r="O508" s="33" t="n">
        <v>51446</v>
      </c>
      <c r="P508" s="33" t="s">
        <v>1791</v>
      </c>
      <c r="Q508" s="33" t="s">
        <v>496</v>
      </c>
      <c r="R508" s="33" t="s">
        <v>5209</v>
      </c>
      <c r="S508" s="33" t="n">
        <v>60628</v>
      </c>
      <c r="T508" s="33" t="n">
        <v>49</v>
      </c>
      <c r="U508" s="33" t="s">
        <v>5210</v>
      </c>
      <c r="V508" s="33" t="s">
        <v>5211</v>
      </c>
      <c r="W508" s="33" t="s">
        <v>5212</v>
      </c>
      <c r="X508" s="33" t="s">
        <v>5213</v>
      </c>
      <c r="Y508" s="33" t="s">
        <v>2537</v>
      </c>
      <c r="Z508" s="33" t="s">
        <v>2538</v>
      </c>
      <c r="AA508" s="33" t="n">
        <v>2012</v>
      </c>
      <c r="AB508" s="33" t="n">
        <v>610188</v>
      </c>
      <c r="AD508" s="33" t="n">
        <v>6050</v>
      </c>
      <c r="AG508" s="33" t="s">
        <v>5214</v>
      </c>
      <c r="AH508" s="33" t="n">
        <v>6</v>
      </c>
      <c r="AI508" s="33" t="s">
        <v>1823</v>
      </c>
      <c r="AJ508" s="33" t="s">
        <v>1801</v>
      </c>
      <c r="AK508" s="33" t="s">
        <v>1802</v>
      </c>
      <c r="AL508" s="33" t="s">
        <v>155</v>
      </c>
      <c r="AM508" s="33" t="s">
        <v>60</v>
      </c>
      <c r="AN508" s="33" t="s">
        <v>155</v>
      </c>
      <c r="AO508" s="33" t="s">
        <v>155</v>
      </c>
      <c r="AP508" s="33" t="s">
        <v>60</v>
      </c>
      <c r="AQ508" s="33" t="s">
        <v>2467</v>
      </c>
      <c r="AR508" s="244" t="s">
        <v>109</v>
      </c>
      <c r="AS508" s="33" t="s">
        <v>67</v>
      </c>
      <c r="AT508" s="33" t="s">
        <v>67</v>
      </c>
      <c r="AU508" s="33" t="s">
        <v>67</v>
      </c>
      <c r="AV508" s="33" t="n">
        <v>36</v>
      </c>
      <c r="AW508" s="33" t="n">
        <v>23</v>
      </c>
      <c r="AX508" s="33" t="n">
        <v>26</v>
      </c>
      <c r="AY508" s="33" t="n">
        <v>241</v>
      </c>
      <c r="AZ508" s="33" t="n">
        <v>0</v>
      </c>
      <c r="BA508" s="33" t="n">
        <v>0</v>
      </c>
      <c r="BB508" s="33" t="n">
        <v>227</v>
      </c>
      <c r="BC508" s="33" t="n">
        <v>0</v>
      </c>
      <c r="BD508" s="245" t="n">
        <v>0</v>
      </c>
      <c r="BE508" s="33" t="n">
        <v>0</v>
      </c>
      <c r="BF508" s="33" t="n">
        <v>7</v>
      </c>
      <c r="BG508" s="33" t="n">
        <v>7</v>
      </c>
      <c r="BH508" s="33" t="n">
        <v>241</v>
      </c>
      <c r="BI508" s="33" t="n">
        <v>0.029</v>
      </c>
      <c r="BJ508" s="33" t="n">
        <v>0.004</v>
      </c>
      <c r="BK508" s="33" t="n">
        <v>0.012</v>
      </c>
      <c r="BL508" s="33" t="n">
        <v>0.033</v>
      </c>
      <c r="BM508" s="33" t="n">
        <v>0.062</v>
      </c>
      <c r="BN508" s="33" t="n">
        <v>0.091</v>
      </c>
      <c r="BO508" s="33" t="n">
        <v>0.095</v>
      </c>
      <c r="BP508" s="33" t="n">
        <v>0.108</v>
      </c>
      <c r="BQ508" s="33" t="n">
        <v>0.071</v>
      </c>
      <c r="BR508" s="33" t="n">
        <v>0.075</v>
      </c>
      <c r="BS508" s="33" t="n">
        <v>0.154</v>
      </c>
      <c r="BT508" s="33" t="n">
        <v>0.17</v>
      </c>
      <c r="BU508" s="33" t="n">
        <v>0.307</v>
      </c>
      <c r="BV508" s="33" t="n">
        <v>0.32</v>
      </c>
      <c r="BW508" s="33" t="n">
        <v>0.336</v>
      </c>
      <c r="BX508" s="33" t="n">
        <v>0.274</v>
      </c>
      <c r="BY508" s="33" t="n">
        <v>0.34</v>
      </c>
      <c r="BZ508" s="33" t="n">
        <v>0.315</v>
      </c>
      <c r="CA508" s="33" t="n">
        <v>0.004</v>
      </c>
      <c r="CB508" s="33" t="n">
        <v>0.008</v>
      </c>
      <c r="CC508" s="33" t="n">
        <v>0.008</v>
      </c>
      <c r="CD508" s="33" t="n">
        <v>0.017</v>
      </c>
      <c r="CE508" s="33" t="n">
        <v>0.021</v>
      </c>
      <c r="CF508" s="33" t="n">
        <v>0.017</v>
      </c>
      <c r="CG508" s="33" t="n">
        <v>0.564</v>
      </c>
      <c r="CH508" s="33" t="n">
        <v>0.56</v>
      </c>
      <c r="CI508" s="33" t="n">
        <v>0.573</v>
      </c>
      <c r="CJ508" s="33" t="n">
        <v>0.602</v>
      </c>
      <c r="CK508" s="33" t="n">
        <v>0.423</v>
      </c>
      <c r="CL508" s="33" t="n">
        <v>0.407</v>
      </c>
      <c r="CM508" s="33" t="n">
        <v>0.008</v>
      </c>
      <c r="CN508" s="33" t="n">
        <v>0.012</v>
      </c>
      <c r="CO508" s="33" t="n">
        <v>0.017</v>
      </c>
      <c r="CP508" s="33" t="n">
        <v>0.054</v>
      </c>
      <c r="CQ508" s="33" t="n">
        <v>0.021</v>
      </c>
      <c r="CR508" s="33" t="n">
        <v>0.029</v>
      </c>
      <c r="CS508" s="33" t="n">
        <v>0.004</v>
      </c>
      <c r="CT508" s="33" t="n">
        <v>0.046</v>
      </c>
      <c r="CU508" s="33" t="n">
        <v>0.037</v>
      </c>
      <c r="CV508" s="33" t="n">
        <v>0.095</v>
      </c>
      <c r="CW508" s="33" t="n">
        <v>0.071</v>
      </c>
      <c r="CX508" s="33" t="n">
        <v>0.112</v>
      </c>
      <c r="CY508" s="33" t="n">
        <v>0.095</v>
      </c>
      <c r="CZ508" s="33" t="n">
        <v>0.129</v>
      </c>
      <c r="DA508" s="33" t="n">
        <v>0.116</v>
      </c>
      <c r="DB508" s="33" t="n">
        <v>0.133</v>
      </c>
      <c r="DC508" s="33" t="n">
        <v>0.124</v>
      </c>
      <c r="DD508" s="33" t="n">
        <v>0.12</v>
      </c>
      <c r="DE508" s="33" t="n">
        <v>0.203</v>
      </c>
      <c r="DF508" s="33" t="n">
        <v>0.241</v>
      </c>
      <c r="DG508" s="33" t="n">
        <v>0.237</v>
      </c>
      <c r="DH508" s="33" t="n">
        <v>0.203</v>
      </c>
      <c r="DI508" s="33" t="n">
        <v>0.212</v>
      </c>
      <c r="DJ508" s="33" t="n">
        <v>0.299</v>
      </c>
      <c r="DK508" s="33" t="n">
        <v>0.274</v>
      </c>
      <c r="DL508" s="33" t="n">
        <v>0.295</v>
      </c>
      <c r="DM508" s="33" t="n">
        <v>0.257</v>
      </c>
      <c r="DN508" s="33" t="n">
        <v>0.004</v>
      </c>
      <c r="DO508" s="33" t="n">
        <v>0.004</v>
      </c>
      <c r="DP508" s="33" t="n">
        <v>0.004</v>
      </c>
      <c r="DQ508" s="33" t="n">
        <v>0.008</v>
      </c>
      <c r="DR508" s="33" t="n">
        <v>0.004</v>
      </c>
      <c r="DS508" s="33" t="n">
        <v>0.008</v>
      </c>
      <c r="DT508" s="33" t="n">
        <v>0.017</v>
      </c>
      <c r="DU508" s="33" t="n">
        <v>0.008</v>
      </c>
      <c r="DV508" s="33" t="n">
        <v>0.008</v>
      </c>
      <c r="DW508" s="33" t="n">
        <v>0.689</v>
      </c>
      <c r="DX508" s="33" t="n">
        <v>0.672</v>
      </c>
      <c r="DY508" s="33" t="n">
        <v>0.631</v>
      </c>
      <c r="DZ508" s="33" t="n">
        <v>0.639</v>
      </c>
      <c r="EA508" s="33" t="n">
        <v>0.635</v>
      </c>
      <c r="EB508" s="33" t="n">
        <v>0.548</v>
      </c>
      <c r="EC508" s="33" t="n">
        <v>0.573</v>
      </c>
      <c r="ED508" s="33" t="n">
        <v>0.527</v>
      </c>
      <c r="EE508" s="33" t="n">
        <v>0.577</v>
      </c>
      <c r="EF508" s="33" t="n">
        <v>0.432</v>
      </c>
      <c r="EG508" s="33" t="n">
        <v>0.145</v>
      </c>
      <c r="EH508" s="33" t="n">
        <v>0.025</v>
      </c>
      <c r="EI508" s="33" t="n">
        <v>0.083</v>
      </c>
      <c r="EJ508" s="33" t="n">
        <v>0.398</v>
      </c>
      <c r="EK508" s="33" t="n">
        <v>0.133</v>
      </c>
      <c r="EL508" s="33" t="n">
        <v>0.058</v>
      </c>
      <c r="EM508" s="33" t="n">
        <v>0.17</v>
      </c>
      <c r="EN508" s="33" t="n">
        <v>0.104</v>
      </c>
      <c r="EO508" s="33" t="n">
        <v>0.336</v>
      </c>
      <c r="EP508" s="33" t="n">
        <v>0.373</v>
      </c>
      <c r="EQ508" s="33" t="n">
        <v>0.299</v>
      </c>
      <c r="ER508" s="33" t="n">
        <v>0.012</v>
      </c>
      <c r="ES508" s="33" t="n">
        <v>0.012</v>
      </c>
      <c r="ET508" s="33" t="n">
        <v>0.046</v>
      </c>
      <c r="EU508" s="33" t="n">
        <v>0.071</v>
      </c>
      <c r="EV508" s="33" t="n">
        <v>0.054</v>
      </c>
      <c r="EW508" s="33" t="n">
        <v>0.373</v>
      </c>
      <c r="EX508" s="33" t="n">
        <v>0.498</v>
      </c>
      <c r="EY508" s="33" t="n">
        <v>0.378</v>
      </c>
      <c r="EZ508" s="33" t="n">
        <v>8.11</v>
      </c>
      <c r="FA508" s="33" t="n">
        <v>0.012</v>
      </c>
      <c r="FB508" s="33" t="n">
        <v>0.008</v>
      </c>
      <c r="FC508" s="33" t="n">
        <v>0.017</v>
      </c>
      <c r="FD508" s="33" t="n">
        <v>0.021</v>
      </c>
      <c r="FE508" s="33" t="n">
        <v>0.029</v>
      </c>
      <c r="FF508" s="33" t="n">
        <v>0.1</v>
      </c>
      <c r="FG508" s="33" t="n">
        <v>0.075</v>
      </c>
      <c r="FH508" s="33" t="n">
        <v>0.187</v>
      </c>
      <c r="FI508" s="33" t="n">
        <v>0.187</v>
      </c>
      <c r="FJ508" s="33" t="n">
        <v>0.29</v>
      </c>
      <c r="FK508" s="33" t="n">
        <v>0.075</v>
      </c>
      <c r="FL508" s="33" t="n">
        <v>0.531</v>
      </c>
      <c r="FM508" s="33" t="n">
        <v>0.556</v>
      </c>
      <c r="FN508" s="33" t="n">
        <v>0.232</v>
      </c>
      <c r="FO508" s="33" t="n">
        <v>0.237</v>
      </c>
      <c r="FP508" s="33" t="n">
        <v>0.212</v>
      </c>
      <c r="FQ508" s="33" t="n">
        <v>0.282</v>
      </c>
      <c r="FR508" s="33" t="n">
        <v>0.116</v>
      </c>
      <c r="FS508" s="33" t="n">
        <v>0.104</v>
      </c>
      <c r="FT508" s="33" t="n">
        <v>0.257</v>
      </c>
      <c r="FU508" s="33" t="n">
        <v>0.054</v>
      </c>
      <c r="FV508" s="33" t="n">
        <v>0.054</v>
      </c>
      <c r="FW508" s="33" t="n">
        <v>0.207</v>
      </c>
      <c r="FX508" s="33" t="n">
        <v>0.062</v>
      </c>
      <c r="FY508" s="33" t="n">
        <v>0.075</v>
      </c>
      <c r="FZ508" s="33" t="n">
        <v>0.021</v>
      </c>
      <c r="GA508" s="33" t="n">
        <v>0.062</v>
      </c>
      <c r="GB508" s="33" t="n">
        <v>0.041</v>
      </c>
      <c r="GC508" s="33" t="n">
        <v>0.054</v>
      </c>
      <c r="GD508" s="33" t="n">
        <v>0.22</v>
      </c>
      <c r="GE508" s="33" t="n">
        <v>0.261</v>
      </c>
      <c r="GF508" s="33" t="n">
        <v>0.021</v>
      </c>
      <c r="GG508" s="33" t="n">
        <v>0.39</v>
      </c>
      <c r="GH508" s="33" t="n">
        <v>0.29</v>
      </c>
      <c r="GI508" s="33" t="n">
        <v>0.365</v>
      </c>
      <c r="GJ508" s="33" t="n">
        <v>0.34</v>
      </c>
      <c r="GK508" s="33" t="n">
        <v>0.373</v>
      </c>
      <c r="GL508" s="33" t="n">
        <v>0.402</v>
      </c>
      <c r="GM508" s="33" t="n">
        <v>0.473</v>
      </c>
      <c r="GN508" s="33" t="n">
        <v>0.527</v>
      </c>
      <c r="GO508" s="33" t="n">
        <v>0.415</v>
      </c>
      <c r="GP508" s="33" t="n">
        <v>0.328</v>
      </c>
      <c r="GQ508" s="33" t="n">
        <v>0.245</v>
      </c>
      <c r="GR508" s="33" t="n">
        <v>0.494</v>
      </c>
      <c r="GS508" s="33" t="n">
        <v>0.025</v>
      </c>
      <c r="GT508" s="33" t="n">
        <v>0.104</v>
      </c>
      <c r="GU508" s="33" t="n">
        <v>0.108</v>
      </c>
      <c r="GV508" s="33" t="n">
        <v>0.054</v>
      </c>
      <c r="GW508" s="33" t="n">
        <v>0.041</v>
      </c>
      <c r="GX508" s="33" t="n">
        <v>0.008</v>
      </c>
      <c r="GY508" s="33" t="n">
        <v>0.033</v>
      </c>
      <c r="GZ508" s="33" t="n">
        <v>0.025</v>
      </c>
      <c r="HA508" s="33" t="n">
        <v>0.029</v>
      </c>
      <c r="HB508" s="33" t="n">
        <v>0.033</v>
      </c>
      <c r="HC508" s="33" t="n">
        <v>0.054</v>
      </c>
      <c r="HD508" s="33" t="n">
        <v>0.058</v>
      </c>
      <c r="HE508" s="33" t="n">
        <v>0.017</v>
      </c>
      <c r="HF508" s="33" t="n">
        <v>0.012</v>
      </c>
      <c r="HG508" s="33" t="n">
        <v>0.029</v>
      </c>
      <c r="HH508" s="33" t="n">
        <v>0.025</v>
      </c>
      <c r="HI508" s="33" t="n">
        <v>0.025</v>
      </c>
      <c r="HJ508" s="33" t="n">
        <v>0.017</v>
      </c>
    </row>
    <row r="509" customFormat="false" ht="15" hidden="false" customHeight="false" outlineLevel="0" collapsed="false">
      <c r="A509" s="33" t="n">
        <v>610189</v>
      </c>
      <c r="B509" s="242" t="s">
        <v>1785</v>
      </c>
      <c r="C509" s="243" t="s">
        <v>1786</v>
      </c>
      <c r="D509" s="33" t="n">
        <v>6060</v>
      </c>
      <c r="E509" s="33" t="n">
        <v>25501</v>
      </c>
      <c r="F509" s="33" t="s">
        <v>1312</v>
      </c>
      <c r="G509" s="33" t="s">
        <v>1313</v>
      </c>
      <c r="H509" s="243" t="s">
        <v>46</v>
      </c>
      <c r="I509" s="33" t="s">
        <v>1855</v>
      </c>
      <c r="J509" s="33" t="s">
        <v>1788</v>
      </c>
      <c r="L509" s="33" t="s">
        <v>64</v>
      </c>
      <c r="N509" s="33" t="s">
        <v>1790</v>
      </c>
      <c r="O509" s="33" t="n">
        <v>51073</v>
      </c>
      <c r="P509" s="33" t="s">
        <v>1791</v>
      </c>
      <c r="Q509" s="33" t="s">
        <v>5215</v>
      </c>
      <c r="R509" s="33" t="s">
        <v>5216</v>
      </c>
      <c r="S509" s="33" t="n">
        <v>60640</v>
      </c>
      <c r="T509" s="33" t="n">
        <v>32</v>
      </c>
      <c r="U509" s="33" t="s">
        <v>5217</v>
      </c>
      <c r="V509" s="33" t="s">
        <v>5218</v>
      </c>
      <c r="W509" s="33" t="s">
        <v>5219</v>
      </c>
      <c r="X509" s="33" t="s">
        <v>5220</v>
      </c>
      <c r="Y509" s="33" t="s">
        <v>3820</v>
      </c>
      <c r="Z509" s="33" t="s">
        <v>3296</v>
      </c>
      <c r="AA509" s="33" t="n">
        <v>2012</v>
      </c>
      <c r="AB509" s="33" t="n">
        <v>610189</v>
      </c>
      <c r="AD509" s="33" t="n">
        <v>6060</v>
      </c>
      <c r="AG509" s="33" t="s">
        <v>5221</v>
      </c>
      <c r="AH509" s="33" t="n">
        <v>1</v>
      </c>
      <c r="AI509" s="33" t="s">
        <v>1823</v>
      </c>
      <c r="AJ509" s="33" t="s">
        <v>1801</v>
      </c>
      <c r="AK509" s="33" t="s">
        <v>1802</v>
      </c>
      <c r="AL509" s="33" t="s">
        <v>64</v>
      </c>
      <c r="AM509" s="33" t="s">
        <v>65</v>
      </c>
      <c r="AN509" s="33" t="s">
        <v>64</v>
      </c>
      <c r="AO509" s="33" t="s">
        <v>64</v>
      </c>
      <c r="AP509" s="33" t="s">
        <v>65</v>
      </c>
      <c r="AQ509" s="33" t="s">
        <v>2426</v>
      </c>
      <c r="AR509" s="244" t="s">
        <v>54</v>
      </c>
    </row>
    <row r="510" customFormat="false" ht="15" hidden="false" customHeight="false" outlineLevel="0" collapsed="false">
      <c r="A510" s="33" t="n">
        <v>610191</v>
      </c>
      <c r="B510" s="242" t="s">
        <v>1785</v>
      </c>
      <c r="C510" s="243" t="s">
        <v>1786</v>
      </c>
      <c r="D510" s="33" t="n">
        <v>6070</v>
      </c>
      <c r="E510" s="33" t="n">
        <v>29291</v>
      </c>
      <c r="F510" s="33" t="s">
        <v>1314</v>
      </c>
      <c r="G510" s="33" t="s">
        <v>1315</v>
      </c>
      <c r="H510" s="243" t="s">
        <v>46</v>
      </c>
      <c r="I510" s="33" t="s">
        <v>1855</v>
      </c>
      <c r="J510" s="33" t="s">
        <v>2438</v>
      </c>
      <c r="L510" s="33" t="s">
        <v>64</v>
      </c>
      <c r="N510" s="33" t="s">
        <v>1790</v>
      </c>
      <c r="O510" s="33" t="n">
        <v>51074</v>
      </c>
      <c r="P510" s="33" t="s">
        <v>1791</v>
      </c>
      <c r="Q510" s="33" t="s">
        <v>1314</v>
      </c>
      <c r="R510" s="33" t="s">
        <v>5222</v>
      </c>
      <c r="S510" s="33" t="n">
        <v>60659</v>
      </c>
      <c r="T510" s="33" t="n">
        <v>32</v>
      </c>
      <c r="U510" s="33" t="s">
        <v>5223</v>
      </c>
      <c r="V510" s="33" t="s">
        <v>5224</v>
      </c>
      <c r="W510" s="33" t="s">
        <v>5225</v>
      </c>
      <c r="X510" s="33" t="s">
        <v>5226</v>
      </c>
      <c r="Y510" s="33" t="s">
        <v>1457</v>
      </c>
      <c r="Z510" s="33" t="s">
        <v>2927</v>
      </c>
      <c r="AA510" s="33" t="n">
        <v>2012</v>
      </c>
      <c r="AB510" s="33" t="n">
        <v>610191</v>
      </c>
      <c r="AD510" s="33" t="n">
        <v>6070</v>
      </c>
      <c r="AG510" s="33" t="s">
        <v>5227</v>
      </c>
      <c r="AH510" s="33" t="n">
        <v>0</v>
      </c>
      <c r="AI510" s="33" t="s">
        <v>1823</v>
      </c>
      <c r="AJ510" s="33" t="s">
        <v>1801</v>
      </c>
      <c r="AK510" s="33" t="s">
        <v>1802</v>
      </c>
      <c r="AL510" s="33" t="s">
        <v>64</v>
      </c>
      <c r="AM510" s="33" t="s">
        <v>65</v>
      </c>
      <c r="AN510" s="33" t="s">
        <v>64</v>
      </c>
      <c r="AO510" s="33" t="s">
        <v>64</v>
      </c>
      <c r="AP510" s="33" t="s">
        <v>65</v>
      </c>
      <c r="AQ510" s="33" t="s">
        <v>2426</v>
      </c>
      <c r="AR510" s="244" t="s">
        <v>246</v>
      </c>
      <c r="AS510" s="33" t="s">
        <v>47</v>
      </c>
      <c r="AT510" s="33" t="s">
        <v>67</v>
      </c>
      <c r="AU510" s="33" t="s">
        <v>67</v>
      </c>
      <c r="AV510" s="33" t="n">
        <v>47</v>
      </c>
      <c r="AW510" s="33" t="n">
        <v>26</v>
      </c>
      <c r="AX510" s="33" t="n">
        <v>26</v>
      </c>
      <c r="AY510" s="33" t="n">
        <v>213</v>
      </c>
      <c r="AZ510" s="33" t="n">
        <v>97</v>
      </c>
      <c r="BA510" s="33" t="n">
        <v>39</v>
      </c>
      <c r="BB510" s="33" t="n">
        <v>32</v>
      </c>
      <c r="BC510" s="33" t="n">
        <v>27</v>
      </c>
      <c r="BD510" s="245" t="n">
        <v>3</v>
      </c>
      <c r="BE510" s="33" t="n">
        <v>0</v>
      </c>
      <c r="BF510" s="33" t="n">
        <v>11</v>
      </c>
      <c r="BG510" s="33" t="n">
        <v>4</v>
      </c>
      <c r="BH510" s="33" t="n">
        <v>213</v>
      </c>
      <c r="BI510" s="33" t="n">
        <v>0.009</v>
      </c>
      <c r="BJ510" s="33" t="n">
        <v>0.009</v>
      </c>
      <c r="BK510" s="33" t="n">
        <v>0</v>
      </c>
      <c r="BL510" s="33" t="n">
        <v>0.009</v>
      </c>
      <c r="BM510" s="33" t="n">
        <v>0.014</v>
      </c>
      <c r="BN510" s="33" t="n">
        <v>0.056</v>
      </c>
      <c r="BO510" s="33" t="n">
        <v>0.07</v>
      </c>
      <c r="BP510" s="33" t="n">
        <v>0.08</v>
      </c>
      <c r="BQ510" s="33" t="n">
        <v>0.023</v>
      </c>
      <c r="BR510" s="33" t="n">
        <v>0.047</v>
      </c>
      <c r="BS510" s="33" t="n">
        <v>0.094</v>
      </c>
      <c r="BT510" s="33" t="n">
        <v>0.169</v>
      </c>
      <c r="BU510" s="33" t="n">
        <v>0.362</v>
      </c>
      <c r="BV510" s="33" t="n">
        <v>0.277</v>
      </c>
      <c r="BW510" s="33" t="n">
        <v>0.324</v>
      </c>
      <c r="BX510" s="33" t="n">
        <v>0.239</v>
      </c>
      <c r="BY510" s="33" t="n">
        <v>0.404</v>
      </c>
      <c r="BZ510" s="33" t="n">
        <v>0.347</v>
      </c>
      <c r="CA510" s="33" t="n">
        <v>0.009</v>
      </c>
      <c r="CB510" s="33" t="n">
        <v>0.009</v>
      </c>
      <c r="CC510" s="33" t="n">
        <v>0.023</v>
      </c>
      <c r="CD510" s="33" t="n">
        <v>0.028</v>
      </c>
      <c r="CE510" s="33" t="n">
        <v>0.028</v>
      </c>
      <c r="CF510" s="33" t="n">
        <v>0.061</v>
      </c>
      <c r="CG510" s="33" t="n">
        <v>0.549</v>
      </c>
      <c r="CH510" s="33" t="n">
        <v>0.624</v>
      </c>
      <c r="CI510" s="33" t="n">
        <v>0.629</v>
      </c>
      <c r="CJ510" s="33" t="n">
        <v>0.676</v>
      </c>
      <c r="CK510" s="33" t="n">
        <v>0.46</v>
      </c>
      <c r="CL510" s="33" t="n">
        <v>0.366</v>
      </c>
      <c r="CM510" s="33" t="n">
        <v>0</v>
      </c>
      <c r="CN510" s="33" t="n">
        <v>0</v>
      </c>
      <c r="CO510" s="33" t="n">
        <v>0</v>
      </c>
      <c r="CP510" s="33" t="n">
        <v>0.019</v>
      </c>
      <c r="CQ510" s="33" t="n">
        <v>0.005</v>
      </c>
      <c r="CR510" s="33" t="n">
        <v>0.014</v>
      </c>
      <c r="CS510" s="33" t="n">
        <v>0.042</v>
      </c>
      <c r="CT510" s="33" t="n">
        <v>0.16</v>
      </c>
      <c r="CU510" s="33" t="n">
        <v>0.061</v>
      </c>
      <c r="CV510" s="33" t="n">
        <v>0.028</v>
      </c>
      <c r="CW510" s="33" t="n">
        <v>0.038</v>
      </c>
      <c r="CX510" s="33" t="n">
        <v>0.052</v>
      </c>
      <c r="CY510" s="33" t="n">
        <v>0.042</v>
      </c>
      <c r="CZ510" s="33" t="n">
        <v>0.033</v>
      </c>
      <c r="DA510" s="33" t="n">
        <v>0.103</v>
      </c>
      <c r="DB510" s="33" t="n">
        <v>0.075</v>
      </c>
      <c r="DC510" s="33" t="n">
        <v>0.127</v>
      </c>
      <c r="DD510" s="33" t="n">
        <v>0.164</v>
      </c>
      <c r="DE510" s="33" t="n">
        <v>0.207</v>
      </c>
      <c r="DF510" s="33" t="n">
        <v>0.268</v>
      </c>
      <c r="DG510" s="33" t="n">
        <v>0.263</v>
      </c>
      <c r="DH510" s="33" t="n">
        <v>0.188</v>
      </c>
      <c r="DI510" s="33" t="n">
        <v>0.23</v>
      </c>
      <c r="DJ510" s="33" t="n">
        <v>0.324</v>
      </c>
      <c r="DK510" s="33" t="n">
        <v>0.376</v>
      </c>
      <c r="DL510" s="33" t="n">
        <v>0.272</v>
      </c>
      <c r="DM510" s="33" t="n">
        <v>0.291</v>
      </c>
      <c r="DN510" s="33" t="n">
        <v>0.023</v>
      </c>
      <c r="DO510" s="33" t="n">
        <v>0.019</v>
      </c>
      <c r="DP510" s="33" t="n">
        <v>0.014</v>
      </c>
      <c r="DQ510" s="33" t="n">
        <v>0.019</v>
      </c>
      <c r="DR510" s="33" t="n">
        <v>0.019</v>
      </c>
      <c r="DS510" s="33" t="n">
        <v>0.023</v>
      </c>
      <c r="DT510" s="33" t="n">
        <v>0.014</v>
      </c>
      <c r="DU510" s="33" t="n">
        <v>0.019</v>
      </c>
      <c r="DV510" s="33" t="n">
        <v>0.014</v>
      </c>
      <c r="DW510" s="33" t="n">
        <v>0.742</v>
      </c>
      <c r="DX510" s="33" t="n">
        <v>0.676</v>
      </c>
      <c r="DY510" s="33" t="n">
        <v>0.671</v>
      </c>
      <c r="DZ510" s="33" t="n">
        <v>0.732</v>
      </c>
      <c r="EA510" s="33" t="n">
        <v>0.714</v>
      </c>
      <c r="EB510" s="33" t="n">
        <v>0.535</v>
      </c>
      <c r="EC510" s="33" t="n">
        <v>0.493</v>
      </c>
      <c r="ED510" s="33" t="n">
        <v>0.423</v>
      </c>
      <c r="EE510" s="33" t="n">
        <v>0.469</v>
      </c>
      <c r="EF510" s="33" t="n">
        <v>0.418</v>
      </c>
      <c r="EG510" s="33" t="n">
        <v>0.019</v>
      </c>
      <c r="EH510" s="33" t="n">
        <v>0.009</v>
      </c>
      <c r="EI510" s="33" t="n">
        <v>0.122</v>
      </c>
      <c r="EJ510" s="33" t="n">
        <v>0.39</v>
      </c>
      <c r="EK510" s="33" t="n">
        <v>0.033</v>
      </c>
      <c r="EL510" s="33" t="n">
        <v>0.009</v>
      </c>
      <c r="EM510" s="33" t="n">
        <v>0.174</v>
      </c>
      <c r="EN510" s="33" t="n">
        <v>0.07</v>
      </c>
      <c r="EO510" s="33" t="n">
        <v>0.371</v>
      </c>
      <c r="EP510" s="33" t="n">
        <v>0.3</v>
      </c>
      <c r="EQ510" s="33" t="n">
        <v>0.282</v>
      </c>
      <c r="ER510" s="33" t="n">
        <v>0.052</v>
      </c>
      <c r="ES510" s="33" t="n">
        <v>0.052</v>
      </c>
      <c r="ET510" s="33" t="n">
        <v>0.052</v>
      </c>
      <c r="EU510" s="33" t="n">
        <v>0.122</v>
      </c>
      <c r="EV510" s="33" t="n">
        <v>0.07</v>
      </c>
      <c r="EW510" s="33" t="n">
        <v>0.526</v>
      </c>
      <c r="EX510" s="33" t="n">
        <v>0.629</v>
      </c>
      <c r="EY510" s="33" t="n">
        <v>0.3</v>
      </c>
      <c r="EZ510" s="33" t="n">
        <v>8.85</v>
      </c>
      <c r="FA510" s="33" t="n">
        <v>0.009</v>
      </c>
      <c r="FB510" s="33" t="n">
        <v>0</v>
      </c>
      <c r="FC510" s="33" t="n">
        <v>0.005</v>
      </c>
      <c r="FD510" s="33" t="n">
        <v>0.009</v>
      </c>
      <c r="FE510" s="33" t="n">
        <v>0.014</v>
      </c>
      <c r="FF510" s="33" t="n">
        <v>0.023</v>
      </c>
      <c r="FG510" s="33" t="n">
        <v>0.07</v>
      </c>
      <c r="FH510" s="33" t="n">
        <v>0.183</v>
      </c>
      <c r="FI510" s="33" t="n">
        <v>0.192</v>
      </c>
      <c r="FJ510" s="33" t="n">
        <v>0.455</v>
      </c>
      <c r="FK510" s="33" t="n">
        <v>0.038</v>
      </c>
      <c r="FL510" s="33" t="n">
        <v>0.376</v>
      </c>
      <c r="FM510" s="33" t="n">
        <v>0.535</v>
      </c>
      <c r="FN510" s="33" t="n">
        <v>0.113</v>
      </c>
      <c r="FO510" s="33" t="n">
        <v>0.225</v>
      </c>
      <c r="FP510" s="33" t="n">
        <v>0.131</v>
      </c>
      <c r="FQ510" s="33" t="n">
        <v>0.235</v>
      </c>
      <c r="FR510" s="33" t="n">
        <v>0.136</v>
      </c>
      <c r="FS510" s="33" t="n">
        <v>0.066</v>
      </c>
      <c r="FT510" s="33" t="n">
        <v>0.376</v>
      </c>
      <c r="FU510" s="33" t="n">
        <v>0.099</v>
      </c>
      <c r="FV510" s="33" t="n">
        <v>0.099</v>
      </c>
      <c r="FW510" s="33" t="n">
        <v>0.188</v>
      </c>
      <c r="FX510" s="33" t="n">
        <v>0.164</v>
      </c>
      <c r="FY510" s="33" t="n">
        <v>0.169</v>
      </c>
      <c r="FZ510" s="33" t="n">
        <v>0.089</v>
      </c>
      <c r="GA510" s="33" t="n">
        <v>0.005</v>
      </c>
      <c r="GB510" s="33" t="n">
        <v>0.131</v>
      </c>
      <c r="GC510" s="33" t="n">
        <v>0.005</v>
      </c>
      <c r="GD510" s="33" t="n">
        <v>0.089</v>
      </c>
      <c r="GE510" s="33" t="n">
        <v>0.319</v>
      </c>
      <c r="GF510" s="33" t="n">
        <v>0.009</v>
      </c>
      <c r="GG510" s="33" t="n">
        <v>0.512</v>
      </c>
      <c r="GH510" s="33" t="n">
        <v>0.343</v>
      </c>
      <c r="GI510" s="33" t="n">
        <v>0.362</v>
      </c>
      <c r="GJ510" s="33" t="n">
        <v>0.46</v>
      </c>
      <c r="GK510" s="33" t="n">
        <v>0.366</v>
      </c>
      <c r="GL510" s="33" t="n">
        <v>0.357</v>
      </c>
      <c r="GM510" s="33" t="n">
        <v>0.385</v>
      </c>
      <c r="GN510" s="33" t="n">
        <v>0.197</v>
      </c>
      <c r="GO510" s="33" t="n">
        <v>0.488</v>
      </c>
      <c r="GP510" s="33" t="n">
        <v>0.315</v>
      </c>
      <c r="GQ510" s="33" t="n">
        <v>0.15</v>
      </c>
      <c r="GR510" s="33" t="n">
        <v>0.554</v>
      </c>
      <c r="GS510" s="33" t="n">
        <v>0.023</v>
      </c>
      <c r="GT510" s="33" t="n">
        <v>0.183</v>
      </c>
      <c r="GU510" s="33" t="n">
        <v>0.07</v>
      </c>
      <c r="GV510" s="33" t="n">
        <v>0.056</v>
      </c>
      <c r="GW510" s="33" t="n">
        <v>0.061</v>
      </c>
      <c r="GX510" s="33" t="n">
        <v>0.014</v>
      </c>
      <c r="GY510" s="33" t="n">
        <v>0.005</v>
      </c>
      <c r="GZ510" s="33" t="n">
        <v>0.061</v>
      </c>
      <c r="HA510" s="33" t="n">
        <v>0.005</v>
      </c>
      <c r="HB510" s="33" t="n">
        <v>0.005</v>
      </c>
      <c r="HC510" s="33" t="n">
        <v>0.038</v>
      </c>
      <c r="HD510" s="33" t="n">
        <v>0.005</v>
      </c>
      <c r="HE510" s="33" t="n">
        <v>0.07</v>
      </c>
      <c r="HF510" s="33" t="n">
        <v>0.085</v>
      </c>
      <c r="HG510" s="33" t="n">
        <v>0.07</v>
      </c>
      <c r="HH510" s="33" t="n">
        <v>0.075</v>
      </c>
      <c r="HI510" s="33" t="n">
        <v>0.066</v>
      </c>
      <c r="HJ510" s="33" t="n">
        <v>0.061</v>
      </c>
    </row>
    <row r="511" customFormat="false" ht="15" hidden="false" customHeight="false" outlineLevel="0" collapsed="false">
      <c r="A511" s="33" t="n">
        <v>610192</v>
      </c>
      <c r="B511" s="242" t="s">
        <v>1785</v>
      </c>
      <c r="C511" s="243" t="s">
        <v>1786</v>
      </c>
      <c r="D511" s="33" t="n">
        <v>6080</v>
      </c>
      <c r="E511" s="33" t="n">
        <v>25521</v>
      </c>
      <c r="F511" s="33" t="s">
        <v>1316</v>
      </c>
      <c r="G511" s="33" t="s">
        <v>1317</v>
      </c>
      <c r="H511" s="243" t="s">
        <v>46</v>
      </c>
      <c r="I511" s="33" t="s">
        <v>1855</v>
      </c>
      <c r="J511" s="33" t="s">
        <v>1788</v>
      </c>
      <c r="L511" s="33" t="s">
        <v>178</v>
      </c>
      <c r="N511" s="33" t="s">
        <v>1790</v>
      </c>
      <c r="O511" s="33" t="n">
        <v>51129</v>
      </c>
      <c r="P511" s="33" t="s">
        <v>1791</v>
      </c>
      <c r="Q511" s="33" t="s">
        <v>5228</v>
      </c>
      <c r="R511" s="33" t="s">
        <v>5229</v>
      </c>
      <c r="S511" s="33" t="n">
        <v>60647</v>
      </c>
      <c r="T511" s="33" t="n">
        <v>34</v>
      </c>
      <c r="U511" s="33" t="s">
        <v>5230</v>
      </c>
      <c r="V511" s="33" t="s">
        <v>5231</v>
      </c>
      <c r="W511" s="33" t="s">
        <v>5232</v>
      </c>
      <c r="X511" s="33" t="s">
        <v>5233</v>
      </c>
      <c r="Y511" s="33" t="s">
        <v>2021</v>
      </c>
      <c r="Z511" s="33" t="s">
        <v>2005</v>
      </c>
      <c r="AA511" s="33" t="n">
        <v>2012</v>
      </c>
      <c r="AB511" s="33" t="n">
        <v>610192</v>
      </c>
      <c r="AD511" s="33" t="n">
        <v>6080</v>
      </c>
      <c r="AG511" s="33" t="s">
        <v>5234</v>
      </c>
      <c r="AH511" s="33" t="n">
        <v>2</v>
      </c>
      <c r="AI511" s="33" t="s">
        <v>1823</v>
      </c>
      <c r="AJ511" s="33" t="s">
        <v>1801</v>
      </c>
      <c r="AK511" s="33" t="s">
        <v>1802</v>
      </c>
      <c r="AL511" s="33" t="s">
        <v>178</v>
      </c>
      <c r="AM511" s="33" t="s">
        <v>108</v>
      </c>
      <c r="AN511" s="33" t="s">
        <v>178</v>
      </c>
      <c r="AO511" s="33" t="s">
        <v>178</v>
      </c>
      <c r="AP511" s="33" t="s">
        <v>108</v>
      </c>
      <c r="AQ511" s="33" t="s">
        <v>2426</v>
      </c>
      <c r="AR511" s="244" t="s">
        <v>130</v>
      </c>
      <c r="AS511" s="33" t="s">
        <v>137</v>
      </c>
      <c r="AT511" s="33" t="s">
        <v>47</v>
      </c>
      <c r="AU511" s="33" t="s">
        <v>67</v>
      </c>
      <c r="AV511" s="33" t="n">
        <v>6</v>
      </c>
      <c r="AW511" s="33" t="n">
        <v>46</v>
      </c>
      <c r="AX511" s="33" t="n">
        <v>23</v>
      </c>
      <c r="AY511" s="33" t="n">
        <v>168</v>
      </c>
      <c r="AZ511" s="33" t="n">
        <v>5</v>
      </c>
      <c r="BA511" s="33" t="n">
        <v>0</v>
      </c>
      <c r="BB511" s="33" t="n">
        <v>11</v>
      </c>
      <c r="BC511" s="33" t="n">
        <v>138</v>
      </c>
      <c r="BD511" s="245" t="n">
        <v>1</v>
      </c>
      <c r="BE511" s="33" t="n">
        <v>0</v>
      </c>
      <c r="BF511" s="33" t="n">
        <v>11</v>
      </c>
      <c r="BG511" s="33" t="n">
        <v>2</v>
      </c>
      <c r="BH511" s="33" t="n">
        <v>168</v>
      </c>
      <c r="BI511" s="33" t="n">
        <v>0.042</v>
      </c>
      <c r="BJ511" s="33" t="n">
        <v>0.042</v>
      </c>
      <c r="BK511" s="33" t="n">
        <v>0.03</v>
      </c>
      <c r="BL511" s="33" t="n">
        <v>0.018</v>
      </c>
      <c r="BM511" s="33" t="n">
        <v>0.024</v>
      </c>
      <c r="BN511" s="33" t="n">
        <v>0.101</v>
      </c>
      <c r="BO511" s="33" t="n">
        <v>0.19</v>
      </c>
      <c r="BP511" s="33" t="n">
        <v>0.119</v>
      </c>
      <c r="BQ511" s="33" t="n">
        <v>0.173</v>
      </c>
      <c r="BR511" s="33" t="n">
        <v>0.125</v>
      </c>
      <c r="BS511" s="33" t="n">
        <v>0.22</v>
      </c>
      <c r="BT511" s="33" t="n">
        <v>0.292</v>
      </c>
      <c r="BU511" s="33" t="n">
        <v>0.435</v>
      </c>
      <c r="BV511" s="33" t="n">
        <v>0.44</v>
      </c>
      <c r="BW511" s="33" t="n">
        <v>0.464</v>
      </c>
      <c r="BX511" s="33" t="n">
        <v>0.28</v>
      </c>
      <c r="BY511" s="33" t="n">
        <v>0.345</v>
      </c>
      <c r="BZ511" s="33" t="n">
        <v>0.333</v>
      </c>
      <c r="CA511" s="33" t="n">
        <v>0.054</v>
      </c>
      <c r="CB511" s="33" t="n">
        <v>0.018</v>
      </c>
      <c r="CC511" s="33" t="n">
        <v>0.06</v>
      </c>
      <c r="CD511" s="33" t="n">
        <v>0.036</v>
      </c>
      <c r="CE511" s="33" t="n">
        <v>0.083</v>
      </c>
      <c r="CF511" s="33" t="n">
        <v>0.089</v>
      </c>
      <c r="CG511" s="33" t="n">
        <v>0.28</v>
      </c>
      <c r="CH511" s="33" t="n">
        <v>0.381</v>
      </c>
      <c r="CI511" s="33" t="n">
        <v>0.274</v>
      </c>
      <c r="CJ511" s="33" t="n">
        <v>0.542</v>
      </c>
      <c r="CK511" s="33" t="n">
        <v>0.327</v>
      </c>
      <c r="CL511" s="33" t="n">
        <v>0.185</v>
      </c>
      <c r="CM511" s="33" t="n">
        <v>0</v>
      </c>
      <c r="CN511" s="33" t="n">
        <v>0</v>
      </c>
      <c r="CO511" s="33" t="n">
        <v>0</v>
      </c>
      <c r="CP511" s="33" t="n">
        <v>0</v>
      </c>
      <c r="CQ511" s="33" t="n">
        <v>0</v>
      </c>
      <c r="CR511" s="33" t="n">
        <v>0.006</v>
      </c>
      <c r="CS511" s="33" t="n">
        <v>0.018</v>
      </c>
      <c r="CT511" s="33" t="n">
        <v>0.065</v>
      </c>
      <c r="CU511" s="33" t="n">
        <v>0.024</v>
      </c>
      <c r="CV511" s="33" t="n">
        <v>0.018</v>
      </c>
      <c r="CW511" s="33" t="n">
        <v>0.042</v>
      </c>
      <c r="CX511" s="33" t="n">
        <v>0.042</v>
      </c>
      <c r="CY511" s="33" t="n">
        <v>0.036</v>
      </c>
      <c r="CZ511" s="33" t="n">
        <v>0.024</v>
      </c>
      <c r="DA511" s="33" t="n">
        <v>0.054</v>
      </c>
      <c r="DB511" s="33" t="n">
        <v>0.06</v>
      </c>
      <c r="DC511" s="33" t="n">
        <v>0.083</v>
      </c>
      <c r="DD511" s="33" t="n">
        <v>0.06</v>
      </c>
      <c r="DE511" s="33" t="n">
        <v>0.149</v>
      </c>
      <c r="DF511" s="33" t="n">
        <v>0.214</v>
      </c>
      <c r="DG511" s="33" t="n">
        <v>0.232</v>
      </c>
      <c r="DH511" s="33" t="n">
        <v>0.232</v>
      </c>
      <c r="DI511" s="33" t="n">
        <v>0.262</v>
      </c>
      <c r="DJ511" s="33" t="n">
        <v>0.262</v>
      </c>
      <c r="DK511" s="33" t="n">
        <v>0.22</v>
      </c>
      <c r="DL511" s="33" t="n">
        <v>0.286</v>
      </c>
      <c r="DM511" s="33" t="n">
        <v>0.304</v>
      </c>
      <c r="DN511" s="33" t="n">
        <v>0.03</v>
      </c>
      <c r="DO511" s="33" t="n">
        <v>0.012</v>
      </c>
      <c r="DP511" s="33" t="n">
        <v>0.036</v>
      </c>
      <c r="DQ511" s="33" t="n">
        <v>0.06</v>
      </c>
      <c r="DR511" s="33" t="n">
        <v>0.042</v>
      </c>
      <c r="DS511" s="33" t="n">
        <v>0.048</v>
      </c>
      <c r="DT511" s="33" t="n">
        <v>0.048</v>
      </c>
      <c r="DU511" s="33" t="n">
        <v>0.048</v>
      </c>
      <c r="DV511" s="33" t="n">
        <v>0.048</v>
      </c>
      <c r="DW511" s="33" t="n">
        <v>0.804</v>
      </c>
      <c r="DX511" s="33" t="n">
        <v>0.732</v>
      </c>
      <c r="DY511" s="33" t="n">
        <v>0.69</v>
      </c>
      <c r="DZ511" s="33" t="n">
        <v>0.673</v>
      </c>
      <c r="EA511" s="33" t="n">
        <v>0.673</v>
      </c>
      <c r="EB511" s="33" t="n">
        <v>0.631</v>
      </c>
      <c r="EC511" s="33" t="n">
        <v>0.655</v>
      </c>
      <c r="ED511" s="33" t="n">
        <v>0.518</v>
      </c>
      <c r="EE511" s="33" t="n">
        <v>0.565</v>
      </c>
      <c r="EF511" s="33" t="n">
        <v>0.202</v>
      </c>
      <c r="EG511" s="33" t="n">
        <v>0.024</v>
      </c>
      <c r="EH511" s="33" t="n">
        <v>0.006</v>
      </c>
      <c r="EI511" s="33" t="n">
        <v>0.077</v>
      </c>
      <c r="EJ511" s="33" t="n">
        <v>0.256</v>
      </c>
      <c r="EK511" s="33" t="n">
        <v>0.119</v>
      </c>
      <c r="EL511" s="33" t="n">
        <v>0.125</v>
      </c>
      <c r="EM511" s="33" t="n">
        <v>0.143</v>
      </c>
      <c r="EN511" s="33" t="n">
        <v>0.232</v>
      </c>
      <c r="EO511" s="33" t="n">
        <v>0.381</v>
      </c>
      <c r="EP511" s="33" t="n">
        <v>0.393</v>
      </c>
      <c r="EQ511" s="33" t="n">
        <v>0.369</v>
      </c>
      <c r="ER511" s="33" t="n">
        <v>0.119</v>
      </c>
      <c r="ES511" s="33" t="n">
        <v>0.071</v>
      </c>
      <c r="ET511" s="33" t="n">
        <v>0.113</v>
      </c>
      <c r="EU511" s="33" t="n">
        <v>0.095</v>
      </c>
      <c r="EV511" s="33" t="n">
        <v>0.19</v>
      </c>
      <c r="EW511" s="33" t="n">
        <v>0.405</v>
      </c>
      <c r="EX511" s="33" t="n">
        <v>0.363</v>
      </c>
      <c r="EY511" s="33" t="n">
        <v>0.315</v>
      </c>
      <c r="EZ511" s="33" t="n">
        <v>7</v>
      </c>
      <c r="FA511" s="33" t="n">
        <v>0.03</v>
      </c>
      <c r="FB511" s="33" t="n">
        <v>0.03</v>
      </c>
      <c r="FC511" s="33" t="n">
        <v>0.048</v>
      </c>
      <c r="FD511" s="33" t="n">
        <v>0.03</v>
      </c>
      <c r="FE511" s="33" t="n">
        <v>0.149</v>
      </c>
      <c r="FF511" s="33" t="n">
        <v>0.054</v>
      </c>
      <c r="FG511" s="33" t="n">
        <v>0.083</v>
      </c>
      <c r="FH511" s="33" t="n">
        <v>0.149</v>
      </c>
      <c r="FI511" s="33" t="n">
        <v>0.119</v>
      </c>
      <c r="FJ511" s="33" t="n">
        <v>0.19</v>
      </c>
      <c r="FK511" s="33" t="n">
        <v>0.119</v>
      </c>
      <c r="FL511" s="33" t="n">
        <v>0.345</v>
      </c>
      <c r="FM511" s="33" t="n">
        <v>0.417</v>
      </c>
      <c r="FN511" s="33" t="n">
        <v>0.244</v>
      </c>
      <c r="FO511" s="33" t="n">
        <v>0.161</v>
      </c>
      <c r="FP511" s="33" t="n">
        <v>0.089</v>
      </c>
      <c r="FQ511" s="33" t="n">
        <v>0.161</v>
      </c>
      <c r="FR511" s="33" t="n">
        <v>0.107</v>
      </c>
      <c r="FS511" s="33" t="n">
        <v>0.077</v>
      </c>
      <c r="FT511" s="33" t="n">
        <v>0.185</v>
      </c>
      <c r="FU511" s="33" t="n">
        <v>0.125</v>
      </c>
      <c r="FV511" s="33" t="n">
        <v>0.054</v>
      </c>
      <c r="FW511" s="33" t="n">
        <v>0.173</v>
      </c>
      <c r="FX511" s="33" t="n">
        <v>0.262</v>
      </c>
      <c r="FY511" s="33" t="n">
        <v>0.363</v>
      </c>
      <c r="FZ511" s="33" t="n">
        <v>0.238</v>
      </c>
      <c r="GA511" s="33" t="n">
        <v>0.024</v>
      </c>
      <c r="GB511" s="33" t="n">
        <v>0.083</v>
      </c>
      <c r="GC511" s="33" t="n">
        <v>0.054</v>
      </c>
      <c r="GD511" s="33" t="n">
        <v>0.054</v>
      </c>
      <c r="GE511" s="33" t="n">
        <v>0.155</v>
      </c>
      <c r="GF511" s="33" t="n">
        <v>0.042</v>
      </c>
      <c r="GG511" s="33" t="n">
        <v>0.351</v>
      </c>
      <c r="GH511" s="33" t="n">
        <v>0.25</v>
      </c>
      <c r="GI511" s="33" t="n">
        <v>0.327</v>
      </c>
      <c r="GJ511" s="33" t="n">
        <v>0.304</v>
      </c>
      <c r="GK511" s="33" t="n">
        <v>0.363</v>
      </c>
      <c r="GL511" s="33" t="n">
        <v>0.381</v>
      </c>
      <c r="GM511" s="33" t="n">
        <v>0.446</v>
      </c>
      <c r="GN511" s="33" t="n">
        <v>0.185</v>
      </c>
      <c r="GO511" s="33" t="n">
        <v>0.268</v>
      </c>
      <c r="GP511" s="33" t="n">
        <v>0.327</v>
      </c>
      <c r="GQ511" s="33" t="n">
        <v>0.256</v>
      </c>
      <c r="GR511" s="33" t="n">
        <v>0.357</v>
      </c>
      <c r="GS511" s="33" t="n">
        <v>0.077</v>
      </c>
      <c r="GT511" s="33" t="n">
        <v>0.256</v>
      </c>
      <c r="GU511" s="33" t="n">
        <v>0.185</v>
      </c>
      <c r="GV511" s="33" t="n">
        <v>0.161</v>
      </c>
      <c r="GW511" s="33" t="n">
        <v>0.089</v>
      </c>
      <c r="GX511" s="33" t="n">
        <v>0.071</v>
      </c>
      <c r="GY511" s="33" t="n">
        <v>0.018</v>
      </c>
      <c r="GZ511" s="33" t="n">
        <v>0.101</v>
      </c>
      <c r="HA511" s="33" t="n">
        <v>0.036</v>
      </c>
      <c r="HB511" s="33" t="n">
        <v>0.03</v>
      </c>
      <c r="HC511" s="33" t="n">
        <v>0.024</v>
      </c>
      <c r="HD511" s="33" t="n">
        <v>0.024</v>
      </c>
      <c r="HE511" s="33" t="n">
        <v>0.083</v>
      </c>
      <c r="HF511" s="33" t="n">
        <v>0.125</v>
      </c>
      <c r="HG511" s="33" t="n">
        <v>0.131</v>
      </c>
      <c r="HH511" s="33" t="n">
        <v>0.125</v>
      </c>
      <c r="HI511" s="33" t="n">
        <v>0.113</v>
      </c>
      <c r="HJ511" s="33" t="n">
        <v>0.125</v>
      </c>
    </row>
    <row r="512" customFormat="false" ht="15" hidden="false" customHeight="false" outlineLevel="0" collapsed="false">
      <c r="A512" s="33" t="n">
        <v>610193</v>
      </c>
      <c r="B512" s="242" t="s">
        <v>1785</v>
      </c>
      <c r="C512" s="243" t="s">
        <v>1786</v>
      </c>
      <c r="D512" s="33" t="n">
        <v>6100</v>
      </c>
      <c r="E512" s="33" t="n">
        <v>25541</v>
      </c>
      <c r="F512" s="33" t="s">
        <v>995</v>
      </c>
      <c r="G512" s="33" t="s">
        <v>996</v>
      </c>
      <c r="H512" s="243" t="s">
        <v>46</v>
      </c>
      <c r="I512" s="33" t="s">
        <v>1855</v>
      </c>
      <c r="J512" s="33" t="s">
        <v>1788</v>
      </c>
      <c r="L512" s="33" t="s">
        <v>115</v>
      </c>
      <c r="N512" s="33" t="s">
        <v>1790</v>
      </c>
      <c r="O512" s="33" t="n">
        <v>51481</v>
      </c>
      <c r="P512" s="33" t="s">
        <v>1791</v>
      </c>
      <c r="Q512" s="33" t="s">
        <v>5235</v>
      </c>
      <c r="R512" s="33" t="s">
        <v>5236</v>
      </c>
      <c r="S512" s="33" t="n">
        <v>60617</v>
      </c>
      <c r="T512" s="33" t="n">
        <v>47</v>
      </c>
      <c r="U512" s="33" t="s">
        <v>5237</v>
      </c>
      <c r="V512" s="33" t="s">
        <v>5238</v>
      </c>
      <c r="W512" s="33" t="s">
        <v>5239</v>
      </c>
      <c r="X512" s="33" t="s">
        <v>5240</v>
      </c>
      <c r="Y512" s="33" t="s">
        <v>2325</v>
      </c>
      <c r="Z512" s="33" t="s">
        <v>2388</v>
      </c>
      <c r="AA512" s="33" t="n">
        <v>2012</v>
      </c>
      <c r="AB512" s="33" t="n">
        <v>610193</v>
      </c>
      <c r="AD512" s="33" t="n">
        <v>6100</v>
      </c>
      <c r="AG512" s="33" t="s">
        <v>5241</v>
      </c>
      <c r="AH512" s="33" t="n">
        <v>6</v>
      </c>
      <c r="AI512" s="33" t="s">
        <v>1823</v>
      </c>
      <c r="AJ512" s="33" t="s">
        <v>1801</v>
      </c>
      <c r="AK512" s="33" t="s">
        <v>1802</v>
      </c>
      <c r="AL512" s="33" t="s">
        <v>115</v>
      </c>
      <c r="AM512" s="33" t="s">
        <v>53</v>
      </c>
      <c r="AN512" s="33" t="s">
        <v>115</v>
      </c>
      <c r="AO512" s="33" t="s">
        <v>115</v>
      </c>
      <c r="AP512" s="33" t="s">
        <v>53</v>
      </c>
      <c r="AQ512" s="33" t="s">
        <v>2426</v>
      </c>
      <c r="AR512" s="244" t="s">
        <v>192</v>
      </c>
      <c r="AS512" s="33" t="s">
        <v>47</v>
      </c>
      <c r="AT512" s="33" t="s">
        <v>67</v>
      </c>
      <c r="AU512" s="33" t="s">
        <v>77</v>
      </c>
      <c r="AV512" s="33" t="n">
        <v>50</v>
      </c>
      <c r="AW512" s="33" t="n">
        <v>37</v>
      </c>
      <c r="AX512" s="33" t="n">
        <v>65</v>
      </c>
      <c r="AY512" s="33" t="n">
        <v>137</v>
      </c>
      <c r="AZ512" s="33" t="n">
        <v>2</v>
      </c>
      <c r="BA512" s="33" t="n">
        <v>0</v>
      </c>
      <c r="BB512" s="33" t="n">
        <v>83</v>
      </c>
      <c r="BC512" s="33" t="n">
        <v>45</v>
      </c>
      <c r="BD512" s="245" t="n">
        <v>1</v>
      </c>
      <c r="BE512" s="33" t="n">
        <v>0</v>
      </c>
      <c r="BF512" s="33" t="n">
        <v>6</v>
      </c>
      <c r="BG512" s="33" t="n">
        <v>0</v>
      </c>
      <c r="BH512" s="33" t="n">
        <v>137</v>
      </c>
      <c r="BI512" s="33" t="n">
        <v>0.007</v>
      </c>
      <c r="BJ512" s="33" t="n">
        <v>0</v>
      </c>
      <c r="BK512" s="33" t="n">
        <v>0</v>
      </c>
      <c r="BL512" s="33" t="n">
        <v>0</v>
      </c>
      <c r="BM512" s="33" t="n">
        <v>0.015</v>
      </c>
      <c r="BN512" s="33" t="n">
        <v>0.015</v>
      </c>
      <c r="BO512" s="33" t="n">
        <v>0.066</v>
      </c>
      <c r="BP512" s="33" t="n">
        <v>0.029</v>
      </c>
      <c r="BQ512" s="33" t="n">
        <v>0.051</v>
      </c>
      <c r="BR512" s="33" t="n">
        <v>0.051</v>
      </c>
      <c r="BS512" s="33" t="n">
        <v>0.08</v>
      </c>
      <c r="BT512" s="33" t="n">
        <v>0.168</v>
      </c>
      <c r="BU512" s="33" t="n">
        <v>0.365</v>
      </c>
      <c r="BV512" s="33" t="n">
        <v>0.358</v>
      </c>
      <c r="BW512" s="33" t="n">
        <v>0.35</v>
      </c>
      <c r="BX512" s="33" t="n">
        <v>0.285</v>
      </c>
      <c r="BY512" s="33" t="n">
        <v>0.343</v>
      </c>
      <c r="BZ512" s="33" t="n">
        <v>0.328</v>
      </c>
      <c r="CA512" s="33" t="n">
        <v>0.007</v>
      </c>
      <c r="CB512" s="33" t="n">
        <v>0.029</v>
      </c>
      <c r="CC512" s="33" t="n">
        <v>0.029</v>
      </c>
      <c r="CD512" s="33" t="n">
        <v>0.036</v>
      </c>
      <c r="CE512" s="33" t="n">
        <v>0.029</v>
      </c>
      <c r="CF512" s="33" t="n">
        <v>0.029</v>
      </c>
      <c r="CG512" s="33" t="n">
        <v>0.555</v>
      </c>
      <c r="CH512" s="33" t="n">
        <v>0.584</v>
      </c>
      <c r="CI512" s="33" t="n">
        <v>0.569</v>
      </c>
      <c r="CJ512" s="33" t="n">
        <v>0.628</v>
      </c>
      <c r="CK512" s="33" t="n">
        <v>0.533</v>
      </c>
      <c r="CL512" s="33" t="n">
        <v>0.46</v>
      </c>
      <c r="CM512" s="33" t="n">
        <v>0</v>
      </c>
      <c r="CN512" s="33" t="n">
        <v>0.007</v>
      </c>
      <c r="CO512" s="33" t="n">
        <v>0.007</v>
      </c>
      <c r="CP512" s="33" t="n">
        <v>0</v>
      </c>
      <c r="CQ512" s="33" t="n">
        <v>0.015</v>
      </c>
      <c r="CR512" s="33" t="n">
        <v>0.022</v>
      </c>
      <c r="CS512" s="33" t="n">
        <v>0.036</v>
      </c>
      <c r="CT512" s="33" t="n">
        <v>0.051</v>
      </c>
      <c r="CU512" s="33" t="n">
        <v>0.036</v>
      </c>
      <c r="CV512" s="33" t="n">
        <v>0.015</v>
      </c>
      <c r="CW512" s="33" t="n">
        <v>0.051</v>
      </c>
      <c r="CX512" s="33" t="n">
        <v>0.073</v>
      </c>
      <c r="CY512" s="33" t="n">
        <v>0.051</v>
      </c>
      <c r="CZ512" s="33" t="n">
        <v>0.051</v>
      </c>
      <c r="DA512" s="33" t="n">
        <v>0.08</v>
      </c>
      <c r="DB512" s="33" t="n">
        <v>0.109</v>
      </c>
      <c r="DC512" s="33" t="n">
        <v>0.131</v>
      </c>
      <c r="DD512" s="33" t="n">
        <v>0.088</v>
      </c>
      <c r="DE512" s="33" t="n">
        <v>0.219</v>
      </c>
      <c r="DF512" s="33" t="n">
        <v>0.226</v>
      </c>
      <c r="DG512" s="33" t="n">
        <v>0.219</v>
      </c>
      <c r="DH512" s="33" t="n">
        <v>0.219</v>
      </c>
      <c r="DI512" s="33" t="n">
        <v>0.204</v>
      </c>
      <c r="DJ512" s="33" t="n">
        <v>0.263</v>
      </c>
      <c r="DK512" s="33" t="n">
        <v>0.219</v>
      </c>
      <c r="DL512" s="33" t="n">
        <v>0.255</v>
      </c>
      <c r="DM512" s="33" t="n">
        <v>0.241</v>
      </c>
      <c r="DN512" s="33" t="n">
        <v>0.007</v>
      </c>
      <c r="DO512" s="33" t="n">
        <v>0.007</v>
      </c>
      <c r="DP512" s="33" t="n">
        <v>0.015</v>
      </c>
      <c r="DQ512" s="33" t="n">
        <v>0.007</v>
      </c>
      <c r="DR512" s="33" t="n">
        <v>0.007</v>
      </c>
      <c r="DS512" s="33" t="n">
        <v>0.007</v>
      </c>
      <c r="DT512" s="33" t="n">
        <v>0.015</v>
      </c>
      <c r="DU512" s="33" t="n">
        <v>0.007</v>
      </c>
      <c r="DV512" s="33" t="n">
        <v>0.036</v>
      </c>
      <c r="DW512" s="33" t="n">
        <v>0.759</v>
      </c>
      <c r="DX512" s="33" t="n">
        <v>0.708</v>
      </c>
      <c r="DY512" s="33" t="n">
        <v>0.686</v>
      </c>
      <c r="DZ512" s="33" t="n">
        <v>0.723</v>
      </c>
      <c r="EA512" s="33" t="n">
        <v>0.723</v>
      </c>
      <c r="EB512" s="33" t="n">
        <v>0.628</v>
      </c>
      <c r="EC512" s="33" t="n">
        <v>0.62</v>
      </c>
      <c r="ED512" s="33" t="n">
        <v>0.555</v>
      </c>
      <c r="EE512" s="33" t="n">
        <v>0.599</v>
      </c>
      <c r="EF512" s="33" t="n">
        <v>0.343</v>
      </c>
      <c r="EG512" s="33" t="n">
        <v>0.007</v>
      </c>
      <c r="EH512" s="33" t="n">
        <v>0</v>
      </c>
      <c r="EI512" s="33" t="n">
        <v>0.015</v>
      </c>
      <c r="EJ512" s="33" t="n">
        <v>0.343</v>
      </c>
      <c r="EK512" s="33" t="n">
        <v>0.146</v>
      </c>
      <c r="EL512" s="33" t="n">
        <v>0.058</v>
      </c>
      <c r="EM512" s="33" t="n">
        <v>0.095</v>
      </c>
      <c r="EN512" s="33" t="n">
        <v>0.139</v>
      </c>
      <c r="EO512" s="33" t="n">
        <v>0.255</v>
      </c>
      <c r="EP512" s="33" t="n">
        <v>0.255</v>
      </c>
      <c r="EQ512" s="33" t="n">
        <v>0.35</v>
      </c>
      <c r="ER512" s="33" t="n">
        <v>0.022</v>
      </c>
      <c r="ES512" s="33" t="n">
        <v>0.036</v>
      </c>
      <c r="ET512" s="33" t="n">
        <v>0.036</v>
      </c>
      <c r="EU512" s="33" t="n">
        <v>0.036</v>
      </c>
      <c r="EV512" s="33" t="n">
        <v>0.153</v>
      </c>
      <c r="EW512" s="33" t="n">
        <v>0.555</v>
      </c>
      <c r="EX512" s="33" t="n">
        <v>0.65</v>
      </c>
      <c r="EY512" s="33" t="n">
        <v>0.504</v>
      </c>
      <c r="EZ512" s="33" t="n">
        <v>7.95</v>
      </c>
      <c r="FA512" s="33" t="n">
        <v>0.015</v>
      </c>
      <c r="FB512" s="33" t="n">
        <v>0.022</v>
      </c>
      <c r="FC512" s="33" t="n">
        <v>0.007</v>
      </c>
      <c r="FD512" s="33" t="n">
        <v>0.022</v>
      </c>
      <c r="FE512" s="33" t="n">
        <v>0.088</v>
      </c>
      <c r="FF512" s="33" t="n">
        <v>0.124</v>
      </c>
      <c r="FG512" s="33" t="n">
        <v>0.058</v>
      </c>
      <c r="FH512" s="33" t="n">
        <v>0.117</v>
      </c>
      <c r="FI512" s="33" t="n">
        <v>0.117</v>
      </c>
      <c r="FJ512" s="33" t="n">
        <v>0.38</v>
      </c>
      <c r="FK512" s="33" t="n">
        <v>0.051</v>
      </c>
      <c r="FL512" s="33" t="n">
        <v>0.467</v>
      </c>
      <c r="FM512" s="33" t="n">
        <v>0.547</v>
      </c>
      <c r="FN512" s="33" t="n">
        <v>0.321</v>
      </c>
      <c r="FO512" s="33" t="n">
        <v>0.212</v>
      </c>
      <c r="FP512" s="33" t="n">
        <v>0.175</v>
      </c>
      <c r="FQ512" s="33" t="n">
        <v>0.219</v>
      </c>
      <c r="FR512" s="33" t="n">
        <v>0.088</v>
      </c>
      <c r="FS512" s="33" t="n">
        <v>0.058</v>
      </c>
      <c r="FT512" s="33" t="n">
        <v>0.204</v>
      </c>
      <c r="FU512" s="33" t="n">
        <v>0.102</v>
      </c>
      <c r="FV512" s="33" t="n">
        <v>0.102</v>
      </c>
      <c r="FW512" s="33" t="n">
        <v>0.197</v>
      </c>
      <c r="FX512" s="33" t="n">
        <v>0.131</v>
      </c>
      <c r="FY512" s="33" t="n">
        <v>0.117</v>
      </c>
      <c r="FZ512" s="33" t="n">
        <v>0.058</v>
      </c>
      <c r="GA512" s="33" t="n">
        <v>0</v>
      </c>
      <c r="GB512" s="33" t="n">
        <v>0.007</v>
      </c>
      <c r="GC512" s="33" t="n">
        <v>0</v>
      </c>
      <c r="GD512" s="33" t="n">
        <v>0.022</v>
      </c>
      <c r="GE512" s="33" t="n">
        <v>0.073</v>
      </c>
      <c r="GF512" s="33" t="n">
        <v>0.007</v>
      </c>
      <c r="GG512" s="33" t="n">
        <v>0.27</v>
      </c>
      <c r="GH512" s="33" t="n">
        <v>0.299</v>
      </c>
      <c r="GI512" s="33" t="n">
        <v>0.277</v>
      </c>
      <c r="GJ512" s="33" t="n">
        <v>0.307</v>
      </c>
      <c r="GK512" s="33" t="n">
        <v>0.328</v>
      </c>
      <c r="GL512" s="33" t="n">
        <v>0.263</v>
      </c>
      <c r="GM512" s="33" t="n">
        <v>0.613</v>
      </c>
      <c r="GN512" s="33" t="n">
        <v>0.474</v>
      </c>
      <c r="GO512" s="33" t="n">
        <v>0.577</v>
      </c>
      <c r="GP512" s="33" t="n">
        <v>0.518</v>
      </c>
      <c r="GQ512" s="33" t="n">
        <v>0.46</v>
      </c>
      <c r="GR512" s="33" t="n">
        <v>0.635</v>
      </c>
      <c r="GS512" s="33" t="n">
        <v>0.073</v>
      </c>
      <c r="GT512" s="33" t="n">
        <v>0.139</v>
      </c>
      <c r="GU512" s="33" t="n">
        <v>0.073</v>
      </c>
      <c r="GV512" s="33" t="n">
        <v>0.073</v>
      </c>
      <c r="GW512" s="33" t="n">
        <v>0.088</v>
      </c>
      <c r="GX512" s="33" t="n">
        <v>0.029</v>
      </c>
      <c r="GY512" s="33" t="n">
        <v>0.029</v>
      </c>
      <c r="GZ512" s="33" t="n">
        <v>0.029</v>
      </c>
      <c r="HA512" s="33" t="n">
        <v>0.029</v>
      </c>
      <c r="HB512" s="33" t="n">
        <v>0.029</v>
      </c>
      <c r="HC512" s="33" t="n">
        <v>0.015</v>
      </c>
      <c r="HD512" s="33" t="n">
        <v>0.029</v>
      </c>
      <c r="HE512" s="33" t="n">
        <v>0.015</v>
      </c>
      <c r="HF512" s="33" t="n">
        <v>0.051</v>
      </c>
      <c r="HG512" s="33" t="n">
        <v>0.044</v>
      </c>
      <c r="HH512" s="33" t="n">
        <v>0.051</v>
      </c>
      <c r="HI512" s="33" t="n">
        <v>0.036</v>
      </c>
      <c r="HJ512" s="33" t="n">
        <v>0.036</v>
      </c>
    </row>
    <row r="513" customFormat="false" ht="15" hidden="false" customHeight="false" outlineLevel="0" collapsed="false">
      <c r="A513" s="33" t="n">
        <v>610194</v>
      </c>
      <c r="B513" s="242" t="s">
        <v>1785</v>
      </c>
      <c r="C513" s="243" t="s">
        <v>1786</v>
      </c>
      <c r="D513" s="33" t="n">
        <v>6110</v>
      </c>
      <c r="E513" s="33" t="n">
        <v>31221</v>
      </c>
      <c r="F513" s="33" t="s">
        <v>1322</v>
      </c>
      <c r="G513" s="33" t="s">
        <v>1323</v>
      </c>
      <c r="H513" s="243" t="s">
        <v>46</v>
      </c>
      <c r="I513" s="33" t="s">
        <v>1855</v>
      </c>
      <c r="J513" s="33" t="s">
        <v>2438</v>
      </c>
      <c r="L513" s="33" t="s">
        <v>178</v>
      </c>
      <c r="N513" s="33" t="s">
        <v>1790</v>
      </c>
      <c r="O513" s="33" t="n">
        <v>51190</v>
      </c>
      <c r="P513" s="33" t="s">
        <v>1791</v>
      </c>
      <c r="Q513" s="33" t="s">
        <v>5242</v>
      </c>
      <c r="R513" s="33" t="s">
        <v>5243</v>
      </c>
      <c r="S513" s="33" t="n">
        <v>60624</v>
      </c>
      <c r="T513" s="33" t="n">
        <v>36</v>
      </c>
      <c r="U513" s="33" t="s">
        <v>5244</v>
      </c>
      <c r="V513" s="33" t="s">
        <v>5245</v>
      </c>
      <c r="W513" s="33" t="s">
        <v>5246</v>
      </c>
      <c r="X513" s="33" t="s">
        <v>5247</v>
      </c>
      <c r="Y513" s="33" t="s">
        <v>2318</v>
      </c>
      <c r="Z513" s="33" t="s">
        <v>2013</v>
      </c>
      <c r="AA513" s="33" t="n">
        <v>2012</v>
      </c>
      <c r="AB513" s="33" t="n">
        <v>610194</v>
      </c>
      <c r="AD513" s="33" t="n">
        <v>6110</v>
      </c>
      <c r="AG513" s="33" t="s">
        <v>5248</v>
      </c>
      <c r="AH513" s="33" t="n">
        <v>0</v>
      </c>
      <c r="AI513" s="33" t="s">
        <v>1823</v>
      </c>
      <c r="AJ513" s="33" t="s">
        <v>1801</v>
      </c>
      <c r="AK513" s="33" t="s">
        <v>1802</v>
      </c>
      <c r="AL513" s="33" t="s">
        <v>178</v>
      </c>
      <c r="AM513" s="33" t="s">
        <v>108</v>
      </c>
      <c r="AN513" s="33" t="s">
        <v>178</v>
      </c>
      <c r="AO513" s="33" t="s">
        <v>178</v>
      </c>
      <c r="AP513" s="33" t="s">
        <v>108</v>
      </c>
      <c r="AQ513" s="33" t="s">
        <v>2426</v>
      </c>
      <c r="AR513" s="244" t="s">
        <v>803</v>
      </c>
      <c r="AS513" s="33" t="s">
        <v>47</v>
      </c>
      <c r="AT513" s="33" t="s">
        <v>77</v>
      </c>
      <c r="AU513" s="33" t="s">
        <v>47</v>
      </c>
      <c r="AV513" s="33" t="n">
        <v>58</v>
      </c>
      <c r="AW513" s="33" t="n">
        <v>69</v>
      </c>
      <c r="AX513" s="33" t="n">
        <v>57</v>
      </c>
      <c r="AY513" s="33" t="n">
        <v>172</v>
      </c>
      <c r="AZ513" s="33" t="n">
        <v>0</v>
      </c>
      <c r="BA513" s="33" t="n">
        <v>0</v>
      </c>
      <c r="BB513" s="33" t="n">
        <v>161</v>
      </c>
      <c r="BC513" s="33" t="n">
        <v>1</v>
      </c>
      <c r="BD513" s="245" t="n">
        <v>0</v>
      </c>
      <c r="BE513" s="33" t="n">
        <v>0</v>
      </c>
      <c r="BF513" s="33" t="n">
        <v>1</v>
      </c>
      <c r="BG513" s="33" t="n">
        <v>9</v>
      </c>
      <c r="BH513" s="33" t="n">
        <v>172</v>
      </c>
      <c r="BI513" s="33" t="n">
        <v>0.006</v>
      </c>
      <c r="BJ513" s="33" t="n">
        <v>0.017</v>
      </c>
      <c r="BK513" s="33" t="n">
        <v>0.006</v>
      </c>
      <c r="BL513" s="33" t="n">
        <v>0.012</v>
      </c>
      <c r="BM513" s="33" t="n">
        <v>0.029</v>
      </c>
      <c r="BN513" s="33" t="n">
        <v>0.052</v>
      </c>
      <c r="BO513" s="33" t="n">
        <v>0.076</v>
      </c>
      <c r="BP513" s="33" t="n">
        <v>0.035</v>
      </c>
      <c r="BQ513" s="33" t="n">
        <v>0.064</v>
      </c>
      <c r="BR513" s="33" t="n">
        <v>0.035</v>
      </c>
      <c r="BS513" s="33" t="n">
        <v>0.058</v>
      </c>
      <c r="BT513" s="33" t="n">
        <v>0.128</v>
      </c>
      <c r="BU513" s="33" t="n">
        <v>0.267</v>
      </c>
      <c r="BV513" s="33" t="n">
        <v>0.227</v>
      </c>
      <c r="BW513" s="33" t="n">
        <v>0.32</v>
      </c>
      <c r="BX513" s="33" t="n">
        <v>0.192</v>
      </c>
      <c r="BY513" s="33" t="n">
        <v>0.267</v>
      </c>
      <c r="BZ513" s="33" t="n">
        <v>0.302</v>
      </c>
      <c r="CA513" s="33" t="n">
        <v>0</v>
      </c>
      <c r="CB513" s="33" t="n">
        <v>0.012</v>
      </c>
      <c r="CC513" s="33" t="n">
        <v>0.023</v>
      </c>
      <c r="CD513" s="33" t="n">
        <v>0.012</v>
      </c>
      <c r="CE513" s="33" t="n">
        <v>0.017</v>
      </c>
      <c r="CF513" s="33" t="n">
        <v>0.023</v>
      </c>
      <c r="CG513" s="33" t="n">
        <v>0.651</v>
      </c>
      <c r="CH513" s="33" t="n">
        <v>0.709</v>
      </c>
      <c r="CI513" s="33" t="n">
        <v>0.587</v>
      </c>
      <c r="CJ513" s="33" t="n">
        <v>0.75</v>
      </c>
      <c r="CK513" s="33" t="n">
        <v>0.628</v>
      </c>
      <c r="CL513" s="33" t="n">
        <v>0.494</v>
      </c>
      <c r="CM513" s="33" t="n">
        <v>0</v>
      </c>
      <c r="CN513" s="33" t="n">
        <v>0</v>
      </c>
      <c r="CO513" s="33" t="n">
        <v>0</v>
      </c>
      <c r="CP513" s="33" t="n">
        <v>0.012</v>
      </c>
      <c r="CQ513" s="33" t="n">
        <v>0</v>
      </c>
      <c r="CR513" s="33" t="n">
        <v>0.017</v>
      </c>
      <c r="CS513" s="33" t="n">
        <v>0.017</v>
      </c>
      <c r="CT513" s="33" t="n">
        <v>0.035</v>
      </c>
      <c r="CU513" s="33" t="n">
        <v>0.023</v>
      </c>
      <c r="CV513" s="33" t="n">
        <v>0.012</v>
      </c>
      <c r="CW513" s="33" t="n">
        <v>0.012</v>
      </c>
      <c r="CX513" s="33" t="n">
        <v>0.012</v>
      </c>
      <c r="CY513" s="33" t="n">
        <v>0.029</v>
      </c>
      <c r="CZ513" s="33" t="n">
        <v>0.023</v>
      </c>
      <c r="DA513" s="33" t="n">
        <v>0.052</v>
      </c>
      <c r="DB513" s="33" t="n">
        <v>0.052</v>
      </c>
      <c r="DC513" s="33" t="n">
        <v>0.058</v>
      </c>
      <c r="DD513" s="33" t="n">
        <v>0.052</v>
      </c>
      <c r="DE513" s="33" t="n">
        <v>0.064</v>
      </c>
      <c r="DF513" s="33" t="n">
        <v>0.122</v>
      </c>
      <c r="DG513" s="33" t="n">
        <v>0.151</v>
      </c>
      <c r="DH513" s="33" t="n">
        <v>0.076</v>
      </c>
      <c r="DI513" s="33" t="n">
        <v>0.099</v>
      </c>
      <c r="DJ513" s="33" t="n">
        <v>0.25</v>
      </c>
      <c r="DK513" s="33" t="n">
        <v>0.174</v>
      </c>
      <c r="DL513" s="33" t="n">
        <v>0.203</v>
      </c>
      <c r="DM513" s="33" t="n">
        <v>0.186</v>
      </c>
      <c r="DN513" s="33" t="n">
        <v>0.006</v>
      </c>
      <c r="DO513" s="33" t="n">
        <v>0.017</v>
      </c>
      <c r="DP513" s="33" t="n">
        <v>0.006</v>
      </c>
      <c r="DQ513" s="33" t="n">
        <v>0.012</v>
      </c>
      <c r="DR513" s="33" t="n">
        <v>0</v>
      </c>
      <c r="DS513" s="33" t="n">
        <v>0.012</v>
      </c>
      <c r="DT513" s="33" t="n">
        <v>0.017</v>
      </c>
      <c r="DU513" s="33" t="n">
        <v>0.017</v>
      </c>
      <c r="DV513" s="33" t="n">
        <v>0.017</v>
      </c>
      <c r="DW513" s="33" t="n">
        <v>0.919</v>
      </c>
      <c r="DX513" s="33" t="n">
        <v>0.849</v>
      </c>
      <c r="DY513" s="33" t="n">
        <v>0.831</v>
      </c>
      <c r="DZ513" s="33" t="n">
        <v>0.872</v>
      </c>
      <c r="EA513" s="33" t="n">
        <v>0.878</v>
      </c>
      <c r="EB513" s="33" t="n">
        <v>0.669</v>
      </c>
      <c r="EC513" s="33" t="n">
        <v>0.738</v>
      </c>
      <c r="ED513" s="33" t="n">
        <v>0.686</v>
      </c>
      <c r="EE513" s="33" t="n">
        <v>0.721</v>
      </c>
      <c r="EF513" s="33" t="n">
        <v>0.494</v>
      </c>
      <c r="EG513" s="33" t="n">
        <v>0.023</v>
      </c>
      <c r="EH513" s="33" t="n">
        <v>0.012</v>
      </c>
      <c r="EI513" s="33" t="n">
        <v>0.052</v>
      </c>
      <c r="EJ513" s="33" t="n">
        <v>0.279</v>
      </c>
      <c r="EK513" s="33" t="n">
        <v>0.041</v>
      </c>
      <c r="EL513" s="33" t="n">
        <v>0.035</v>
      </c>
      <c r="EM513" s="33" t="n">
        <v>0.081</v>
      </c>
      <c r="EN513" s="33" t="n">
        <v>0.116</v>
      </c>
      <c r="EO513" s="33" t="n">
        <v>0.267</v>
      </c>
      <c r="EP513" s="33" t="n">
        <v>0.244</v>
      </c>
      <c r="EQ513" s="33" t="n">
        <v>0.273</v>
      </c>
      <c r="ER513" s="33" t="n">
        <v>0.023</v>
      </c>
      <c r="ES513" s="33" t="n">
        <v>0.023</v>
      </c>
      <c r="ET513" s="33" t="n">
        <v>0.081</v>
      </c>
      <c r="EU513" s="33" t="n">
        <v>0.058</v>
      </c>
      <c r="EV513" s="33" t="n">
        <v>0.087</v>
      </c>
      <c r="EW513" s="33" t="n">
        <v>0.645</v>
      </c>
      <c r="EX513" s="33" t="n">
        <v>0.628</v>
      </c>
      <c r="EY513" s="33" t="n">
        <v>0.535</v>
      </c>
      <c r="EZ513" s="33" t="n">
        <v>8.12</v>
      </c>
      <c r="FA513" s="33" t="n">
        <v>0.023</v>
      </c>
      <c r="FB513" s="33" t="n">
        <v>0.012</v>
      </c>
      <c r="FC513" s="33" t="n">
        <v>0.012</v>
      </c>
      <c r="FD513" s="33" t="n">
        <v>0.047</v>
      </c>
      <c r="FE513" s="33" t="n">
        <v>0.07</v>
      </c>
      <c r="FF513" s="33" t="n">
        <v>0.047</v>
      </c>
      <c r="FG513" s="33" t="n">
        <v>0.099</v>
      </c>
      <c r="FH513" s="33" t="n">
        <v>0.122</v>
      </c>
      <c r="FI513" s="33" t="n">
        <v>0.087</v>
      </c>
      <c r="FJ513" s="33" t="n">
        <v>0.453</v>
      </c>
      <c r="FK513" s="33" t="n">
        <v>0.029</v>
      </c>
      <c r="FL513" s="33" t="n">
        <v>0.634</v>
      </c>
      <c r="FM513" s="33" t="n">
        <v>0.628</v>
      </c>
      <c r="FN513" s="33" t="n">
        <v>0.32</v>
      </c>
      <c r="FO513" s="33" t="n">
        <v>0.151</v>
      </c>
      <c r="FP513" s="33" t="n">
        <v>0.14</v>
      </c>
      <c r="FQ513" s="33" t="n">
        <v>0.198</v>
      </c>
      <c r="FR513" s="33" t="n">
        <v>0.052</v>
      </c>
      <c r="FS513" s="33" t="n">
        <v>0.052</v>
      </c>
      <c r="FT513" s="33" t="n">
        <v>0.221</v>
      </c>
      <c r="FU513" s="33" t="n">
        <v>0.058</v>
      </c>
      <c r="FV513" s="33" t="n">
        <v>0.064</v>
      </c>
      <c r="FW513" s="33" t="n">
        <v>0.227</v>
      </c>
      <c r="FX513" s="33" t="n">
        <v>0.105</v>
      </c>
      <c r="FY513" s="33" t="n">
        <v>0.116</v>
      </c>
      <c r="FZ513" s="33" t="n">
        <v>0.035</v>
      </c>
      <c r="GA513" s="33" t="n">
        <v>0.006</v>
      </c>
      <c r="GB513" s="33" t="n">
        <v>0.017</v>
      </c>
      <c r="GC513" s="33" t="n">
        <v>0.012</v>
      </c>
      <c r="GD513" s="33" t="n">
        <v>0.017</v>
      </c>
      <c r="GE513" s="33" t="n">
        <v>0.081</v>
      </c>
      <c r="GF513" s="33" t="n">
        <v>0.012</v>
      </c>
      <c r="GG513" s="33" t="n">
        <v>0.279</v>
      </c>
      <c r="GH513" s="33" t="n">
        <v>0.256</v>
      </c>
      <c r="GI513" s="33" t="n">
        <v>0.291</v>
      </c>
      <c r="GJ513" s="33" t="n">
        <v>0.297</v>
      </c>
      <c r="GK513" s="33" t="n">
        <v>0.337</v>
      </c>
      <c r="GL513" s="33" t="n">
        <v>0.314</v>
      </c>
      <c r="GM513" s="33" t="n">
        <v>0.651</v>
      </c>
      <c r="GN513" s="33" t="n">
        <v>0.395</v>
      </c>
      <c r="GO513" s="33" t="n">
        <v>0.477</v>
      </c>
      <c r="GP513" s="33" t="n">
        <v>0.459</v>
      </c>
      <c r="GQ513" s="33" t="n">
        <v>0.395</v>
      </c>
      <c r="GR513" s="33" t="n">
        <v>0.57</v>
      </c>
      <c r="GS513" s="33" t="n">
        <v>0.017</v>
      </c>
      <c r="GT513" s="33" t="n">
        <v>0.244</v>
      </c>
      <c r="GU513" s="33" t="n">
        <v>0.145</v>
      </c>
      <c r="GV513" s="33" t="n">
        <v>0.151</v>
      </c>
      <c r="GW513" s="33" t="n">
        <v>0.105</v>
      </c>
      <c r="GX513" s="33" t="n">
        <v>0.052</v>
      </c>
      <c r="GY513" s="33" t="n">
        <v>0.023</v>
      </c>
      <c r="GZ513" s="33" t="n">
        <v>0.058</v>
      </c>
      <c r="HA513" s="33" t="n">
        <v>0.041</v>
      </c>
      <c r="HB513" s="33" t="n">
        <v>0.047</v>
      </c>
      <c r="HC513" s="33" t="n">
        <v>0.029</v>
      </c>
      <c r="HD513" s="33" t="n">
        <v>0.017</v>
      </c>
      <c r="HE513" s="33" t="n">
        <v>0.023</v>
      </c>
      <c r="HF513" s="33" t="n">
        <v>0.029</v>
      </c>
      <c r="HG513" s="33" t="n">
        <v>0.035</v>
      </c>
      <c r="HH513" s="33" t="n">
        <v>0.029</v>
      </c>
      <c r="HI513" s="33" t="n">
        <v>0.052</v>
      </c>
      <c r="HJ513" s="33" t="n">
        <v>0.035</v>
      </c>
    </row>
    <row r="514" customFormat="false" ht="15" hidden="false" customHeight="false" outlineLevel="0" collapsed="false">
      <c r="A514" s="33" t="n">
        <v>610195</v>
      </c>
      <c r="B514" s="242" t="s">
        <v>1785</v>
      </c>
      <c r="C514" s="243" t="s">
        <v>1786</v>
      </c>
      <c r="D514" s="33" t="n">
        <v>6120</v>
      </c>
      <c r="E514" s="33" t="n">
        <v>25561</v>
      </c>
      <c r="F514" s="33" t="s">
        <v>1324</v>
      </c>
      <c r="G514" s="33" t="s">
        <v>1325</v>
      </c>
      <c r="H514" s="243" t="s">
        <v>46</v>
      </c>
      <c r="I514" s="33" t="s">
        <v>1855</v>
      </c>
      <c r="J514" s="33" t="s">
        <v>2438</v>
      </c>
      <c r="L514" s="33" t="s">
        <v>155</v>
      </c>
      <c r="N514" s="33" t="s">
        <v>1790</v>
      </c>
      <c r="O514" s="33" t="n">
        <v>51447</v>
      </c>
      <c r="P514" s="33" t="s">
        <v>1791</v>
      </c>
      <c r="Q514" s="33" t="s">
        <v>5249</v>
      </c>
      <c r="R514" s="33" t="s">
        <v>5250</v>
      </c>
      <c r="S514" s="33" t="n">
        <v>60643</v>
      </c>
      <c r="T514" s="33" t="n">
        <v>49</v>
      </c>
      <c r="U514" s="33" t="s">
        <v>5251</v>
      </c>
      <c r="V514" s="33" t="s">
        <v>5252</v>
      </c>
      <c r="W514" s="33" t="s">
        <v>5253</v>
      </c>
      <c r="X514" s="33" t="s">
        <v>5254</v>
      </c>
      <c r="Y514" s="33" t="s">
        <v>2967</v>
      </c>
      <c r="Z514" s="33" t="s">
        <v>2643</v>
      </c>
      <c r="AA514" s="33" t="n">
        <v>2012</v>
      </c>
      <c r="AB514" s="33" t="n">
        <v>610195</v>
      </c>
      <c r="AD514" s="33" t="n">
        <v>6120</v>
      </c>
      <c r="AG514" s="33" t="s">
        <v>5255</v>
      </c>
      <c r="AH514" s="33" t="n">
        <v>0</v>
      </c>
      <c r="AI514" s="33" t="s">
        <v>1823</v>
      </c>
      <c r="AJ514" s="33" t="s">
        <v>1801</v>
      </c>
      <c r="AK514" s="33" t="s">
        <v>1802</v>
      </c>
      <c r="AL514" s="33" t="s">
        <v>155</v>
      </c>
      <c r="AM514" s="33" t="s">
        <v>60</v>
      </c>
      <c r="AN514" s="33" t="s">
        <v>155</v>
      </c>
      <c r="AO514" s="33" t="s">
        <v>155</v>
      </c>
      <c r="AP514" s="33" t="s">
        <v>60</v>
      </c>
      <c r="AQ514" s="33" t="s">
        <v>2426</v>
      </c>
      <c r="AR514" s="244" t="s">
        <v>54</v>
      </c>
    </row>
    <row r="515" customFormat="false" ht="15" hidden="false" customHeight="false" outlineLevel="0" collapsed="false">
      <c r="A515" s="33" t="n">
        <v>610196</v>
      </c>
      <c r="B515" s="242" t="s">
        <v>1785</v>
      </c>
      <c r="C515" s="243" t="s">
        <v>1786</v>
      </c>
      <c r="D515" s="33" t="n">
        <v>6130</v>
      </c>
      <c r="E515" s="33" t="n">
        <v>25571</v>
      </c>
      <c r="F515" s="33" t="s">
        <v>1326</v>
      </c>
      <c r="G515" s="33" t="s">
        <v>1327</v>
      </c>
      <c r="H515" s="243" t="s">
        <v>46</v>
      </c>
      <c r="I515" s="33" t="s">
        <v>1855</v>
      </c>
      <c r="J515" s="33" t="s">
        <v>1788</v>
      </c>
      <c r="L515" s="33" t="s">
        <v>64</v>
      </c>
      <c r="N515" s="33" t="s">
        <v>1790</v>
      </c>
      <c r="O515" s="33" t="n">
        <v>51075</v>
      </c>
      <c r="P515" s="33" t="s">
        <v>1791</v>
      </c>
      <c r="Q515" s="33" t="s">
        <v>5256</v>
      </c>
      <c r="R515" s="33" t="s">
        <v>5257</v>
      </c>
      <c r="S515" s="33" t="n">
        <v>60660</v>
      </c>
      <c r="T515" s="33" t="n">
        <v>32</v>
      </c>
      <c r="U515" s="33" t="s">
        <v>5258</v>
      </c>
      <c r="V515" s="33" t="s">
        <v>5259</v>
      </c>
      <c r="W515" s="33" t="s">
        <v>5260</v>
      </c>
      <c r="X515" s="33" t="s">
        <v>5261</v>
      </c>
      <c r="Y515" s="33" t="s">
        <v>2143</v>
      </c>
      <c r="Z515" s="33" t="s">
        <v>2679</v>
      </c>
      <c r="AA515" s="33" t="n">
        <v>2012</v>
      </c>
      <c r="AB515" s="33" t="n">
        <v>610196</v>
      </c>
      <c r="AD515" s="33" t="n">
        <v>6130</v>
      </c>
      <c r="AG515" s="33" t="s">
        <v>5262</v>
      </c>
      <c r="AH515" s="33" t="n">
        <v>1</v>
      </c>
      <c r="AI515" s="33" t="s">
        <v>1823</v>
      </c>
      <c r="AJ515" s="33" t="s">
        <v>1801</v>
      </c>
      <c r="AK515" s="33" t="s">
        <v>1802</v>
      </c>
      <c r="AL515" s="33" t="s">
        <v>64</v>
      </c>
      <c r="AM515" s="33" t="s">
        <v>65</v>
      </c>
      <c r="AN515" s="33" t="s">
        <v>64</v>
      </c>
      <c r="AO515" s="33" t="s">
        <v>64</v>
      </c>
      <c r="AP515" s="33" t="s">
        <v>65</v>
      </c>
      <c r="AQ515" s="33" t="s">
        <v>2426</v>
      </c>
      <c r="AR515" s="244" t="s">
        <v>72</v>
      </c>
      <c r="AS515" s="33" t="s">
        <v>67</v>
      </c>
      <c r="AT515" s="33" t="s">
        <v>137</v>
      </c>
      <c r="AU515" s="33" t="s">
        <v>77</v>
      </c>
      <c r="AV515" s="33" t="n">
        <v>25</v>
      </c>
      <c r="AW515" s="33" t="n">
        <v>7</v>
      </c>
      <c r="AX515" s="33" t="n">
        <v>70</v>
      </c>
      <c r="AY515" s="33" t="n">
        <v>144</v>
      </c>
      <c r="AZ515" s="33" t="n">
        <v>23</v>
      </c>
      <c r="BA515" s="33" t="n">
        <v>15</v>
      </c>
      <c r="BB515" s="33" t="n">
        <v>37</v>
      </c>
      <c r="BC515" s="33" t="n">
        <v>38</v>
      </c>
      <c r="BD515" s="245" t="n">
        <v>2</v>
      </c>
      <c r="BE515" s="33" t="n">
        <v>4</v>
      </c>
      <c r="BF515" s="33" t="n">
        <v>16</v>
      </c>
      <c r="BG515" s="33" t="n">
        <v>9</v>
      </c>
      <c r="BH515" s="33" t="n">
        <v>144</v>
      </c>
      <c r="BI515" s="33" t="n">
        <v>0.035</v>
      </c>
      <c r="BJ515" s="33" t="n">
        <v>0.021</v>
      </c>
      <c r="BK515" s="33" t="n">
        <v>0.035</v>
      </c>
      <c r="BL515" s="33" t="n">
        <v>0.007</v>
      </c>
      <c r="BM515" s="33" t="n">
        <v>0.014</v>
      </c>
      <c r="BN515" s="33" t="n">
        <v>0.056</v>
      </c>
      <c r="BO515" s="33" t="n">
        <v>0.063</v>
      </c>
      <c r="BP515" s="33" t="n">
        <v>0.063</v>
      </c>
      <c r="BQ515" s="33" t="n">
        <v>0.09</v>
      </c>
      <c r="BR515" s="33" t="n">
        <v>0.049</v>
      </c>
      <c r="BS515" s="33" t="n">
        <v>0.118</v>
      </c>
      <c r="BT515" s="33" t="n">
        <v>0.16</v>
      </c>
      <c r="BU515" s="33" t="n">
        <v>0.507</v>
      </c>
      <c r="BV515" s="33" t="n">
        <v>0.438</v>
      </c>
      <c r="BW515" s="33" t="n">
        <v>0.444</v>
      </c>
      <c r="BX515" s="33" t="n">
        <v>0.5</v>
      </c>
      <c r="BY515" s="33" t="n">
        <v>0.542</v>
      </c>
      <c r="BZ515" s="33" t="n">
        <v>0.444</v>
      </c>
      <c r="CA515" s="33" t="n">
        <v>0</v>
      </c>
      <c r="CB515" s="33" t="n">
        <v>0</v>
      </c>
      <c r="CC515" s="33" t="n">
        <v>0.021</v>
      </c>
      <c r="CD515" s="33" t="n">
        <v>0</v>
      </c>
      <c r="CE515" s="33" t="n">
        <v>0</v>
      </c>
      <c r="CF515" s="33" t="n">
        <v>0.014</v>
      </c>
      <c r="CG515" s="33" t="n">
        <v>0.396</v>
      </c>
      <c r="CH515" s="33" t="n">
        <v>0.479</v>
      </c>
      <c r="CI515" s="33" t="n">
        <v>0.41</v>
      </c>
      <c r="CJ515" s="33" t="n">
        <v>0.444</v>
      </c>
      <c r="CK515" s="33" t="n">
        <v>0.326</v>
      </c>
      <c r="CL515" s="33" t="n">
        <v>0.326</v>
      </c>
      <c r="CM515" s="33" t="n">
        <v>0.028</v>
      </c>
      <c r="CN515" s="33" t="n">
        <v>0.021</v>
      </c>
      <c r="CO515" s="33" t="n">
        <v>0.014</v>
      </c>
      <c r="CP515" s="33" t="n">
        <v>0.035</v>
      </c>
      <c r="CQ515" s="33" t="n">
        <v>0.014</v>
      </c>
      <c r="CR515" s="33" t="n">
        <v>0.021</v>
      </c>
      <c r="CS515" s="33" t="n">
        <v>0.028</v>
      </c>
      <c r="CT515" s="33" t="n">
        <v>0.042</v>
      </c>
      <c r="CU515" s="33" t="n">
        <v>0.021</v>
      </c>
      <c r="CV515" s="33" t="n">
        <v>0.049</v>
      </c>
      <c r="CW515" s="33" t="n">
        <v>0.063</v>
      </c>
      <c r="CX515" s="33" t="n">
        <v>0.083</v>
      </c>
      <c r="CY515" s="33" t="n">
        <v>0.104</v>
      </c>
      <c r="CZ515" s="33" t="n">
        <v>0.069</v>
      </c>
      <c r="DA515" s="33" t="n">
        <v>0.083</v>
      </c>
      <c r="DB515" s="33" t="n">
        <v>0.104</v>
      </c>
      <c r="DC515" s="33" t="n">
        <v>0.111</v>
      </c>
      <c r="DD515" s="33" t="n">
        <v>0.09</v>
      </c>
      <c r="DE515" s="33" t="n">
        <v>0.396</v>
      </c>
      <c r="DF515" s="33" t="n">
        <v>0.389</v>
      </c>
      <c r="DG515" s="33" t="n">
        <v>0.403</v>
      </c>
      <c r="DH515" s="33" t="n">
        <v>0.375</v>
      </c>
      <c r="DI515" s="33" t="n">
        <v>0.444</v>
      </c>
      <c r="DJ515" s="33" t="n">
        <v>0.444</v>
      </c>
      <c r="DK515" s="33" t="n">
        <v>0.417</v>
      </c>
      <c r="DL515" s="33" t="n">
        <v>0.41</v>
      </c>
      <c r="DM515" s="33" t="n">
        <v>0.438</v>
      </c>
      <c r="DN515" s="33" t="n">
        <v>0</v>
      </c>
      <c r="DO515" s="33" t="n">
        <v>0.007</v>
      </c>
      <c r="DP515" s="33" t="n">
        <v>0</v>
      </c>
      <c r="DQ515" s="33" t="n">
        <v>0</v>
      </c>
      <c r="DR515" s="33" t="n">
        <v>0</v>
      </c>
      <c r="DS515" s="33" t="n">
        <v>0</v>
      </c>
      <c r="DT515" s="33" t="n">
        <v>0</v>
      </c>
      <c r="DU515" s="33" t="n">
        <v>0</v>
      </c>
      <c r="DV515" s="33" t="n">
        <v>0.014</v>
      </c>
      <c r="DW515" s="33" t="n">
        <v>0.528</v>
      </c>
      <c r="DX515" s="33" t="n">
        <v>0.521</v>
      </c>
      <c r="DY515" s="33" t="n">
        <v>0.5</v>
      </c>
      <c r="DZ515" s="33" t="n">
        <v>0.486</v>
      </c>
      <c r="EA515" s="33" t="n">
        <v>0.472</v>
      </c>
      <c r="EB515" s="33" t="n">
        <v>0.451</v>
      </c>
      <c r="EC515" s="33" t="n">
        <v>0.451</v>
      </c>
      <c r="ED515" s="33" t="n">
        <v>0.438</v>
      </c>
      <c r="EE515" s="33" t="n">
        <v>0.438</v>
      </c>
      <c r="EF515" s="33" t="n">
        <v>0.604</v>
      </c>
      <c r="EG515" s="33" t="n">
        <v>0.049</v>
      </c>
      <c r="EH515" s="33" t="n">
        <v>0.014</v>
      </c>
      <c r="EI515" s="33" t="n">
        <v>0.104</v>
      </c>
      <c r="EJ515" s="33" t="n">
        <v>0.257</v>
      </c>
      <c r="EK515" s="33" t="n">
        <v>0.069</v>
      </c>
      <c r="EL515" s="33" t="n">
        <v>0.069</v>
      </c>
      <c r="EM515" s="33" t="n">
        <v>0.132</v>
      </c>
      <c r="EN515" s="33" t="n">
        <v>0.09</v>
      </c>
      <c r="EO515" s="33" t="n">
        <v>0.486</v>
      </c>
      <c r="EP515" s="33" t="n">
        <v>0.389</v>
      </c>
      <c r="EQ515" s="33" t="n">
        <v>0.396</v>
      </c>
      <c r="ER515" s="33" t="n">
        <v>0.021</v>
      </c>
      <c r="ES515" s="33" t="n">
        <v>0.021</v>
      </c>
      <c r="ET515" s="33" t="n">
        <v>0.028</v>
      </c>
      <c r="EU515" s="33" t="n">
        <v>0.097</v>
      </c>
      <c r="EV515" s="33" t="n">
        <v>0.028</v>
      </c>
      <c r="EW515" s="33" t="n">
        <v>0.375</v>
      </c>
      <c r="EX515" s="33" t="n">
        <v>0.5</v>
      </c>
      <c r="EY515" s="33" t="n">
        <v>0.271</v>
      </c>
      <c r="EZ515" s="33" t="n">
        <v>8.26</v>
      </c>
      <c r="FA515" s="33" t="n">
        <v>0.014</v>
      </c>
      <c r="FB515" s="33" t="n">
        <v>0.021</v>
      </c>
      <c r="FC515" s="33" t="n">
        <v>0.007</v>
      </c>
      <c r="FD515" s="33" t="n">
        <v>0.021</v>
      </c>
      <c r="FE515" s="33" t="n">
        <v>0.056</v>
      </c>
      <c r="FF515" s="33" t="n">
        <v>0.035</v>
      </c>
      <c r="FG515" s="33" t="n">
        <v>0.069</v>
      </c>
      <c r="FH515" s="33" t="n">
        <v>0.181</v>
      </c>
      <c r="FI515" s="33" t="n">
        <v>0.25</v>
      </c>
      <c r="FJ515" s="33" t="n">
        <v>0.326</v>
      </c>
      <c r="FK515" s="33" t="n">
        <v>0.021</v>
      </c>
      <c r="FL515" s="33" t="n">
        <v>0.556</v>
      </c>
      <c r="FM515" s="33" t="n">
        <v>0.549</v>
      </c>
      <c r="FN515" s="33" t="n">
        <v>0.396</v>
      </c>
      <c r="FO515" s="33" t="n">
        <v>0.264</v>
      </c>
      <c r="FP515" s="33" t="n">
        <v>0.285</v>
      </c>
      <c r="FQ515" s="33" t="n">
        <v>0.389</v>
      </c>
      <c r="FR515" s="33" t="n">
        <v>0.076</v>
      </c>
      <c r="FS515" s="33" t="n">
        <v>0.076</v>
      </c>
      <c r="FT515" s="33" t="n">
        <v>0.076</v>
      </c>
      <c r="FU515" s="33" t="n">
        <v>0.056</v>
      </c>
      <c r="FV515" s="33" t="n">
        <v>0.035</v>
      </c>
      <c r="FW515" s="33" t="n">
        <v>0.097</v>
      </c>
      <c r="FX515" s="33" t="n">
        <v>0.049</v>
      </c>
      <c r="FY515" s="33" t="n">
        <v>0.056</v>
      </c>
      <c r="FZ515" s="33" t="n">
        <v>0.042</v>
      </c>
      <c r="GA515" s="33" t="n">
        <v>0.007</v>
      </c>
      <c r="GB515" s="33" t="n">
        <v>0.007</v>
      </c>
      <c r="GC515" s="33" t="n">
        <v>0</v>
      </c>
      <c r="GD515" s="33" t="n">
        <v>0.076</v>
      </c>
      <c r="GE515" s="33" t="n">
        <v>0.076</v>
      </c>
      <c r="GF515" s="33" t="n">
        <v>0.007</v>
      </c>
      <c r="GG515" s="33" t="n">
        <v>0.347</v>
      </c>
      <c r="GH515" s="33" t="n">
        <v>0.132</v>
      </c>
      <c r="GI515" s="33" t="n">
        <v>0.167</v>
      </c>
      <c r="GJ515" s="33" t="n">
        <v>0.333</v>
      </c>
      <c r="GK515" s="33" t="n">
        <v>0.382</v>
      </c>
      <c r="GL515" s="33" t="n">
        <v>0.292</v>
      </c>
      <c r="GM515" s="33" t="n">
        <v>0.583</v>
      </c>
      <c r="GN515" s="33" t="n">
        <v>0.736</v>
      </c>
      <c r="GO515" s="33" t="n">
        <v>0.764</v>
      </c>
      <c r="GP515" s="33" t="n">
        <v>0.528</v>
      </c>
      <c r="GQ515" s="33" t="n">
        <v>0.458</v>
      </c>
      <c r="GR515" s="33" t="n">
        <v>0.653</v>
      </c>
      <c r="GS515" s="33" t="n">
        <v>0.028</v>
      </c>
      <c r="GT515" s="33" t="n">
        <v>0.083</v>
      </c>
      <c r="GU515" s="33" t="n">
        <v>0.021</v>
      </c>
      <c r="GV515" s="33" t="n">
        <v>0.042</v>
      </c>
      <c r="GW515" s="33" t="n">
        <v>0.063</v>
      </c>
      <c r="GX515" s="33" t="n">
        <v>0.014</v>
      </c>
      <c r="GY515" s="33" t="n">
        <v>0.007</v>
      </c>
      <c r="GZ515" s="33" t="n">
        <v>0.021</v>
      </c>
      <c r="HA515" s="33" t="n">
        <v>0.021</v>
      </c>
      <c r="HB515" s="33" t="n">
        <v>0</v>
      </c>
      <c r="HC515" s="33" t="n">
        <v>0</v>
      </c>
      <c r="HD515" s="33" t="n">
        <v>0.007</v>
      </c>
      <c r="HE515" s="33" t="n">
        <v>0.028</v>
      </c>
      <c r="HF515" s="33" t="n">
        <v>0.021</v>
      </c>
      <c r="HG515" s="33" t="n">
        <v>0.028</v>
      </c>
      <c r="HH515" s="33" t="n">
        <v>0.021</v>
      </c>
      <c r="HI515" s="33" t="n">
        <v>0.021</v>
      </c>
      <c r="HJ515" s="33" t="n">
        <v>0.028</v>
      </c>
    </row>
    <row r="516" customFormat="false" ht="15" hidden="false" customHeight="false" outlineLevel="0" collapsed="false">
      <c r="A516" s="33" t="n">
        <v>610197</v>
      </c>
      <c r="B516" s="242" t="s">
        <v>1785</v>
      </c>
      <c r="C516" s="243" t="s">
        <v>1786</v>
      </c>
      <c r="D516" s="33" t="n">
        <v>6140</v>
      </c>
      <c r="E516" s="33" t="n">
        <v>25581</v>
      </c>
      <c r="F516" s="33" t="s">
        <v>1330</v>
      </c>
      <c r="G516" s="33" t="s">
        <v>1331</v>
      </c>
      <c r="H516" s="243" t="s">
        <v>46</v>
      </c>
      <c r="I516" s="33" t="s">
        <v>1855</v>
      </c>
      <c r="J516" s="33" t="s">
        <v>1788</v>
      </c>
      <c r="L516" s="33" t="s">
        <v>232</v>
      </c>
      <c r="N516" s="33" t="s">
        <v>1790</v>
      </c>
      <c r="O516" s="33" t="n">
        <v>51147</v>
      </c>
      <c r="P516" s="33" t="s">
        <v>1791</v>
      </c>
      <c r="Q516" s="33" t="s">
        <v>5263</v>
      </c>
      <c r="R516" s="33" t="s">
        <v>5264</v>
      </c>
      <c r="S516" s="33" t="n">
        <v>60622</v>
      </c>
      <c r="T516" s="33" t="n">
        <v>35</v>
      </c>
      <c r="U516" s="33" t="s">
        <v>5265</v>
      </c>
      <c r="V516" s="33" t="s">
        <v>5266</v>
      </c>
      <c r="W516" s="33" t="s">
        <v>5267</v>
      </c>
      <c r="X516" s="33" t="s">
        <v>5268</v>
      </c>
      <c r="Y516" s="33" t="s">
        <v>1846</v>
      </c>
      <c r="Z516" s="33" t="s">
        <v>1847</v>
      </c>
      <c r="AA516" s="33" t="n">
        <v>2012</v>
      </c>
      <c r="AB516" s="33" t="n">
        <v>610197</v>
      </c>
      <c r="AD516" s="33" t="n">
        <v>6140</v>
      </c>
      <c r="AG516" s="33" t="s">
        <v>5269</v>
      </c>
      <c r="AH516" s="33" t="n">
        <v>2</v>
      </c>
      <c r="AI516" s="33" t="s">
        <v>1823</v>
      </c>
      <c r="AJ516" s="33" t="s">
        <v>1801</v>
      </c>
      <c r="AK516" s="33" t="s">
        <v>1802</v>
      </c>
      <c r="AL516" s="33" t="s">
        <v>232</v>
      </c>
      <c r="AM516" s="33" t="s">
        <v>108</v>
      </c>
      <c r="AN516" s="33" t="s">
        <v>232</v>
      </c>
      <c r="AO516" s="33" t="s">
        <v>232</v>
      </c>
      <c r="AP516" s="33" t="s">
        <v>108</v>
      </c>
      <c r="AQ516" s="33" t="s">
        <v>2426</v>
      </c>
      <c r="AR516" s="244" t="s">
        <v>460</v>
      </c>
      <c r="AS516" s="33" t="s">
        <v>47</v>
      </c>
      <c r="AT516" s="33" t="s">
        <v>47</v>
      </c>
      <c r="AU516" s="33" t="s">
        <v>47</v>
      </c>
      <c r="AV516" s="33" t="n">
        <v>40</v>
      </c>
      <c r="AW516" s="33" t="n">
        <v>47</v>
      </c>
      <c r="AX516" s="33" t="n">
        <v>46</v>
      </c>
      <c r="AY516" s="33" t="n">
        <v>212</v>
      </c>
      <c r="AZ516" s="33" t="n">
        <v>22</v>
      </c>
      <c r="BA516" s="33" t="n">
        <v>3</v>
      </c>
      <c r="BB516" s="33" t="n">
        <v>14</v>
      </c>
      <c r="BC516" s="33" t="n">
        <v>162</v>
      </c>
      <c r="BD516" s="245" t="n">
        <v>1</v>
      </c>
      <c r="BE516" s="33" t="n">
        <v>0</v>
      </c>
      <c r="BF516" s="33" t="n">
        <v>6</v>
      </c>
      <c r="BG516" s="33" t="n">
        <v>4</v>
      </c>
      <c r="BH516" s="33" t="n">
        <v>212</v>
      </c>
      <c r="BI516" s="33" t="n">
        <v>0.033</v>
      </c>
      <c r="BJ516" s="33" t="n">
        <v>0.009</v>
      </c>
      <c r="BK516" s="33" t="n">
        <v>0.009</v>
      </c>
      <c r="BL516" s="33" t="n">
        <v>0.009</v>
      </c>
      <c r="BM516" s="33" t="n">
        <v>0.014</v>
      </c>
      <c r="BN516" s="33" t="n">
        <v>0.071</v>
      </c>
      <c r="BO516" s="33" t="n">
        <v>0.108</v>
      </c>
      <c r="BP516" s="33" t="n">
        <v>0.085</v>
      </c>
      <c r="BQ516" s="33" t="n">
        <v>0.075</v>
      </c>
      <c r="BR516" s="33" t="n">
        <v>0.061</v>
      </c>
      <c r="BS516" s="33" t="n">
        <v>0.123</v>
      </c>
      <c r="BT516" s="33" t="n">
        <v>0.179</v>
      </c>
      <c r="BU516" s="33" t="n">
        <v>0.358</v>
      </c>
      <c r="BV516" s="33" t="n">
        <v>0.288</v>
      </c>
      <c r="BW516" s="33" t="n">
        <v>0.363</v>
      </c>
      <c r="BX516" s="33" t="n">
        <v>0.278</v>
      </c>
      <c r="BY516" s="33" t="n">
        <v>0.368</v>
      </c>
      <c r="BZ516" s="33" t="n">
        <v>0.302</v>
      </c>
      <c r="CA516" s="33" t="n">
        <v>0.024</v>
      </c>
      <c r="CB516" s="33" t="n">
        <v>0.005</v>
      </c>
      <c r="CC516" s="33" t="n">
        <v>0.024</v>
      </c>
      <c r="CD516" s="33" t="n">
        <v>0.009</v>
      </c>
      <c r="CE516" s="33" t="n">
        <v>0.014</v>
      </c>
      <c r="CF516" s="33" t="n">
        <v>0.028</v>
      </c>
      <c r="CG516" s="33" t="n">
        <v>0.476</v>
      </c>
      <c r="CH516" s="33" t="n">
        <v>0.613</v>
      </c>
      <c r="CI516" s="33" t="n">
        <v>0.528</v>
      </c>
      <c r="CJ516" s="33" t="n">
        <v>0.642</v>
      </c>
      <c r="CK516" s="33" t="n">
        <v>0.481</v>
      </c>
      <c r="CL516" s="33" t="n">
        <v>0.42</v>
      </c>
      <c r="CM516" s="33" t="n">
        <v>0.014</v>
      </c>
      <c r="CN516" s="33" t="n">
        <v>0.014</v>
      </c>
      <c r="CO516" s="33" t="n">
        <v>0.009</v>
      </c>
      <c r="CP516" s="33" t="n">
        <v>0.019</v>
      </c>
      <c r="CQ516" s="33" t="n">
        <v>0.005</v>
      </c>
      <c r="CR516" s="33" t="n">
        <v>0.009</v>
      </c>
      <c r="CS516" s="33" t="n">
        <v>0.019</v>
      </c>
      <c r="CT516" s="33" t="n">
        <v>0.042</v>
      </c>
      <c r="CU516" s="33" t="n">
        <v>0.019</v>
      </c>
      <c r="CV516" s="33" t="n">
        <v>0.014</v>
      </c>
      <c r="CW516" s="33" t="n">
        <v>0.024</v>
      </c>
      <c r="CX516" s="33" t="n">
        <v>0.024</v>
      </c>
      <c r="CY516" s="33" t="n">
        <v>0.028</v>
      </c>
      <c r="CZ516" s="33" t="n">
        <v>0.042</v>
      </c>
      <c r="DA516" s="33" t="n">
        <v>0.066</v>
      </c>
      <c r="DB516" s="33" t="n">
        <v>0.075</v>
      </c>
      <c r="DC516" s="33" t="n">
        <v>0.108</v>
      </c>
      <c r="DD516" s="33" t="n">
        <v>0.075</v>
      </c>
      <c r="DE516" s="33" t="n">
        <v>0.165</v>
      </c>
      <c r="DF516" s="33" t="n">
        <v>0.179</v>
      </c>
      <c r="DG516" s="33" t="n">
        <v>0.193</v>
      </c>
      <c r="DH516" s="33" t="n">
        <v>0.217</v>
      </c>
      <c r="DI516" s="33" t="n">
        <v>0.212</v>
      </c>
      <c r="DJ516" s="33" t="n">
        <v>0.255</v>
      </c>
      <c r="DK516" s="33" t="n">
        <v>0.288</v>
      </c>
      <c r="DL516" s="33" t="n">
        <v>0.198</v>
      </c>
      <c r="DM516" s="33" t="n">
        <v>0.259</v>
      </c>
      <c r="DN516" s="33" t="n">
        <v>0.009</v>
      </c>
      <c r="DO516" s="33" t="n">
        <v>0.005</v>
      </c>
      <c r="DP516" s="33" t="n">
        <v>0.005</v>
      </c>
      <c r="DQ516" s="33" t="n">
        <v>0</v>
      </c>
      <c r="DR516" s="33" t="n">
        <v>0</v>
      </c>
      <c r="DS516" s="33" t="n">
        <v>0.009</v>
      </c>
      <c r="DT516" s="33" t="n">
        <v>0.005</v>
      </c>
      <c r="DU516" s="33" t="n">
        <v>0.009</v>
      </c>
      <c r="DV516" s="33" t="n">
        <v>0.033</v>
      </c>
      <c r="DW516" s="33" t="n">
        <v>0.797</v>
      </c>
      <c r="DX516" s="33" t="n">
        <v>0.778</v>
      </c>
      <c r="DY516" s="33" t="n">
        <v>0.769</v>
      </c>
      <c r="DZ516" s="33" t="n">
        <v>0.736</v>
      </c>
      <c r="EA516" s="33" t="n">
        <v>0.741</v>
      </c>
      <c r="EB516" s="33" t="n">
        <v>0.66</v>
      </c>
      <c r="EC516" s="33" t="n">
        <v>0.613</v>
      </c>
      <c r="ED516" s="33" t="n">
        <v>0.642</v>
      </c>
      <c r="EE516" s="33" t="n">
        <v>0.613</v>
      </c>
      <c r="EF516" s="33" t="n">
        <v>0.368</v>
      </c>
      <c r="EG516" s="33" t="n">
        <v>0.014</v>
      </c>
      <c r="EH516" s="33" t="n">
        <v>0.014</v>
      </c>
      <c r="EI516" s="33" t="n">
        <v>0.071</v>
      </c>
      <c r="EJ516" s="33" t="n">
        <v>0.302</v>
      </c>
      <c r="EK516" s="33" t="n">
        <v>0.042</v>
      </c>
      <c r="EL516" s="33" t="n">
        <v>0.033</v>
      </c>
      <c r="EM516" s="33" t="n">
        <v>0.118</v>
      </c>
      <c r="EN516" s="33" t="n">
        <v>0.151</v>
      </c>
      <c r="EO516" s="33" t="n">
        <v>0.292</v>
      </c>
      <c r="EP516" s="33" t="n">
        <v>0.307</v>
      </c>
      <c r="EQ516" s="33" t="n">
        <v>0.321</v>
      </c>
      <c r="ER516" s="33" t="n">
        <v>0.071</v>
      </c>
      <c r="ES516" s="33" t="n">
        <v>0.071</v>
      </c>
      <c r="ET516" s="33" t="n">
        <v>0.066</v>
      </c>
      <c r="EU516" s="33" t="n">
        <v>0.057</v>
      </c>
      <c r="EV516" s="33" t="n">
        <v>0.108</v>
      </c>
      <c r="EW516" s="33" t="n">
        <v>0.58</v>
      </c>
      <c r="EX516" s="33" t="n">
        <v>0.58</v>
      </c>
      <c r="EY516" s="33" t="n">
        <v>0.434</v>
      </c>
      <c r="EZ516" s="33" t="n">
        <v>8.47</v>
      </c>
      <c r="FA516" s="33" t="n">
        <v>0.005</v>
      </c>
      <c r="FB516" s="33" t="n">
        <v>0.009</v>
      </c>
      <c r="FC516" s="33" t="n">
        <v>0.005</v>
      </c>
      <c r="FD516" s="33" t="n">
        <v>0.024</v>
      </c>
      <c r="FE516" s="33" t="n">
        <v>0.042</v>
      </c>
      <c r="FF516" s="33" t="n">
        <v>0.038</v>
      </c>
      <c r="FG516" s="33" t="n">
        <v>0.099</v>
      </c>
      <c r="FH516" s="33" t="n">
        <v>0.146</v>
      </c>
      <c r="FI516" s="33" t="n">
        <v>0.193</v>
      </c>
      <c r="FJ516" s="33" t="n">
        <v>0.382</v>
      </c>
      <c r="FK516" s="33" t="n">
        <v>0.057</v>
      </c>
      <c r="FL516" s="33" t="n">
        <v>0.307</v>
      </c>
      <c r="FM516" s="33" t="n">
        <v>0.491</v>
      </c>
      <c r="FN516" s="33" t="n">
        <v>0.165</v>
      </c>
      <c r="FO516" s="33" t="n">
        <v>0.226</v>
      </c>
      <c r="FP516" s="33" t="n">
        <v>0.099</v>
      </c>
      <c r="FQ516" s="33" t="n">
        <v>0.222</v>
      </c>
      <c r="FR516" s="33" t="n">
        <v>0.184</v>
      </c>
      <c r="FS516" s="33" t="n">
        <v>0.108</v>
      </c>
      <c r="FT516" s="33" t="n">
        <v>0.231</v>
      </c>
      <c r="FU516" s="33" t="n">
        <v>0.085</v>
      </c>
      <c r="FV516" s="33" t="n">
        <v>0.071</v>
      </c>
      <c r="FW516" s="33" t="n">
        <v>0.25</v>
      </c>
      <c r="FX516" s="33" t="n">
        <v>0.198</v>
      </c>
      <c r="FY516" s="33" t="n">
        <v>0.231</v>
      </c>
      <c r="FZ516" s="33" t="n">
        <v>0.132</v>
      </c>
      <c r="GA516" s="33" t="n">
        <v>0.019</v>
      </c>
      <c r="GB516" s="33" t="n">
        <v>0.014</v>
      </c>
      <c r="GC516" s="33" t="n">
        <v>0</v>
      </c>
      <c r="GD516" s="33" t="n">
        <v>0.009</v>
      </c>
      <c r="GE516" s="33" t="n">
        <v>0.123</v>
      </c>
      <c r="GF516" s="33" t="n">
        <v>0.047</v>
      </c>
      <c r="GG516" s="33" t="n">
        <v>0.344</v>
      </c>
      <c r="GH516" s="33" t="n">
        <v>0.292</v>
      </c>
      <c r="GI516" s="33" t="n">
        <v>0.349</v>
      </c>
      <c r="GJ516" s="33" t="n">
        <v>0.354</v>
      </c>
      <c r="GK516" s="33" t="n">
        <v>0.349</v>
      </c>
      <c r="GL516" s="33" t="n">
        <v>0.382</v>
      </c>
      <c r="GM516" s="33" t="n">
        <v>0.571</v>
      </c>
      <c r="GN516" s="33" t="n">
        <v>0.429</v>
      </c>
      <c r="GO516" s="33" t="n">
        <v>0.458</v>
      </c>
      <c r="GP516" s="33" t="n">
        <v>0.486</v>
      </c>
      <c r="GQ516" s="33" t="n">
        <v>0.325</v>
      </c>
      <c r="GR516" s="33" t="n">
        <v>0.467</v>
      </c>
      <c r="GS516" s="33" t="n">
        <v>0.019</v>
      </c>
      <c r="GT516" s="33" t="n">
        <v>0.189</v>
      </c>
      <c r="GU516" s="33" t="n">
        <v>0.142</v>
      </c>
      <c r="GV516" s="33" t="n">
        <v>0.09</v>
      </c>
      <c r="GW516" s="33" t="n">
        <v>0.118</v>
      </c>
      <c r="GX516" s="33" t="n">
        <v>0.052</v>
      </c>
      <c r="GY516" s="33" t="n">
        <v>0.014</v>
      </c>
      <c r="GZ516" s="33" t="n">
        <v>0.014</v>
      </c>
      <c r="HA516" s="33" t="n">
        <v>0.009</v>
      </c>
      <c r="HB516" s="33" t="n">
        <v>0.009</v>
      </c>
      <c r="HC516" s="33" t="n">
        <v>0.014</v>
      </c>
      <c r="HD516" s="33" t="n">
        <v>0.009</v>
      </c>
      <c r="HE516" s="33" t="n">
        <v>0.033</v>
      </c>
      <c r="HF516" s="33" t="n">
        <v>0.061</v>
      </c>
      <c r="HG516" s="33" t="n">
        <v>0.042</v>
      </c>
      <c r="HH516" s="33" t="n">
        <v>0.052</v>
      </c>
      <c r="HI516" s="33" t="n">
        <v>0.071</v>
      </c>
      <c r="HJ516" s="33" t="n">
        <v>0.042</v>
      </c>
    </row>
    <row r="517" customFormat="false" ht="15" hidden="false" customHeight="false" outlineLevel="0" collapsed="false">
      <c r="A517" s="33" t="n">
        <v>610198</v>
      </c>
      <c r="B517" s="242" t="s">
        <v>1785</v>
      </c>
      <c r="C517" s="243" t="s">
        <v>1786</v>
      </c>
      <c r="D517" s="33" t="n">
        <v>6150</v>
      </c>
      <c r="E517" s="33" t="n">
        <v>25591</v>
      </c>
      <c r="F517" s="33" t="s">
        <v>1338</v>
      </c>
      <c r="G517" s="33" t="s">
        <v>1339</v>
      </c>
      <c r="H517" s="243" t="s">
        <v>46</v>
      </c>
      <c r="I517" s="33" t="s">
        <v>1855</v>
      </c>
      <c r="J517" s="33" t="s">
        <v>1788</v>
      </c>
      <c r="L517" s="33" t="s">
        <v>59</v>
      </c>
      <c r="N517" s="33" t="s">
        <v>1790</v>
      </c>
      <c r="O517" s="33" t="n">
        <v>51518</v>
      </c>
      <c r="P517" s="33" t="s">
        <v>1791</v>
      </c>
      <c r="Q517" s="33" t="s">
        <v>5270</v>
      </c>
      <c r="R517" s="33" t="s">
        <v>5271</v>
      </c>
      <c r="S517" s="33" t="n">
        <v>60617</v>
      </c>
      <c r="T517" s="33" t="n">
        <v>47</v>
      </c>
      <c r="U517" s="33" t="s">
        <v>5272</v>
      </c>
      <c r="V517" s="33" t="s">
        <v>5273</v>
      </c>
      <c r="W517" s="33" t="s">
        <v>5274</v>
      </c>
      <c r="X517" s="33" t="s">
        <v>5275</v>
      </c>
      <c r="Y517" s="33" t="s">
        <v>2734</v>
      </c>
      <c r="Z517" s="33" t="s">
        <v>2388</v>
      </c>
      <c r="AA517" s="33" t="n">
        <v>2012</v>
      </c>
      <c r="AB517" s="33" t="n">
        <v>610198</v>
      </c>
      <c r="AD517" s="33" t="n">
        <v>6150</v>
      </c>
      <c r="AG517" s="33" t="s">
        <v>5276</v>
      </c>
      <c r="AH517" s="33" t="n">
        <v>6</v>
      </c>
      <c r="AI517" s="33" t="s">
        <v>1823</v>
      </c>
      <c r="AJ517" s="33" t="s">
        <v>1801</v>
      </c>
      <c r="AK517" s="33" t="s">
        <v>1802</v>
      </c>
      <c r="AL517" s="33" t="s">
        <v>59</v>
      </c>
      <c r="AM517" s="33" t="s">
        <v>60</v>
      </c>
      <c r="AN517" s="33" t="s">
        <v>59</v>
      </c>
      <c r="AO517" s="33" t="s">
        <v>59</v>
      </c>
      <c r="AP517" s="33" t="s">
        <v>60</v>
      </c>
      <c r="AQ517" s="33" t="s">
        <v>2426</v>
      </c>
      <c r="AR517" s="244" t="s">
        <v>54</v>
      </c>
    </row>
    <row r="518" customFormat="false" ht="15" hidden="false" customHeight="false" outlineLevel="0" collapsed="false">
      <c r="A518" s="33" t="n">
        <v>610199</v>
      </c>
      <c r="B518" s="242" t="s">
        <v>1785</v>
      </c>
      <c r="C518" s="243" t="s">
        <v>1786</v>
      </c>
      <c r="D518" s="33" t="n">
        <v>6170</v>
      </c>
      <c r="E518" s="33" t="n">
        <v>26751</v>
      </c>
      <c r="F518" s="33" t="s">
        <v>395</v>
      </c>
      <c r="G518" s="33" t="s">
        <v>396</v>
      </c>
      <c r="H518" s="243" t="s">
        <v>46</v>
      </c>
      <c r="I518" s="33" t="s">
        <v>1855</v>
      </c>
      <c r="J518" s="33" t="s">
        <v>1788</v>
      </c>
      <c r="L518" s="33" t="s">
        <v>59</v>
      </c>
      <c r="N518" s="33" t="s">
        <v>1790</v>
      </c>
      <c r="O518" s="33" t="n">
        <v>51519</v>
      </c>
      <c r="P518" s="33" t="s">
        <v>1791</v>
      </c>
      <c r="Q518" s="33" t="s">
        <v>5277</v>
      </c>
      <c r="R518" s="33" t="s">
        <v>5278</v>
      </c>
      <c r="S518" s="33" t="n">
        <v>60643</v>
      </c>
      <c r="T518" s="33" t="n">
        <v>49</v>
      </c>
      <c r="U518" s="33" t="s">
        <v>5279</v>
      </c>
      <c r="V518" s="33" t="s">
        <v>5280</v>
      </c>
      <c r="W518" s="33" t="s">
        <v>5281</v>
      </c>
      <c r="X518" s="33" t="s">
        <v>5282</v>
      </c>
      <c r="Y518" s="33" t="s">
        <v>1455</v>
      </c>
      <c r="Z518" s="33" t="s">
        <v>2538</v>
      </c>
      <c r="AA518" s="33" t="n">
        <v>2012</v>
      </c>
      <c r="AB518" s="33" t="n">
        <v>610199</v>
      </c>
      <c r="AD518" s="33" t="n">
        <v>6170</v>
      </c>
      <c r="AG518" s="33" t="s">
        <v>5283</v>
      </c>
      <c r="AH518" s="33" t="n">
        <v>6</v>
      </c>
      <c r="AI518" s="33" t="s">
        <v>1823</v>
      </c>
      <c r="AJ518" s="33" t="s">
        <v>1801</v>
      </c>
      <c r="AK518" s="33" t="s">
        <v>1802</v>
      </c>
      <c r="AL518" s="33" t="s">
        <v>59</v>
      </c>
      <c r="AM518" s="33" t="s">
        <v>60</v>
      </c>
      <c r="AN518" s="33" t="s">
        <v>59</v>
      </c>
      <c r="AO518" s="33" t="s">
        <v>59</v>
      </c>
      <c r="AP518" s="33" t="s">
        <v>60</v>
      </c>
      <c r="AQ518" s="33" t="s">
        <v>2467</v>
      </c>
      <c r="AR518" s="244" t="s">
        <v>54</v>
      </c>
    </row>
    <row r="519" customFormat="false" ht="15" hidden="false" customHeight="false" outlineLevel="0" collapsed="false">
      <c r="A519" s="33" t="n">
        <v>610200</v>
      </c>
      <c r="B519" s="242" t="s">
        <v>1785</v>
      </c>
      <c r="C519" s="243" t="s">
        <v>1786</v>
      </c>
      <c r="D519" s="33" t="n">
        <v>6180</v>
      </c>
      <c r="E519" s="33" t="n">
        <v>25601</v>
      </c>
      <c r="F519" s="33" t="s">
        <v>1346</v>
      </c>
      <c r="G519" s="33" t="s">
        <v>1347</v>
      </c>
      <c r="H519" s="243" t="s">
        <v>46</v>
      </c>
      <c r="I519" s="33" t="s">
        <v>1855</v>
      </c>
      <c r="J519" s="33" t="s">
        <v>1788</v>
      </c>
      <c r="L519" s="33" t="s">
        <v>115</v>
      </c>
      <c r="N519" s="33" t="s">
        <v>1790</v>
      </c>
      <c r="O519" s="33" t="n">
        <v>51520</v>
      </c>
      <c r="P519" s="33" t="s">
        <v>1791</v>
      </c>
      <c r="Q519" s="33" t="s">
        <v>2385</v>
      </c>
      <c r="R519" s="33" t="s">
        <v>2386</v>
      </c>
      <c r="S519" s="33" t="n">
        <v>60617</v>
      </c>
      <c r="T519" s="33" t="n">
        <v>47</v>
      </c>
      <c r="U519" s="33" t="s">
        <v>5284</v>
      </c>
      <c r="V519" s="33" t="s">
        <v>5285</v>
      </c>
      <c r="W519" s="33" t="s">
        <v>5286</v>
      </c>
      <c r="X519" s="33" t="s">
        <v>5287</v>
      </c>
      <c r="Y519" s="33" t="s">
        <v>2325</v>
      </c>
      <c r="Z519" s="33" t="s">
        <v>2388</v>
      </c>
      <c r="AA519" s="33" t="n">
        <v>2012</v>
      </c>
      <c r="AB519" s="33" t="n">
        <v>610200</v>
      </c>
      <c r="AD519" s="33" t="n">
        <v>6180</v>
      </c>
      <c r="AG519" s="33" t="s">
        <v>5288</v>
      </c>
      <c r="AH519" s="33" t="n">
        <v>6</v>
      </c>
      <c r="AI519" s="33" t="s">
        <v>1823</v>
      </c>
      <c r="AJ519" s="33" t="s">
        <v>1801</v>
      </c>
      <c r="AK519" s="33" t="s">
        <v>1802</v>
      </c>
      <c r="AL519" s="33" t="s">
        <v>115</v>
      </c>
      <c r="AM519" s="33" t="s">
        <v>53</v>
      </c>
      <c r="AN519" s="33" t="s">
        <v>115</v>
      </c>
      <c r="AO519" s="33" t="s">
        <v>115</v>
      </c>
      <c r="AP519" s="33" t="s">
        <v>53</v>
      </c>
      <c r="AQ519" s="33" t="s">
        <v>2426</v>
      </c>
      <c r="AR519" s="244" t="s">
        <v>233</v>
      </c>
      <c r="AS519" s="33" t="s">
        <v>47</v>
      </c>
      <c r="AT519" s="33" t="s">
        <v>77</v>
      </c>
      <c r="AU519" s="33" t="s">
        <v>77</v>
      </c>
      <c r="AV519" s="33" t="n">
        <v>41</v>
      </c>
      <c r="AW519" s="33" t="n">
        <v>76</v>
      </c>
      <c r="AX519" s="33" t="n">
        <v>63</v>
      </c>
      <c r="AY519" s="33" t="n">
        <v>79</v>
      </c>
      <c r="AZ519" s="33" t="n">
        <v>0</v>
      </c>
      <c r="BA519" s="33" t="n">
        <v>0</v>
      </c>
      <c r="BB519" s="33" t="n">
        <v>59</v>
      </c>
      <c r="BC519" s="33" t="n">
        <v>17</v>
      </c>
      <c r="BD519" s="245" t="n">
        <v>0</v>
      </c>
      <c r="BE519" s="33" t="n">
        <v>0</v>
      </c>
      <c r="BF519" s="33" t="n">
        <v>2</v>
      </c>
      <c r="BG519" s="33" t="n">
        <v>1</v>
      </c>
      <c r="BH519" s="33" t="n">
        <v>79</v>
      </c>
      <c r="BI519" s="33" t="n">
        <v>0</v>
      </c>
      <c r="BJ519" s="33" t="n">
        <v>0</v>
      </c>
      <c r="BK519" s="33" t="n">
        <v>0.025</v>
      </c>
      <c r="BL519" s="33" t="n">
        <v>0.025</v>
      </c>
      <c r="BM519" s="33" t="n">
        <v>0.025</v>
      </c>
      <c r="BN519" s="33" t="n">
        <v>0.063</v>
      </c>
      <c r="BO519" s="33" t="n">
        <v>0.165</v>
      </c>
      <c r="BP519" s="33" t="n">
        <v>0.051</v>
      </c>
      <c r="BQ519" s="33" t="n">
        <v>0.089</v>
      </c>
      <c r="BR519" s="33" t="n">
        <v>0.063</v>
      </c>
      <c r="BS519" s="33" t="n">
        <v>0.101</v>
      </c>
      <c r="BT519" s="33" t="n">
        <v>0.139</v>
      </c>
      <c r="BU519" s="33" t="n">
        <v>0.329</v>
      </c>
      <c r="BV519" s="33" t="n">
        <v>0.405</v>
      </c>
      <c r="BW519" s="33" t="n">
        <v>0.342</v>
      </c>
      <c r="BX519" s="33" t="n">
        <v>0.253</v>
      </c>
      <c r="BY519" s="33" t="n">
        <v>0.316</v>
      </c>
      <c r="BZ519" s="33" t="n">
        <v>0.278</v>
      </c>
      <c r="CA519" s="33" t="n">
        <v>0.013</v>
      </c>
      <c r="CB519" s="33" t="n">
        <v>0</v>
      </c>
      <c r="CC519" s="33" t="n">
        <v>0.013</v>
      </c>
      <c r="CD519" s="33" t="n">
        <v>0.025</v>
      </c>
      <c r="CE519" s="33" t="n">
        <v>0.038</v>
      </c>
      <c r="CF519" s="33" t="n">
        <v>0.076</v>
      </c>
      <c r="CG519" s="33" t="n">
        <v>0.494</v>
      </c>
      <c r="CH519" s="33" t="n">
        <v>0.544</v>
      </c>
      <c r="CI519" s="33" t="n">
        <v>0.532</v>
      </c>
      <c r="CJ519" s="33" t="n">
        <v>0.633</v>
      </c>
      <c r="CK519" s="33" t="n">
        <v>0.519</v>
      </c>
      <c r="CL519" s="33" t="n">
        <v>0.443</v>
      </c>
      <c r="CM519" s="33" t="n">
        <v>0</v>
      </c>
      <c r="CN519" s="33" t="n">
        <v>0</v>
      </c>
      <c r="CO519" s="33" t="n">
        <v>0.013</v>
      </c>
      <c r="CP519" s="33" t="n">
        <v>0.013</v>
      </c>
      <c r="CQ519" s="33" t="n">
        <v>0.013</v>
      </c>
      <c r="CR519" s="33" t="n">
        <v>0</v>
      </c>
      <c r="CS519" s="33" t="n">
        <v>0.038</v>
      </c>
      <c r="CT519" s="33" t="n">
        <v>0.025</v>
      </c>
      <c r="CU519" s="33" t="n">
        <v>0.038</v>
      </c>
      <c r="CV519" s="33" t="n">
        <v>0.038</v>
      </c>
      <c r="CW519" s="33" t="n">
        <v>0.038</v>
      </c>
      <c r="CX519" s="33" t="n">
        <v>0.025</v>
      </c>
      <c r="CY519" s="33" t="n">
        <v>0.013</v>
      </c>
      <c r="CZ519" s="33" t="n">
        <v>0.013</v>
      </c>
      <c r="DA519" s="33" t="n">
        <v>0.051</v>
      </c>
      <c r="DB519" s="33" t="n">
        <v>0.013</v>
      </c>
      <c r="DC519" s="33" t="n">
        <v>0.076</v>
      </c>
      <c r="DD519" s="33" t="n">
        <v>0.013</v>
      </c>
      <c r="DE519" s="33" t="n">
        <v>0.076</v>
      </c>
      <c r="DF519" s="33" t="n">
        <v>0.076</v>
      </c>
      <c r="DG519" s="33" t="n">
        <v>0.101</v>
      </c>
      <c r="DH519" s="33" t="n">
        <v>0.089</v>
      </c>
      <c r="DI519" s="33" t="n">
        <v>0.101</v>
      </c>
      <c r="DJ519" s="33" t="n">
        <v>0.139</v>
      </c>
      <c r="DK519" s="33" t="n">
        <v>0.101</v>
      </c>
      <c r="DL519" s="33" t="n">
        <v>0.165</v>
      </c>
      <c r="DM519" s="33" t="n">
        <v>0.152</v>
      </c>
      <c r="DN519" s="33" t="n">
        <v>0.013</v>
      </c>
      <c r="DO519" s="33" t="n">
        <v>0.013</v>
      </c>
      <c r="DP519" s="33" t="n">
        <v>0.025</v>
      </c>
      <c r="DQ519" s="33" t="n">
        <v>0.025</v>
      </c>
      <c r="DR519" s="33" t="n">
        <v>0.013</v>
      </c>
      <c r="DS519" s="33" t="n">
        <v>0.025</v>
      </c>
      <c r="DT519" s="33" t="n">
        <v>0.025</v>
      </c>
      <c r="DU519" s="33" t="n">
        <v>0.013</v>
      </c>
      <c r="DV519" s="33" t="n">
        <v>0.025</v>
      </c>
      <c r="DW519" s="33" t="n">
        <v>0.873</v>
      </c>
      <c r="DX519" s="33" t="n">
        <v>0.873</v>
      </c>
      <c r="DY519" s="33" t="n">
        <v>0.835</v>
      </c>
      <c r="DZ519" s="33" t="n">
        <v>0.861</v>
      </c>
      <c r="EA519" s="33" t="n">
        <v>0.861</v>
      </c>
      <c r="EB519" s="33" t="n">
        <v>0.785</v>
      </c>
      <c r="EC519" s="33" t="n">
        <v>0.823</v>
      </c>
      <c r="ED519" s="33" t="n">
        <v>0.722</v>
      </c>
      <c r="EE519" s="33" t="n">
        <v>0.772</v>
      </c>
      <c r="EF519" s="33" t="n">
        <v>0.342</v>
      </c>
      <c r="EG519" s="33" t="n">
        <v>0.051</v>
      </c>
      <c r="EH519" s="33" t="n">
        <v>0.063</v>
      </c>
      <c r="EI519" s="33" t="n">
        <v>0</v>
      </c>
      <c r="EJ519" s="33" t="n">
        <v>0.278</v>
      </c>
      <c r="EK519" s="33" t="n">
        <v>0.051</v>
      </c>
      <c r="EL519" s="33" t="n">
        <v>0.013</v>
      </c>
      <c r="EM519" s="33" t="n">
        <v>0.165</v>
      </c>
      <c r="EN519" s="33" t="n">
        <v>0.089</v>
      </c>
      <c r="EO519" s="33" t="n">
        <v>0.304</v>
      </c>
      <c r="EP519" s="33" t="n">
        <v>0.304</v>
      </c>
      <c r="EQ519" s="33" t="n">
        <v>0.203</v>
      </c>
      <c r="ER519" s="33" t="n">
        <v>0.076</v>
      </c>
      <c r="ES519" s="33" t="n">
        <v>0.025</v>
      </c>
      <c r="ET519" s="33" t="n">
        <v>0.076</v>
      </c>
      <c r="EU519" s="33" t="n">
        <v>0.076</v>
      </c>
      <c r="EV519" s="33" t="n">
        <v>0.215</v>
      </c>
      <c r="EW519" s="33" t="n">
        <v>0.57</v>
      </c>
      <c r="EX519" s="33" t="n">
        <v>0.544</v>
      </c>
      <c r="EY519" s="33" t="n">
        <v>0.557</v>
      </c>
      <c r="EZ519" s="33" t="n">
        <v>7.52</v>
      </c>
      <c r="FA519" s="33" t="n">
        <v>0.013</v>
      </c>
      <c r="FB519" s="33" t="n">
        <v>0.013</v>
      </c>
      <c r="FC519" s="33" t="n">
        <v>0.025</v>
      </c>
      <c r="FD519" s="33" t="n">
        <v>0.013</v>
      </c>
      <c r="FE519" s="33" t="n">
        <v>0.152</v>
      </c>
      <c r="FF519" s="33" t="n">
        <v>0.101</v>
      </c>
      <c r="FG519" s="33" t="n">
        <v>0.038</v>
      </c>
      <c r="FH519" s="33" t="n">
        <v>0.228</v>
      </c>
      <c r="FI519" s="33" t="n">
        <v>0.089</v>
      </c>
      <c r="FJ519" s="33" t="n">
        <v>0.253</v>
      </c>
      <c r="FK519" s="33" t="n">
        <v>0.076</v>
      </c>
      <c r="FL519" s="33" t="n">
        <v>0.557</v>
      </c>
      <c r="FM519" s="33" t="n">
        <v>0.62</v>
      </c>
      <c r="FN519" s="33" t="n">
        <v>0.291</v>
      </c>
      <c r="FO519" s="33" t="n">
        <v>0.165</v>
      </c>
      <c r="FP519" s="33" t="n">
        <v>0.152</v>
      </c>
      <c r="FQ519" s="33" t="n">
        <v>0.241</v>
      </c>
      <c r="FR519" s="33" t="n">
        <v>0.101</v>
      </c>
      <c r="FS519" s="33" t="n">
        <v>0.051</v>
      </c>
      <c r="FT519" s="33" t="n">
        <v>0.215</v>
      </c>
      <c r="FU519" s="33" t="n">
        <v>0.127</v>
      </c>
      <c r="FV519" s="33" t="n">
        <v>0.114</v>
      </c>
      <c r="FW519" s="33" t="n">
        <v>0.203</v>
      </c>
      <c r="FX519" s="33" t="n">
        <v>0.051</v>
      </c>
      <c r="FY519" s="33" t="n">
        <v>0.063</v>
      </c>
      <c r="FZ519" s="33" t="n">
        <v>0.051</v>
      </c>
      <c r="GA519" s="33" t="n">
        <v>0.013</v>
      </c>
      <c r="GB519" s="33" t="n">
        <v>0.025</v>
      </c>
      <c r="GC519" s="33" t="n">
        <v>0.025</v>
      </c>
      <c r="GD519" s="33" t="n">
        <v>0.051</v>
      </c>
      <c r="GE519" s="33" t="n">
        <v>0.025</v>
      </c>
      <c r="GF519" s="33" t="n">
        <v>0.025</v>
      </c>
      <c r="GG519" s="33" t="n">
        <v>0.177</v>
      </c>
      <c r="GH519" s="33" t="n">
        <v>0.241</v>
      </c>
      <c r="GI519" s="33" t="n">
        <v>0.291</v>
      </c>
      <c r="GJ519" s="33" t="n">
        <v>0.304</v>
      </c>
      <c r="GK519" s="33" t="n">
        <v>0.266</v>
      </c>
      <c r="GL519" s="33" t="n">
        <v>0.291</v>
      </c>
      <c r="GM519" s="33" t="n">
        <v>0.696</v>
      </c>
      <c r="GN519" s="33" t="n">
        <v>0.38</v>
      </c>
      <c r="GO519" s="33" t="n">
        <v>0.418</v>
      </c>
      <c r="GP519" s="33" t="n">
        <v>0.405</v>
      </c>
      <c r="GQ519" s="33" t="n">
        <v>0.519</v>
      </c>
      <c r="GR519" s="33" t="n">
        <v>0.532</v>
      </c>
      <c r="GS519" s="33" t="n">
        <v>0.038</v>
      </c>
      <c r="GT519" s="33" t="n">
        <v>0.241</v>
      </c>
      <c r="GU519" s="33" t="n">
        <v>0.165</v>
      </c>
      <c r="GV519" s="33" t="n">
        <v>0.152</v>
      </c>
      <c r="GW519" s="33" t="n">
        <v>0.101</v>
      </c>
      <c r="GX519" s="33" t="n">
        <v>0.038</v>
      </c>
      <c r="GY519" s="33" t="n">
        <v>0.051</v>
      </c>
      <c r="GZ519" s="33" t="n">
        <v>0.063</v>
      </c>
      <c r="HA519" s="33" t="n">
        <v>0.051</v>
      </c>
      <c r="HB519" s="33" t="n">
        <v>0.051</v>
      </c>
      <c r="HC519" s="33" t="n">
        <v>0.051</v>
      </c>
      <c r="HD519" s="33" t="n">
        <v>0.051</v>
      </c>
      <c r="HE519" s="33" t="n">
        <v>0.025</v>
      </c>
      <c r="HF519" s="33" t="n">
        <v>0.051</v>
      </c>
      <c r="HG519" s="33" t="n">
        <v>0.051</v>
      </c>
      <c r="HH519" s="33" t="n">
        <v>0.038</v>
      </c>
      <c r="HI519" s="33" t="n">
        <v>0.038</v>
      </c>
      <c r="HJ519" s="33" t="n">
        <v>0.063</v>
      </c>
    </row>
    <row r="520" customFormat="false" ht="15" hidden="false" customHeight="false" outlineLevel="0" collapsed="false">
      <c r="A520" s="33" t="n">
        <v>610201</v>
      </c>
      <c r="B520" s="242" t="s">
        <v>1785</v>
      </c>
      <c r="C520" s="243" t="s">
        <v>1786</v>
      </c>
      <c r="D520" s="33" t="n">
        <v>6190</v>
      </c>
      <c r="E520" s="33" t="n">
        <v>29301</v>
      </c>
      <c r="F520" s="33" t="s">
        <v>1348</v>
      </c>
      <c r="G520" s="33" t="s">
        <v>1349</v>
      </c>
      <c r="H520" s="243" t="s">
        <v>46</v>
      </c>
      <c r="I520" s="33" t="s">
        <v>1855</v>
      </c>
      <c r="J520" s="33" t="s">
        <v>2438</v>
      </c>
      <c r="L520" s="33" t="s">
        <v>75</v>
      </c>
      <c r="N520" s="33" t="s">
        <v>1790</v>
      </c>
      <c r="O520" s="33" t="n">
        <v>51037</v>
      </c>
      <c r="P520" s="33" t="s">
        <v>1791</v>
      </c>
      <c r="Q520" s="33" t="s">
        <v>5289</v>
      </c>
      <c r="R520" s="33" t="s">
        <v>5290</v>
      </c>
      <c r="S520" s="33" t="n">
        <v>60634</v>
      </c>
      <c r="T520" s="33" t="n">
        <v>30</v>
      </c>
      <c r="U520" s="33" t="s">
        <v>5291</v>
      </c>
      <c r="V520" s="33" t="s">
        <v>5292</v>
      </c>
      <c r="W520" s="33" t="s">
        <v>5293</v>
      </c>
      <c r="X520" s="33" t="s">
        <v>5294</v>
      </c>
      <c r="Y520" s="33" t="s">
        <v>3111</v>
      </c>
      <c r="Z520" s="33" t="s">
        <v>2671</v>
      </c>
      <c r="AA520" s="33" t="n">
        <v>2012</v>
      </c>
      <c r="AB520" s="33" t="n">
        <v>610201</v>
      </c>
      <c r="AD520" s="33" t="n">
        <v>6190</v>
      </c>
      <c r="AG520" s="33" t="s">
        <v>5295</v>
      </c>
      <c r="AH520" s="33" t="n">
        <v>1</v>
      </c>
      <c r="AI520" s="33" t="s">
        <v>1823</v>
      </c>
      <c r="AJ520" s="33" t="s">
        <v>1801</v>
      </c>
      <c r="AK520" s="33" t="s">
        <v>1802</v>
      </c>
      <c r="AL520" s="33" t="s">
        <v>75</v>
      </c>
      <c r="AM520" s="33" t="s">
        <v>65</v>
      </c>
      <c r="AN520" s="33" t="s">
        <v>75</v>
      </c>
      <c r="AO520" s="33" t="s">
        <v>75</v>
      </c>
      <c r="AP520" s="33" t="s">
        <v>65</v>
      </c>
      <c r="AQ520" s="33" t="s">
        <v>2426</v>
      </c>
      <c r="AR520" s="244" t="s">
        <v>815</v>
      </c>
      <c r="AS520" s="33" t="s">
        <v>47</v>
      </c>
      <c r="AT520" s="33" t="s">
        <v>67</v>
      </c>
      <c r="AU520" s="33" t="s">
        <v>47</v>
      </c>
      <c r="AV520" s="33" t="n">
        <v>49</v>
      </c>
      <c r="AW520" s="33" t="n">
        <v>38</v>
      </c>
      <c r="AX520" s="33" t="n">
        <v>50</v>
      </c>
      <c r="AY520" s="33" t="n">
        <v>195</v>
      </c>
      <c r="AZ520" s="33" t="n">
        <v>71</v>
      </c>
      <c r="BA520" s="33" t="n">
        <v>21</v>
      </c>
      <c r="BB520" s="33" t="n">
        <v>18</v>
      </c>
      <c r="BC520" s="33" t="n">
        <v>61</v>
      </c>
      <c r="BD520" s="245" t="n">
        <v>1</v>
      </c>
      <c r="BE520" s="33" t="n">
        <v>0</v>
      </c>
      <c r="BF520" s="33" t="n">
        <v>15</v>
      </c>
      <c r="BG520" s="33" t="n">
        <v>8</v>
      </c>
      <c r="BH520" s="33" t="n">
        <v>195</v>
      </c>
      <c r="BI520" s="33" t="n">
        <v>0.005</v>
      </c>
      <c r="BJ520" s="33" t="n">
        <v>0.005</v>
      </c>
      <c r="BK520" s="33" t="n">
        <v>0</v>
      </c>
      <c r="BL520" s="33" t="n">
        <v>0.005</v>
      </c>
      <c r="BM520" s="33" t="n">
        <v>0.031</v>
      </c>
      <c r="BN520" s="33" t="n">
        <v>0.067</v>
      </c>
      <c r="BO520" s="33" t="n">
        <v>0.026</v>
      </c>
      <c r="BP520" s="33" t="n">
        <v>0.046</v>
      </c>
      <c r="BQ520" s="33" t="n">
        <v>0.041</v>
      </c>
      <c r="BR520" s="33" t="n">
        <v>0.041</v>
      </c>
      <c r="BS520" s="33" t="n">
        <v>0.082</v>
      </c>
      <c r="BT520" s="33" t="n">
        <v>0.169</v>
      </c>
      <c r="BU520" s="33" t="n">
        <v>0.313</v>
      </c>
      <c r="BV520" s="33" t="n">
        <v>0.282</v>
      </c>
      <c r="BW520" s="33" t="n">
        <v>0.451</v>
      </c>
      <c r="BX520" s="33" t="n">
        <v>0.195</v>
      </c>
      <c r="BY520" s="33" t="n">
        <v>0.421</v>
      </c>
      <c r="BZ520" s="33" t="n">
        <v>0.313</v>
      </c>
      <c r="CA520" s="33" t="n">
        <v>0.005</v>
      </c>
      <c r="CB520" s="33" t="n">
        <v>0.015</v>
      </c>
      <c r="CC520" s="33" t="n">
        <v>0.026</v>
      </c>
      <c r="CD520" s="33" t="n">
        <v>0.026</v>
      </c>
      <c r="CE520" s="33" t="n">
        <v>0.041</v>
      </c>
      <c r="CF520" s="33" t="n">
        <v>0.046</v>
      </c>
      <c r="CG520" s="33" t="n">
        <v>0.651</v>
      </c>
      <c r="CH520" s="33" t="n">
        <v>0.651</v>
      </c>
      <c r="CI520" s="33" t="n">
        <v>0.482</v>
      </c>
      <c r="CJ520" s="33" t="n">
        <v>0.733</v>
      </c>
      <c r="CK520" s="33" t="n">
        <v>0.426</v>
      </c>
      <c r="CL520" s="33" t="n">
        <v>0.405</v>
      </c>
      <c r="CM520" s="33" t="n">
        <v>0</v>
      </c>
      <c r="CN520" s="33" t="n">
        <v>0</v>
      </c>
      <c r="CO520" s="33" t="n">
        <v>0</v>
      </c>
      <c r="CP520" s="33" t="n">
        <v>0</v>
      </c>
      <c r="CQ520" s="33" t="n">
        <v>0</v>
      </c>
      <c r="CR520" s="33" t="n">
        <v>0.005</v>
      </c>
      <c r="CS520" s="33" t="n">
        <v>0.01</v>
      </c>
      <c r="CT520" s="33" t="n">
        <v>0.118</v>
      </c>
      <c r="CU520" s="33" t="n">
        <v>0.056</v>
      </c>
      <c r="CV520" s="33" t="n">
        <v>0.015</v>
      </c>
      <c r="CW520" s="33" t="n">
        <v>0.005</v>
      </c>
      <c r="CX520" s="33" t="n">
        <v>0.026</v>
      </c>
      <c r="CY520" s="33" t="n">
        <v>0.015</v>
      </c>
      <c r="CZ520" s="33" t="n">
        <v>0.01</v>
      </c>
      <c r="DA520" s="33" t="n">
        <v>0.056</v>
      </c>
      <c r="DB520" s="33" t="n">
        <v>0.138</v>
      </c>
      <c r="DC520" s="33" t="n">
        <v>0.174</v>
      </c>
      <c r="DD520" s="33" t="n">
        <v>0.118</v>
      </c>
      <c r="DE520" s="33" t="n">
        <v>0.164</v>
      </c>
      <c r="DF520" s="33" t="n">
        <v>0.215</v>
      </c>
      <c r="DG520" s="33" t="n">
        <v>0.226</v>
      </c>
      <c r="DH520" s="33" t="n">
        <v>0.2</v>
      </c>
      <c r="DI520" s="33" t="n">
        <v>0.256</v>
      </c>
      <c r="DJ520" s="33" t="n">
        <v>0.344</v>
      </c>
      <c r="DK520" s="33" t="n">
        <v>0.277</v>
      </c>
      <c r="DL520" s="33" t="n">
        <v>0.21</v>
      </c>
      <c r="DM520" s="33" t="n">
        <v>0.277</v>
      </c>
      <c r="DN520" s="33" t="n">
        <v>0.01</v>
      </c>
      <c r="DO520" s="33" t="n">
        <v>0.005</v>
      </c>
      <c r="DP520" s="33" t="n">
        <v>0.01</v>
      </c>
      <c r="DQ520" s="33" t="n">
        <v>0.015</v>
      </c>
      <c r="DR520" s="33" t="n">
        <v>0.005</v>
      </c>
      <c r="DS520" s="33" t="n">
        <v>0.026</v>
      </c>
      <c r="DT520" s="33" t="n">
        <v>0.031</v>
      </c>
      <c r="DU520" s="33" t="n">
        <v>0.041</v>
      </c>
      <c r="DV520" s="33" t="n">
        <v>0.036</v>
      </c>
      <c r="DW520" s="33" t="n">
        <v>0.81</v>
      </c>
      <c r="DX520" s="33" t="n">
        <v>0.774</v>
      </c>
      <c r="DY520" s="33" t="n">
        <v>0.738</v>
      </c>
      <c r="DZ520" s="33" t="n">
        <v>0.769</v>
      </c>
      <c r="EA520" s="33" t="n">
        <v>0.728</v>
      </c>
      <c r="EB520" s="33" t="n">
        <v>0.569</v>
      </c>
      <c r="EC520" s="33" t="n">
        <v>0.544</v>
      </c>
      <c r="ED520" s="33" t="n">
        <v>0.456</v>
      </c>
      <c r="EE520" s="33" t="n">
        <v>0.513</v>
      </c>
      <c r="EF520" s="33" t="n">
        <v>0.374</v>
      </c>
      <c r="EG520" s="33" t="n">
        <v>0.015</v>
      </c>
      <c r="EH520" s="33" t="n">
        <v>0.005</v>
      </c>
      <c r="EI520" s="33" t="n">
        <v>0.149</v>
      </c>
      <c r="EJ520" s="33" t="n">
        <v>0.487</v>
      </c>
      <c r="EK520" s="33" t="n">
        <v>0.015</v>
      </c>
      <c r="EL520" s="33" t="n">
        <v>0.005</v>
      </c>
      <c r="EM520" s="33" t="n">
        <v>0.226</v>
      </c>
      <c r="EN520" s="33" t="n">
        <v>0.036</v>
      </c>
      <c r="EO520" s="33" t="n">
        <v>0.272</v>
      </c>
      <c r="EP520" s="33" t="n">
        <v>0.303</v>
      </c>
      <c r="EQ520" s="33" t="n">
        <v>0.262</v>
      </c>
      <c r="ER520" s="33" t="n">
        <v>0.046</v>
      </c>
      <c r="ES520" s="33" t="n">
        <v>0.031</v>
      </c>
      <c r="ET520" s="33" t="n">
        <v>0.036</v>
      </c>
      <c r="EU520" s="33" t="n">
        <v>0.128</v>
      </c>
      <c r="EV520" s="33" t="n">
        <v>0.056</v>
      </c>
      <c r="EW520" s="33" t="n">
        <v>0.667</v>
      </c>
      <c r="EX520" s="33" t="n">
        <v>0.651</v>
      </c>
      <c r="EY520" s="33" t="n">
        <v>0.236</v>
      </c>
      <c r="EZ520" s="33" t="n">
        <v>8.94</v>
      </c>
      <c r="FA520" s="33" t="n">
        <v>0</v>
      </c>
      <c r="FB520" s="33" t="n">
        <v>0</v>
      </c>
      <c r="FC520" s="33" t="n">
        <v>0.015</v>
      </c>
      <c r="FD520" s="33" t="n">
        <v>0</v>
      </c>
      <c r="FE520" s="33" t="n">
        <v>0.026</v>
      </c>
      <c r="FF520" s="33" t="n">
        <v>0.021</v>
      </c>
      <c r="FG520" s="33" t="n">
        <v>0.056</v>
      </c>
      <c r="FH520" s="33" t="n">
        <v>0.19</v>
      </c>
      <c r="FI520" s="33" t="n">
        <v>0.174</v>
      </c>
      <c r="FJ520" s="33" t="n">
        <v>0.497</v>
      </c>
      <c r="FK520" s="33" t="n">
        <v>0.021</v>
      </c>
      <c r="FL520" s="33" t="n">
        <v>0.415</v>
      </c>
      <c r="FM520" s="33" t="n">
        <v>0.733</v>
      </c>
      <c r="FN520" s="33" t="n">
        <v>0.19</v>
      </c>
      <c r="FO520" s="33" t="n">
        <v>0.267</v>
      </c>
      <c r="FP520" s="33" t="n">
        <v>0.072</v>
      </c>
      <c r="FQ520" s="33" t="n">
        <v>0.179</v>
      </c>
      <c r="FR520" s="33" t="n">
        <v>0.149</v>
      </c>
      <c r="FS520" s="33" t="n">
        <v>0.051</v>
      </c>
      <c r="FT520" s="33" t="n">
        <v>0.333</v>
      </c>
      <c r="FU520" s="33" t="n">
        <v>0.072</v>
      </c>
      <c r="FV520" s="33" t="n">
        <v>0.031</v>
      </c>
      <c r="FW520" s="33" t="n">
        <v>0.246</v>
      </c>
      <c r="FX520" s="33" t="n">
        <v>0.097</v>
      </c>
      <c r="FY520" s="33" t="n">
        <v>0.113</v>
      </c>
      <c r="FZ520" s="33" t="n">
        <v>0.051</v>
      </c>
      <c r="GA520" s="33" t="n">
        <v>0.01</v>
      </c>
      <c r="GB520" s="33" t="n">
        <v>0.062</v>
      </c>
      <c r="GC520" s="33" t="n">
        <v>0.041</v>
      </c>
      <c r="GD520" s="33" t="n">
        <v>0.041</v>
      </c>
      <c r="GE520" s="33" t="n">
        <v>0.185</v>
      </c>
      <c r="GF520" s="33" t="n">
        <v>0.005</v>
      </c>
      <c r="GG520" s="33" t="n">
        <v>0.308</v>
      </c>
      <c r="GH520" s="33" t="n">
        <v>0.277</v>
      </c>
      <c r="GI520" s="33" t="n">
        <v>0.354</v>
      </c>
      <c r="GJ520" s="33" t="n">
        <v>0.369</v>
      </c>
      <c r="GK520" s="33" t="n">
        <v>0.41</v>
      </c>
      <c r="GL520" s="33" t="n">
        <v>0.185</v>
      </c>
      <c r="GM520" s="33" t="n">
        <v>0.631</v>
      </c>
      <c r="GN520" s="33" t="n">
        <v>0.313</v>
      </c>
      <c r="GO520" s="33" t="n">
        <v>0.374</v>
      </c>
      <c r="GP520" s="33" t="n">
        <v>0.395</v>
      </c>
      <c r="GQ520" s="33" t="n">
        <v>0.226</v>
      </c>
      <c r="GR520" s="33" t="n">
        <v>0.769</v>
      </c>
      <c r="GS520" s="33" t="n">
        <v>0.026</v>
      </c>
      <c r="GT520" s="33" t="n">
        <v>0.308</v>
      </c>
      <c r="GU520" s="33" t="n">
        <v>0.205</v>
      </c>
      <c r="GV520" s="33" t="n">
        <v>0.159</v>
      </c>
      <c r="GW520" s="33" t="n">
        <v>0.108</v>
      </c>
      <c r="GX520" s="33" t="n">
        <v>0.021</v>
      </c>
      <c r="GY520" s="33" t="n">
        <v>0.005</v>
      </c>
      <c r="GZ520" s="33" t="n">
        <v>0.005</v>
      </c>
      <c r="HA520" s="33" t="n">
        <v>0.005</v>
      </c>
      <c r="HB520" s="33" t="n">
        <v>0</v>
      </c>
      <c r="HC520" s="33" t="n">
        <v>0.036</v>
      </c>
      <c r="HD520" s="33" t="n">
        <v>0.005</v>
      </c>
      <c r="HE520" s="33" t="n">
        <v>0.021</v>
      </c>
      <c r="HF520" s="33" t="n">
        <v>0.036</v>
      </c>
      <c r="HG520" s="33" t="n">
        <v>0.021</v>
      </c>
      <c r="HH520" s="33" t="n">
        <v>0.036</v>
      </c>
      <c r="HI520" s="33" t="n">
        <v>0.036</v>
      </c>
      <c r="HJ520" s="33" t="n">
        <v>0.015</v>
      </c>
    </row>
    <row r="521" customFormat="false" ht="15" hidden="false" customHeight="false" outlineLevel="0" collapsed="false">
      <c r="A521" s="33" t="n">
        <v>610202</v>
      </c>
      <c r="B521" s="242" t="s">
        <v>1785</v>
      </c>
      <c r="C521" s="243" t="s">
        <v>1786</v>
      </c>
      <c r="D521" s="33" t="n">
        <v>6210</v>
      </c>
      <c r="E521" s="33" t="n">
        <v>25621</v>
      </c>
      <c r="F521" s="33" t="s">
        <v>1356</v>
      </c>
      <c r="G521" s="33" t="s">
        <v>1357</v>
      </c>
      <c r="H521" s="243" t="s">
        <v>46</v>
      </c>
      <c r="I521" s="33" t="s">
        <v>1855</v>
      </c>
      <c r="J521" s="33" t="s">
        <v>1788</v>
      </c>
      <c r="L521" s="33" t="s">
        <v>178</v>
      </c>
      <c r="N521" s="33" t="s">
        <v>1790</v>
      </c>
      <c r="O521" s="33" t="n">
        <v>51191</v>
      </c>
      <c r="P521" s="33" t="s">
        <v>1791</v>
      </c>
      <c r="Q521" s="33" t="s">
        <v>2312</v>
      </c>
      <c r="R521" s="33" t="s">
        <v>2313</v>
      </c>
      <c r="S521" s="33" t="n">
        <v>60624</v>
      </c>
      <c r="T521" s="33" t="n">
        <v>36</v>
      </c>
      <c r="U521" s="33" t="s">
        <v>5296</v>
      </c>
      <c r="V521" s="33" t="s">
        <v>5297</v>
      </c>
      <c r="W521" s="33" t="s">
        <v>5298</v>
      </c>
      <c r="X521" s="33" t="s">
        <v>5299</v>
      </c>
      <c r="Y521" s="33" t="s">
        <v>2318</v>
      </c>
      <c r="Z521" s="33" t="s">
        <v>1821</v>
      </c>
      <c r="AA521" s="33" t="n">
        <v>2012</v>
      </c>
      <c r="AB521" s="33" t="n">
        <v>610202</v>
      </c>
      <c r="AD521" s="33" t="n">
        <v>6210</v>
      </c>
      <c r="AG521" s="33" t="s">
        <v>5300</v>
      </c>
      <c r="AH521" s="33" t="n">
        <v>3</v>
      </c>
      <c r="AI521" s="33" t="s">
        <v>1823</v>
      </c>
      <c r="AJ521" s="33" t="s">
        <v>1801</v>
      </c>
      <c r="AK521" s="33" t="s">
        <v>1802</v>
      </c>
      <c r="AL521" s="33" t="s">
        <v>178</v>
      </c>
      <c r="AM521" s="33" t="s">
        <v>108</v>
      </c>
      <c r="AN521" s="33" t="s">
        <v>178</v>
      </c>
      <c r="AO521" s="33" t="s">
        <v>178</v>
      </c>
      <c r="AP521" s="33" t="s">
        <v>108</v>
      </c>
      <c r="AQ521" s="33" t="s">
        <v>2467</v>
      </c>
      <c r="AR521" s="244" t="s">
        <v>125</v>
      </c>
      <c r="AS521" s="33" t="s">
        <v>77</v>
      </c>
      <c r="AT521" s="33" t="s">
        <v>47</v>
      </c>
      <c r="AU521" s="33" t="s">
        <v>47</v>
      </c>
      <c r="AV521" s="33" t="n">
        <v>64</v>
      </c>
      <c r="AW521" s="33" t="n">
        <v>50</v>
      </c>
      <c r="AX521" s="33" t="n">
        <v>55</v>
      </c>
      <c r="AY521" s="33" t="n">
        <v>112</v>
      </c>
      <c r="AZ521" s="33" t="n">
        <v>0</v>
      </c>
      <c r="BA521" s="33" t="n">
        <v>0</v>
      </c>
      <c r="BB521" s="33" t="n">
        <v>109</v>
      </c>
      <c r="BC521" s="33" t="n">
        <v>0</v>
      </c>
      <c r="BD521" s="245" t="n">
        <v>0</v>
      </c>
      <c r="BE521" s="33" t="n">
        <v>0</v>
      </c>
      <c r="BF521" s="33" t="n">
        <v>0</v>
      </c>
      <c r="BG521" s="33" t="n">
        <v>3</v>
      </c>
      <c r="BH521" s="33" t="n">
        <v>112</v>
      </c>
      <c r="BI521" s="33" t="n">
        <v>0.009</v>
      </c>
      <c r="BJ521" s="33" t="n">
        <v>0</v>
      </c>
      <c r="BK521" s="33" t="n">
        <v>0</v>
      </c>
      <c r="BL521" s="33" t="n">
        <v>0.009</v>
      </c>
      <c r="BM521" s="33" t="n">
        <v>0.009</v>
      </c>
      <c r="BN521" s="33" t="n">
        <v>0.045</v>
      </c>
      <c r="BO521" s="33" t="n">
        <v>0.063</v>
      </c>
      <c r="BP521" s="33" t="n">
        <v>0.054</v>
      </c>
      <c r="BQ521" s="33" t="n">
        <v>0.054</v>
      </c>
      <c r="BR521" s="33" t="n">
        <v>0.036</v>
      </c>
      <c r="BS521" s="33" t="n">
        <v>0.071</v>
      </c>
      <c r="BT521" s="33" t="n">
        <v>0.116</v>
      </c>
      <c r="BU521" s="33" t="n">
        <v>0.214</v>
      </c>
      <c r="BV521" s="33" t="n">
        <v>0.179</v>
      </c>
      <c r="BW521" s="33" t="n">
        <v>0.25</v>
      </c>
      <c r="BX521" s="33" t="n">
        <v>0.214</v>
      </c>
      <c r="BY521" s="33" t="n">
        <v>0.295</v>
      </c>
      <c r="BZ521" s="33" t="n">
        <v>0.277</v>
      </c>
      <c r="CA521" s="33" t="n">
        <v>0.009</v>
      </c>
      <c r="CB521" s="33" t="n">
        <v>0.009</v>
      </c>
      <c r="CC521" s="33" t="n">
        <v>0.027</v>
      </c>
      <c r="CD521" s="33" t="n">
        <v>0.036</v>
      </c>
      <c r="CE521" s="33" t="n">
        <v>0.009</v>
      </c>
      <c r="CF521" s="33" t="n">
        <v>0.027</v>
      </c>
      <c r="CG521" s="33" t="n">
        <v>0.705</v>
      </c>
      <c r="CH521" s="33" t="n">
        <v>0.759</v>
      </c>
      <c r="CI521" s="33" t="n">
        <v>0.67</v>
      </c>
      <c r="CJ521" s="33" t="n">
        <v>0.705</v>
      </c>
      <c r="CK521" s="33" t="n">
        <v>0.616</v>
      </c>
      <c r="CL521" s="33" t="n">
        <v>0.536</v>
      </c>
      <c r="CM521" s="33" t="n">
        <v>0</v>
      </c>
      <c r="CN521" s="33" t="n">
        <v>0</v>
      </c>
      <c r="CO521" s="33" t="n">
        <v>0</v>
      </c>
      <c r="CP521" s="33" t="n">
        <v>0.009</v>
      </c>
      <c r="CQ521" s="33" t="n">
        <v>0</v>
      </c>
      <c r="CR521" s="33" t="n">
        <v>0.009</v>
      </c>
      <c r="CS521" s="33" t="n">
        <v>0.018</v>
      </c>
      <c r="CT521" s="33" t="n">
        <v>0.036</v>
      </c>
      <c r="CU521" s="33" t="n">
        <v>0.009</v>
      </c>
      <c r="CV521" s="33" t="n">
        <v>0.027</v>
      </c>
      <c r="CW521" s="33" t="n">
        <v>0.027</v>
      </c>
      <c r="CX521" s="33" t="n">
        <v>0.054</v>
      </c>
      <c r="CY521" s="33" t="n">
        <v>0.027</v>
      </c>
      <c r="CZ521" s="33" t="n">
        <v>0.027</v>
      </c>
      <c r="DA521" s="33" t="n">
        <v>0.08</v>
      </c>
      <c r="DB521" s="33" t="n">
        <v>0.08</v>
      </c>
      <c r="DC521" s="33" t="n">
        <v>0.063</v>
      </c>
      <c r="DD521" s="33" t="n">
        <v>0.08</v>
      </c>
      <c r="DE521" s="33" t="n">
        <v>0.17</v>
      </c>
      <c r="DF521" s="33" t="n">
        <v>0.205</v>
      </c>
      <c r="DG521" s="33" t="n">
        <v>0.223</v>
      </c>
      <c r="DH521" s="33" t="n">
        <v>0.196</v>
      </c>
      <c r="DI521" s="33" t="n">
        <v>0.196</v>
      </c>
      <c r="DJ521" s="33" t="n">
        <v>0.241</v>
      </c>
      <c r="DK521" s="33" t="n">
        <v>0.205</v>
      </c>
      <c r="DL521" s="33" t="n">
        <v>0.17</v>
      </c>
      <c r="DM521" s="33" t="n">
        <v>0.232</v>
      </c>
      <c r="DN521" s="33" t="n">
        <v>0</v>
      </c>
      <c r="DO521" s="33" t="n">
        <v>0.009</v>
      </c>
      <c r="DP521" s="33" t="n">
        <v>0.009</v>
      </c>
      <c r="DQ521" s="33" t="n">
        <v>0.009</v>
      </c>
      <c r="DR521" s="33" t="n">
        <v>0.018</v>
      </c>
      <c r="DS521" s="33" t="n">
        <v>0.009</v>
      </c>
      <c r="DT521" s="33" t="n">
        <v>0</v>
      </c>
      <c r="DU521" s="33" t="n">
        <v>0.009</v>
      </c>
      <c r="DV521" s="33" t="n">
        <v>0.018</v>
      </c>
      <c r="DW521" s="33" t="n">
        <v>0.804</v>
      </c>
      <c r="DX521" s="33" t="n">
        <v>0.759</v>
      </c>
      <c r="DY521" s="33" t="n">
        <v>0.714</v>
      </c>
      <c r="DZ521" s="33" t="n">
        <v>0.759</v>
      </c>
      <c r="EA521" s="33" t="n">
        <v>0.759</v>
      </c>
      <c r="EB521" s="33" t="n">
        <v>0.661</v>
      </c>
      <c r="EC521" s="33" t="n">
        <v>0.696</v>
      </c>
      <c r="ED521" s="33" t="n">
        <v>0.723</v>
      </c>
      <c r="EE521" s="33" t="n">
        <v>0.661</v>
      </c>
      <c r="EF521" s="33" t="n">
        <v>0.304</v>
      </c>
      <c r="EG521" s="33" t="n">
        <v>0.027</v>
      </c>
      <c r="EH521" s="33" t="n">
        <v>0.018</v>
      </c>
      <c r="EI521" s="33" t="n">
        <v>0</v>
      </c>
      <c r="EJ521" s="33" t="n">
        <v>0.295</v>
      </c>
      <c r="EK521" s="33" t="n">
        <v>0.089</v>
      </c>
      <c r="EL521" s="33" t="n">
        <v>0.054</v>
      </c>
      <c r="EM521" s="33" t="n">
        <v>0.098</v>
      </c>
      <c r="EN521" s="33" t="n">
        <v>0.143</v>
      </c>
      <c r="EO521" s="33" t="n">
        <v>0.348</v>
      </c>
      <c r="EP521" s="33" t="n">
        <v>0.268</v>
      </c>
      <c r="EQ521" s="33" t="n">
        <v>0.321</v>
      </c>
      <c r="ER521" s="33" t="n">
        <v>0.036</v>
      </c>
      <c r="ES521" s="33" t="n">
        <v>0.036</v>
      </c>
      <c r="ET521" s="33" t="n">
        <v>0.152</v>
      </c>
      <c r="EU521" s="33" t="n">
        <v>0.045</v>
      </c>
      <c r="EV521" s="33" t="n">
        <v>0.223</v>
      </c>
      <c r="EW521" s="33" t="n">
        <v>0.5</v>
      </c>
      <c r="EX521" s="33" t="n">
        <v>0.509</v>
      </c>
      <c r="EY521" s="33" t="n">
        <v>0.536</v>
      </c>
      <c r="EZ521" s="33" t="n">
        <v>7.85</v>
      </c>
      <c r="FA521" s="33" t="n">
        <v>0.018</v>
      </c>
      <c r="FB521" s="33" t="n">
        <v>0.036</v>
      </c>
      <c r="FC521" s="33" t="n">
        <v>0.009</v>
      </c>
      <c r="FD521" s="33" t="n">
        <v>0.027</v>
      </c>
      <c r="FE521" s="33" t="n">
        <v>0.098</v>
      </c>
      <c r="FF521" s="33" t="n">
        <v>0.027</v>
      </c>
      <c r="FG521" s="33" t="n">
        <v>0.089</v>
      </c>
      <c r="FH521" s="33" t="n">
        <v>0.188</v>
      </c>
      <c r="FI521" s="33" t="n">
        <v>0.143</v>
      </c>
      <c r="FJ521" s="33" t="n">
        <v>0.321</v>
      </c>
      <c r="FK521" s="33" t="n">
        <v>0.045</v>
      </c>
      <c r="FL521" s="33" t="n">
        <v>0.429</v>
      </c>
      <c r="FM521" s="33" t="n">
        <v>0.527</v>
      </c>
      <c r="FN521" s="33" t="n">
        <v>0.295</v>
      </c>
      <c r="FO521" s="33" t="n">
        <v>0.223</v>
      </c>
      <c r="FP521" s="33" t="n">
        <v>0.161</v>
      </c>
      <c r="FQ521" s="33" t="n">
        <v>0.295</v>
      </c>
      <c r="FR521" s="33" t="n">
        <v>0.107</v>
      </c>
      <c r="FS521" s="33" t="n">
        <v>0.054</v>
      </c>
      <c r="FT521" s="33" t="n">
        <v>0.107</v>
      </c>
      <c r="FU521" s="33" t="n">
        <v>0.098</v>
      </c>
      <c r="FV521" s="33" t="n">
        <v>0.098</v>
      </c>
      <c r="FW521" s="33" t="n">
        <v>0.223</v>
      </c>
      <c r="FX521" s="33" t="n">
        <v>0.143</v>
      </c>
      <c r="FY521" s="33" t="n">
        <v>0.161</v>
      </c>
      <c r="FZ521" s="33" t="n">
        <v>0.08</v>
      </c>
      <c r="GA521" s="33" t="n">
        <v>0.009</v>
      </c>
      <c r="GB521" s="33" t="n">
        <v>0.009</v>
      </c>
      <c r="GC521" s="33" t="n">
        <v>0.018</v>
      </c>
      <c r="GD521" s="33" t="n">
        <v>0.018</v>
      </c>
      <c r="GE521" s="33" t="n">
        <v>0.089</v>
      </c>
      <c r="GF521" s="33" t="n">
        <v>0.018</v>
      </c>
      <c r="GG521" s="33" t="n">
        <v>0.33</v>
      </c>
      <c r="GH521" s="33" t="n">
        <v>0.304</v>
      </c>
      <c r="GI521" s="33" t="n">
        <v>0.304</v>
      </c>
      <c r="GJ521" s="33" t="n">
        <v>0.348</v>
      </c>
      <c r="GK521" s="33" t="n">
        <v>0.348</v>
      </c>
      <c r="GL521" s="33" t="n">
        <v>0.259</v>
      </c>
      <c r="GM521" s="33" t="n">
        <v>0.554</v>
      </c>
      <c r="GN521" s="33" t="n">
        <v>0.438</v>
      </c>
      <c r="GO521" s="33" t="n">
        <v>0.438</v>
      </c>
      <c r="GP521" s="33" t="n">
        <v>0.429</v>
      </c>
      <c r="GQ521" s="33" t="n">
        <v>0.375</v>
      </c>
      <c r="GR521" s="33" t="n">
        <v>0.598</v>
      </c>
      <c r="GS521" s="33" t="n">
        <v>0.036</v>
      </c>
      <c r="GT521" s="33" t="n">
        <v>0.179</v>
      </c>
      <c r="GU521" s="33" t="n">
        <v>0.143</v>
      </c>
      <c r="GV521" s="33" t="n">
        <v>0.134</v>
      </c>
      <c r="GW521" s="33" t="n">
        <v>0.116</v>
      </c>
      <c r="GX521" s="33" t="n">
        <v>0.054</v>
      </c>
      <c r="GY521" s="33" t="n">
        <v>0.036</v>
      </c>
      <c r="GZ521" s="33" t="n">
        <v>0.045</v>
      </c>
      <c r="HA521" s="33" t="n">
        <v>0.054</v>
      </c>
      <c r="HB521" s="33" t="n">
        <v>0.027</v>
      </c>
      <c r="HC521" s="33" t="n">
        <v>0.027</v>
      </c>
      <c r="HD521" s="33" t="n">
        <v>0.036</v>
      </c>
      <c r="HE521" s="33" t="n">
        <v>0.036</v>
      </c>
      <c r="HF521" s="33" t="n">
        <v>0.027</v>
      </c>
      <c r="HG521" s="33" t="n">
        <v>0.045</v>
      </c>
      <c r="HH521" s="33" t="n">
        <v>0.045</v>
      </c>
      <c r="HI521" s="33" t="n">
        <v>0.045</v>
      </c>
      <c r="HJ521" s="33" t="n">
        <v>0.036</v>
      </c>
    </row>
    <row r="522" customFormat="false" ht="15" hidden="false" customHeight="false" outlineLevel="0" collapsed="false">
      <c r="A522" s="33" t="n">
        <v>610203</v>
      </c>
      <c r="B522" s="242" t="s">
        <v>1785</v>
      </c>
      <c r="C522" s="243" t="s">
        <v>1786</v>
      </c>
      <c r="D522" s="33" t="n">
        <v>6220</v>
      </c>
      <c r="E522" s="33" t="n">
        <v>25631</v>
      </c>
      <c r="F522" s="33" t="s">
        <v>1358</v>
      </c>
      <c r="G522" s="33" t="s">
        <v>1359</v>
      </c>
      <c r="H522" s="243" t="s">
        <v>46</v>
      </c>
      <c r="I522" s="33" t="s">
        <v>1855</v>
      </c>
      <c r="J522" s="33" t="s">
        <v>1788</v>
      </c>
      <c r="L522" s="33" t="s">
        <v>112</v>
      </c>
      <c r="N522" s="33" t="s">
        <v>1790</v>
      </c>
      <c r="O522" s="33" t="n">
        <v>51310</v>
      </c>
      <c r="P522" s="33" t="s">
        <v>1791</v>
      </c>
      <c r="Q522" s="33" t="s">
        <v>5301</v>
      </c>
      <c r="R522" s="33" t="s">
        <v>5302</v>
      </c>
      <c r="S522" s="33" t="n">
        <v>60629</v>
      </c>
      <c r="T522" s="33" t="n">
        <v>44</v>
      </c>
      <c r="U522" s="33" t="s">
        <v>5303</v>
      </c>
      <c r="V522" s="33" t="s">
        <v>5304</v>
      </c>
      <c r="W522" s="33" t="s">
        <v>5305</v>
      </c>
      <c r="X522" s="33" t="s">
        <v>5306</v>
      </c>
      <c r="Y522" s="33" t="s">
        <v>2274</v>
      </c>
      <c r="Z522" s="33" t="s">
        <v>2593</v>
      </c>
      <c r="AA522" s="33" t="n">
        <v>2012</v>
      </c>
      <c r="AB522" s="33" t="n">
        <v>610203</v>
      </c>
      <c r="AD522" s="33" t="n">
        <v>6220</v>
      </c>
      <c r="AG522" s="33" t="s">
        <v>5307</v>
      </c>
      <c r="AH522" s="33" t="n">
        <v>5</v>
      </c>
      <c r="AI522" s="33" t="s">
        <v>1823</v>
      </c>
      <c r="AJ522" s="33" t="s">
        <v>1801</v>
      </c>
      <c r="AK522" s="33" t="s">
        <v>1802</v>
      </c>
      <c r="AL522" s="33" t="s">
        <v>112</v>
      </c>
      <c r="AM522" s="33" t="s">
        <v>71</v>
      </c>
      <c r="AN522" s="33" t="s">
        <v>112</v>
      </c>
      <c r="AO522" s="33" t="s">
        <v>112</v>
      </c>
      <c r="AP522" s="33" t="s">
        <v>71</v>
      </c>
      <c r="AQ522" s="33" t="s">
        <v>2467</v>
      </c>
      <c r="AR522" s="244" t="s">
        <v>243</v>
      </c>
      <c r="AS522" s="33" t="s">
        <v>47</v>
      </c>
      <c r="AT522" s="33" t="s">
        <v>47</v>
      </c>
      <c r="AU522" s="33" t="s">
        <v>47</v>
      </c>
      <c r="AV522" s="33" t="n">
        <v>46</v>
      </c>
      <c r="AW522" s="33" t="n">
        <v>58</v>
      </c>
      <c r="AX522" s="33" t="n">
        <v>54</v>
      </c>
      <c r="AY522" s="33" t="n">
        <v>363</v>
      </c>
      <c r="AZ522" s="33" t="n">
        <v>7</v>
      </c>
      <c r="BA522" s="33" t="n">
        <v>1</v>
      </c>
      <c r="BB522" s="33" t="n">
        <v>11</v>
      </c>
      <c r="BC522" s="33" t="n">
        <v>328</v>
      </c>
      <c r="BD522" s="245" t="n">
        <v>1</v>
      </c>
      <c r="BE522" s="33" t="n">
        <v>0</v>
      </c>
      <c r="BF522" s="33" t="n">
        <v>3</v>
      </c>
      <c r="BG522" s="33" t="n">
        <v>12</v>
      </c>
      <c r="BH522" s="33" t="n">
        <v>363</v>
      </c>
      <c r="BI522" s="33" t="n">
        <v>0.011</v>
      </c>
      <c r="BJ522" s="33" t="n">
        <v>0.008</v>
      </c>
      <c r="BK522" s="33" t="n">
        <v>0.014</v>
      </c>
      <c r="BL522" s="33" t="n">
        <v>0.003</v>
      </c>
      <c r="BM522" s="33" t="n">
        <v>0.011</v>
      </c>
      <c r="BN522" s="33" t="n">
        <v>0.066</v>
      </c>
      <c r="BO522" s="33" t="n">
        <v>0.063</v>
      </c>
      <c r="BP522" s="33" t="n">
        <v>0.041</v>
      </c>
      <c r="BQ522" s="33" t="n">
        <v>0.047</v>
      </c>
      <c r="BR522" s="33" t="n">
        <v>0.03</v>
      </c>
      <c r="BS522" s="33" t="n">
        <v>0.074</v>
      </c>
      <c r="BT522" s="33" t="n">
        <v>0.127</v>
      </c>
      <c r="BU522" s="33" t="n">
        <v>0.485</v>
      </c>
      <c r="BV522" s="33" t="n">
        <v>0.433</v>
      </c>
      <c r="BW522" s="33" t="n">
        <v>0.397</v>
      </c>
      <c r="BX522" s="33" t="n">
        <v>0.204</v>
      </c>
      <c r="BY522" s="33" t="n">
        <v>0.361</v>
      </c>
      <c r="BZ522" s="33" t="n">
        <v>0.333</v>
      </c>
      <c r="CA522" s="33" t="n">
        <v>0.019</v>
      </c>
      <c r="CB522" s="33" t="n">
        <v>0.006</v>
      </c>
      <c r="CC522" s="33" t="n">
        <v>0.03</v>
      </c>
      <c r="CD522" s="33" t="n">
        <v>0.028</v>
      </c>
      <c r="CE522" s="33" t="n">
        <v>0.017</v>
      </c>
      <c r="CF522" s="33" t="n">
        <v>0.036</v>
      </c>
      <c r="CG522" s="33" t="n">
        <v>0.421</v>
      </c>
      <c r="CH522" s="33" t="n">
        <v>0.512</v>
      </c>
      <c r="CI522" s="33" t="n">
        <v>0.512</v>
      </c>
      <c r="CJ522" s="33" t="n">
        <v>0.736</v>
      </c>
      <c r="CK522" s="33" t="n">
        <v>0.537</v>
      </c>
      <c r="CL522" s="33" t="n">
        <v>0.438</v>
      </c>
      <c r="CM522" s="33" t="n">
        <v>0</v>
      </c>
      <c r="CN522" s="33" t="n">
        <v>0</v>
      </c>
      <c r="CO522" s="33" t="n">
        <v>0.008</v>
      </c>
      <c r="CP522" s="33" t="n">
        <v>0.006</v>
      </c>
      <c r="CQ522" s="33" t="n">
        <v>0.003</v>
      </c>
      <c r="CR522" s="33" t="n">
        <v>0.003</v>
      </c>
      <c r="CS522" s="33" t="n">
        <v>0.003</v>
      </c>
      <c r="CT522" s="33" t="n">
        <v>0.033</v>
      </c>
      <c r="CU522" s="33" t="n">
        <v>0.008</v>
      </c>
      <c r="CV522" s="33" t="n">
        <v>0.025</v>
      </c>
      <c r="CW522" s="33" t="n">
        <v>0.011</v>
      </c>
      <c r="CX522" s="33" t="n">
        <v>0.017</v>
      </c>
      <c r="CY522" s="33" t="n">
        <v>0.028</v>
      </c>
      <c r="CZ522" s="33" t="n">
        <v>0.022</v>
      </c>
      <c r="DA522" s="33" t="n">
        <v>0.05</v>
      </c>
      <c r="DB522" s="33" t="n">
        <v>0.055</v>
      </c>
      <c r="DC522" s="33" t="n">
        <v>0.083</v>
      </c>
      <c r="DD522" s="33" t="n">
        <v>0.063</v>
      </c>
      <c r="DE522" s="33" t="n">
        <v>0.127</v>
      </c>
      <c r="DF522" s="33" t="n">
        <v>0.165</v>
      </c>
      <c r="DG522" s="33" t="n">
        <v>0.207</v>
      </c>
      <c r="DH522" s="33" t="n">
        <v>0.218</v>
      </c>
      <c r="DI522" s="33" t="n">
        <v>0.182</v>
      </c>
      <c r="DJ522" s="33" t="n">
        <v>0.209</v>
      </c>
      <c r="DK522" s="33" t="n">
        <v>0.251</v>
      </c>
      <c r="DL522" s="33" t="n">
        <v>0.22</v>
      </c>
      <c r="DM522" s="33" t="n">
        <v>0.215</v>
      </c>
      <c r="DN522" s="33" t="n">
        <v>0.011</v>
      </c>
      <c r="DO522" s="33" t="n">
        <v>0.014</v>
      </c>
      <c r="DP522" s="33" t="n">
        <v>0.011</v>
      </c>
      <c r="DQ522" s="33" t="n">
        <v>0.008</v>
      </c>
      <c r="DR522" s="33" t="n">
        <v>0.011</v>
      </c>
      <c r="DS522" s="33" t="n">
        <v>0.019</v>
      </c>
      <c r="DT522" s="33" t="n">
        <v>0.017</v>
      </c>
      <c r="DU522" s="33" t="n">
        <v>0.014</v>
      </c>
      <c r="DV522" s="33" t="n">
        <v>0.014</v>
      </c>
      <c r="DW522" s="33" t="n">
        <v>0.837</v>
      </c>
      <c r="DX522" s="33" t="n">
        <v>0.81</v>
      </c>
      <c r="DY522" s="33" t="n">
        <v>0.758</v>
      </c>
      <c r="DZ522" s="33" t="n">
        <v>0.741</v>
      </c>
      <c r="EA522" s="33" t="n">
        <v>0.782</v>
      </c>
      <c r="EB522" s="33" t="n">
        <v>0.719</v>
      </c>
      <c r="EC522" s="33" t="n">
        <v>0.675</v>
      </c>
      <c r="ED522" s="33" t="n">
        <v>0.65</v>
      </c>
      <c r="EE522" s="33" t="n">
        <v>0.7</v>
      </c>
      <c r="EF522" s="33" t="n">
        <v>0.612</v>
      </c>
      <c r="EG522" s="33" t="n">
        <v>0.003</v>
      </c>
      <c r="EH522" s="33" t="n">
        <v>0.003</v>
      </c>
      <c r="EI522" s="33" t="n">
        <v>0.036</v>
      </c>
      <c r="EJ522" s="33" t="n">
        <v>0.234</v>
      </c>
      <c r="EK522" s="33" t="n">
        <v>0.039</v>
      </c>
      <c r="EL522" s="33" t="n">
        <v>0.025</v>
      </c>
      <c r="EM522" s="33" t="n">
        <v>0.063</v>
      </c>
      <c r="EN522" s="33" t="n">
        <v>0.113</v>
      </c>
      <c r="EO522" s="33" t="n">
        <v>0.32</v>
      </c>
      <c r="EP522" s="33" t="n">
        <v>0.273</v>
      </c>
      <c r="EQ522" s="33" t="n">
        <v>0.333</v>
      </c>
      <c r="ER522" s="33" t="n">
        <v>0.017</v>
      </c>
      <c r="ES522" s="33" t="n">
        <v>0.017</v>
      </c>
      <c r="ET522" s="33" t="n">
        <v>0.044</v>
      </c>
      <c r="EU522" s="33" t="n">
        <v>0.041</v>
      </c>
      <c r="EV522" s="33" t="n">
        <v>0.025</v>
      </c>
      <c r="EW522" s="33" t="n">
        <v>0.623</v>
      </c>
      <c r="EX522" s="33" t="n">
        <v>0.656</v>
      </c>
      <c r="EY522" s="33" t="n">
        <v>0.526</v>
      </c>
      <c r="EZ522" s="33" t="n">
        <v>9</v>
      </c>
      <c r="FA522" s="33" t="n">
        <v>0.006</v>
      </c>
      <c r="FB522" s="33" t="n">
        <v>0</v>
      </c>
      <c r="FC522" s="33" t="n">
        <v>0.006</v>
      </c>
      <c r="FD522" s="33" t="n">
        <v>0.006</v>
      </c>
      <c r="FE522" s="33" t="n">
        <v>0.008</v>
      </c>
      <c r="FF522" s="33" t="n">
        <v>0.028</v>
      </c>
      <c r="FG522" s="33" t="n">
        <v>0.061</v>
      </c>
      <c r="FH522" s="33" t="n">
        <v>0.154</v>
      </c>
      <c r="FI522" s="33" t="n">
        <v>0.196</v>
      </c>
      <c r="FJ522" s="33" t="n">
        <v>0.493</v>
      </c>
      <c r="FK522" s="33" t="n">
        <v>0.044</v>
      </c>
      <c r="FL522" s="33" t="n">
        <v>0.358</v>
      </c>
      <c r="FM522" s="33" t="n">
        <v>0.518</v>
      </c>
      <c r="FN522" s="33" t="n">
        <v>0.284</v>
      </c>
      <c r="FO522" s="33" t="n">
        <v>0.256</v>
      </c>
      <c r="FP522" s="33" t="n">
        <v>0.157</v>
      </c>
      <c r="FQ522" s="33" t="n">
        <v>0.27</v>
      </c>
      <c r="FR522" s="33" t="n">
        <v>0.146</v>
      </c>
      <c r="FS522" s="33" t="n">
        <v>0.069</v>
      </c>
      <c r="FT522" s="33" t="n">
        <v>0.165</v>
      </c>
      <c r="FU522" s="33" t="n">
        <v>0.116</v>
      </c>
      <c r="FV522" s="33" t="n">
        <v>0.055</v>
      </c>
      <c r="FW522" s="33" t="n">
        <v>0.171</v>
      </c>
      <c r="FX522" s="33" t="n">
        <v>0.124</v>
      </c>
      <c r="FY522" s="33" t="n">
        <v>0.201</v>
      </c>
      <c r="FZ522" s="33" t="n">
        <v>0.11</v>
      </c>
      <c r="GA522" s="33" t="n">
        <v>0.006</v>
      </c>
      <c r="GB522" s="33" t="n">
        <v>0.003</v>
      </c>
      <c r="GC522" s="33" t="n">
        <v>0.011</v>
      </c>
      <c r="GD522" s="33" t="n">
        <v>0.017</v>
      </c>
      <c r="GE522" s="33" t="n">
        <v>0.083</v>
      </c>
      <c r="GF522" s="33" t="n">
        <v>0.003</v>
      </c>
      <c r="GG522" s="33" t="n">
        <v>0.355</v>
      </c>
      <c r="GH522" s="33" t="n">
        <v>0.325</v>
      </c>
      <c r="GI522" s="33" t="n">
        <v>0.358</v>
      </c>
      <c r="GJ522" s="33" t="n">
        <v>0.383</v>
      </c>
      <c r="GK522" s="33" t="n">
        <v>0.383</v>
      </c>
      <c r="GL522" s="33" t="n">
        <v>0.344</v>
      </c>
      <c r="GM522" s="33" t="n">
        <v>0.573</v>
      </c>
      <c r="GN522" s="33" t="n">
        <v>0.46</v>
      </c>
      <c r="GO522" s="33" t="n">
        <v>0.493</v>
      </c>
      <c r="GP522" s="33" t="n">
        <v>0.499</v>
      </c>
      <c r="GQ522" s="33" t="n">
        <v>0.405</v>
      </c>
      <c r="GR522" s="33" t="n">
        <v>0.584</v>
      </c>
      <c r="GS522" s="33" t="n">
        <v>0.036</v>
      </c>
      <c r="GT522" s="33" t="n">
        <v>0.174</v>
      </c>
      <c r="GU522" s="33" t="n">
        <v>0.099</v>
      </c>
      <c r="GV522" s="33" t="n">
        <v>0.066</v>
      </c>
      <c r="GW522" s="33" t="n">
        <v>0.088</v>
      </c>
      <c r="GX522" s="33" t="n">
        <v>0.036</v>
      </c>
      <c r="GY522" s="33" t="n">
        <v>0.017</v>
      </c>
      <c r="GZ522" s="33" t="n">
        <v>0.017</v>
      </c>
      <c r="HA522" s="33" t="n">
        <v>0.019</v>
      </c>
      <c r="HB522" s="33" t="n">
        <v>0.017</v>
      </c>
      <c r="HC522" s="33" t="n">
        <v>0.022</v>
      </c>
      <c r="HD522" s="33" t="n">
        <v>0.017</v>
      </c>
      <c r="HE522" s="33" t="n">
        <v>0.014</v>
      </c>
      <c r="HF522" s="33" t="n">
        <v>0.022</v>
      </c>
      <c r="HG522" s="33" t="n">
        <v>0.019</v>
      </c>
      <c r="HH522" s="33" t="n">
        <v>0.019</v>
      </c>
      <c r="HI522" s="33" t="n">
        <v>0.019</v>
      </c>
      <c r="HJ522" s="33" t="n">
        <v>0.017</v>
      </c>
    </row>
    <row r="523" customFormat="false" ht="15" hidden="false" customHeight="false" outlineLevel="0" collapsed="false">
      <c r="A523" s="33" t="n">
        <v>610205</v>
      </c>
      <c r="B523" s="242" t="s">
        <v>1785</v>
      </c>
      <c r="C523" s="243" t="s">
        <v>1786</v>
      </c>
      <c r="D523" s="33" t="n">
        <v>6230</v>
      </c>
      <c r="E523" s="33" t="n">
        <v>25651</v>
      </c>
      <c r="F523" s="33" t="s">
        <v>1360</v>
      </c>
      <c r="G523" s="33" t="s">
        <v>1361</v>
      </c>
      <c r="H523" s="243" t="s">
        <v>46</v>
      </c>
      <c r="I523" s="33" t="s">
        <v>1855</v>
      </c>
      <c r="J523" s="33" t="s">
        <v>1788</v>
      </c>
      <c r="L523" s="33" t="s">
        <v>64</v>
      </c>
      <c r="N523" s="33" t="s">
        <v>1790</v>
      </c>
      <c r="O523" s="33" t="n">
        <v>51076</v>
      </c>
      <c r="P523" s="33" t="s">
        <v>1791</v>
      </c>
      <c r="Q523" s="33" t="s">
        <v>5308</v>
      </c>
      <c r="R523" s="33" t="s">
        <v>5309</v>
      </c>
      <c r="S523" s="33" t="n">
        <v>60640</v>
      </c>
      <c r="T523" s="33" t="n">
        <v>32</v>
      </c>
      <c r="U523" s="33" t="s">
        <v>5310</v>
      </c>
      <c r="V523" s="33" t="s">
        <v>5311</v>
      </c>
      <c r="W523" s="33" t="s">
        <v>5312</v>
      </c>
      <c r="X523" s="33" t="s">
        <v>5313</v>
      </c>
      <c r="Y523" s="33" t="s">
        <v>2143</v>
      </c>
      <c r="Z523" s="33" t="s">
        <v>2636</v>
      </c>
      <c r="AA523" s="33" t="n">
        <v>2012</v>
      </c>
      <c r="AB523" s="33" t="n">
        <v>610205</v>
      </c>
      <c r="AD523" s="33" t="n">
        <v>6230</v>
      </c>
      <c r="AG523" s="33" t="s">
        <v>5314</v>
      </c>
      <c r="AH523" s="33" t="n">
        <v>1</v>
      </c>
      <c r="AI523" s="33" t="s">
        <v>1823</v>
      </c>
      <c r="AJ523" s="33" t="s">
        <v>1801</v>
      </c>
      <c r="AK523" s="33" t="s">
        <v>1802</v>
      </c>
      <c r="AL523" s="33" t="s">
        <v>64</v>
      </c>
      <c r="AM523" s="33" t="s">
        <v>65</v>
      </c>
      <c r="AN523" s="33" t="s">
        <v>64</v>
      </c>
      <c r="AO523" s="33" t="s">
        <v>64</v>
      </c>
      <c r="AP523" s="33" t="s">
        <v>65</v>
      </c>
      <c r="AQ523" s="33" t="s">
        <v>2426</v>
      </c>
      <c r="AR523" s="244" t="s">
        <v>362</v>
      </c>
      <c r="AS523" s="33" t="s">
        <v>67</v>
      </c>
      <c r="AT523" s="33" t="s">
        <v>47</v>
      </c>
      <c r="AU523" s="33" t="s">
        <v>67</v>
      </c>
      <c r="AV523" s="33" t="n">
        <v>36</v>
      </c>
      <c r="AW523" s="33" t="n">
        <v>56</v>
      </c>
      <c r="AX523" s="33" t="n">
        <v>30</v>
      </c>
      <c r="AY523" s="33" t="n">
        <v>187</v>
      </c>
      <c r="AZ523" s="33" t="n">
        <v>24</v>
      </c>
      <c r="BA523" s="33" t="n">
        <v>22</v>
      </c>
      <c r="BB523" s="33" t="n">
        <v>17</v>
      </c>
      <c r="BC523" s="33" t="n">
        <v>107</v>
      </c>
      <c r="BD523" s="245" t="n">
        <v>2</v>
      </c>
      <c r="BE523" s="33" t="n">
        <v>0</v>
      </c>
      <c r="BF523" s="33" t="n">
        <v>6</v>
      </c>
      <c r="BG523" s="33" t="n">
        <v>9</v>
      </c>
      <c r="BH523" s="33" t="n">
        <v>187</v>
      </c>
      <c r="BI523" s="33" t="n">
        <v>0.037</v>
      </c>
      <c r="BJ523" s="33" t="n">
        <v>0.021</v>
      </c>
      <c r="BK523" s="33" t="n">
        <v>0.048</v>
      </c>
      <c r="BL523" s="33" t="n">
        <v>0.011</v>
      </c>
      <c r="BM523" s="33" t="n">
        <v>0.016</v>
      </c>
      <c r="BN523" s="33" t="n">
        <v>0.075</v>
      </c>
      <c r="BO523" s="33" t="n">
        <v>0.091</v>
      </c>
      <c r="BP523" s="33" t="n">
        <v>0.08</v>
      </c>
      <c r="BQ523" s="33" t="n">
        <v>0.08</v>
      </c>
      <c r="BR523" s="33" t="n">
        <v>0.07</v>
      </c>
      <c r="BS523" s="33" t="n">
        <v>0.176</v>
      </c>
      <c r="BT523" s="33" t="n">
        <v>0.193</v>
      </c>
      <c r="BU523" s="33" t="n">
        <v>0.364</v>
      </c>
      <c r="BV523" s="33" t="n">
        <v>0.267</v>
      </c>
      <c r="BW523" s="33" t="n">
        <v>0.348</v>
      </c>
      <c r="BX523" s="33" t="n">
        <v>0.278</v>
      </c>
      <c r="BY523" s="33" t="n">
        <v>0.374</v>
      </c>
      <c r="BZ523" s="33" t="n">
        <v>0.305</v>
      </c>
      <c r="CA523" s="33" t="n">
        <v>0</v>
      </c>
      <c r="CB523" s="33" t="n">
        <v>0.027</v>
      </c>
      <c r="CC523" s="33" t="n">
        <v>0.011</v>
      </c>
      <c r="CD523" s="33" t="n">
        <v>0.005</v>
      </c>
      <c r="CE523" s="33" t="n">
        <v>0.016</v>
      </c>
      <c r="CF523" s="33" t="n">
        <v>0.043</v>
      </c>
      <c r="CG523" s="33" t="n">
        <v>0.508</v>
      </c>
      <c r="CH523" s="33" t="n">
        <v>0.604</v>
      </c>
      <c r="CI523" s="33" t="n">
        <v>0.513</v>
      </c>
      <c r="CJ523" s="33" t="n">
        <v>0.636</v>
      </c>
      <c r="CK523" s="33" t="n">
        <v>0.417</v>
      </c>
      <c r="CL523" s="33" t="n">
        <v>0.385</v>
      </c>
      <c r="CM523" s="33" t="n">
        <v>0</v>
      </c>
      <c r="CN523" s="33" t="n">
        <v>0</v>
      </c>
      <c r="CO523" s="33" t="n">
        <v>0.005</v>
      </c>
      <c r="CP523" s="33" t="n">
        <v>0.005</v>
      </c>
      <c r="CQ523" s="33" t="n">
        <v>0</v>
      </c>
      <c r="CR523" s="33" t="n">
        <v>0.011</v>
      </c>
      <c r="CS523" s="33" t="n">
        <v>0.016</v>
      </c>
      <c r="CT523" s="33" t="n">
        <v>0.059</v>
      </c>
      <c r="CU523" s="33" t="n">
        <v>0.027</v>
      </c>
      <c r="CV523" s="33" t="n">
        <v>0.027</v>
      </c>
      <c r="CW523" s="33" t="n">
        <v>0.027</v>
      </c>
      <c r="CX523" s="33" t="n">
        <v>0.032</v>
      </c>
      <c r="CY523" s="33" t="n">
        <v>0.037</v>
      </c>
      <c r="CZ523" s="33" t="n">
        <v>0.032</v>
      </c>
      <c r="DA523" s="33" t="n">
        <v>0.048</v>
      </c>
      <c r="DB523" s="33" t="n">
        <v>0.048</v>
      </c>
      <c r="DC523" s="33" t="n">
        <v>0.091</v>
      </c>
      <c r="DD523" s="33" t="n">
        <v>0.08</v>
      </c>
      <c r="DE523" s="33" t="n">
        <v>0.107</v>
      </c>
      <c r="DF523" s="33" t="n">
        <v>0.139</v>
      </c>
      <c r="DG523" s="33" t="n">
        <v>0.203</v>
      </c>
      <c r="DH523" s="33" t="n">
        <v>0.144</v>
      </c>
      <c r="DI523" s="33" t="n">
        <v>0.166</v>
      </c>
      <c r="DJ523" s="33" t="n">
        <v>0.23</v>
      </c>
      <c r="DK523" s="33" t="n">
        <v>0.171</v>
      </c>
      <c r="DL523" s="33" t="n">
        <v>0.219</v>
      </c>
      <c r="DM523" s="33" t="n">
        <v>0.219</v>
      </c>
      <c r="DN523" s="33" t="n">
        <v>0.005</v>
      </c>
      <c r="DO523" s="33" t="n">
        <v>0.005</v>
      </c>
      <c r="DP523" s="33" t="n">
        <v>0.011</v>
      </c>
      <c r="DQ523" s="33" t="n">
        <v>0.005</v>
      </c>
      <c r="DR523" s="33" t="n">
        <v>0.005</v>
      </c>
      <c r="DS523" s="33" t="n">
        <v>0.005</v>
      </c>
      <c r="DT523" s="33" t="n">
        <v>0.011</v>
      </c>
      <c r="DU523" s="33" t="n">
        <v>0.016</v>
      </c>
      <c r="DV523" s="33" t="n">
        <v>0.011</v>
      </c>
      <c r="DW523" s="33" t="n">
        <v>0.861</v>
      </c>
      <c r="DX523" s="33" t="n">
        <v>0.829</v>
      </c>
      <c r="DY523" s="33" t="n">
        <v>0.749</v>
      </c>
      <c r="DZ523" s="33" t="n">
        <v>0.807</v>
      </c>
      <c r="EA523" s="33" t="n">
        <v>0.797</v>
      </c>
      <c r="EB523" s="33" t="n">
        <v>0.706</v>
      </c>
      <c r="EC523" s="33" t="n">
        <v>0.754</v>
      </c>
      <c r="ED523" s="33" t="n">
        <v>0.615</v>
      </c>
      <c r="EE523" s="33" t="n">
        <v>0.663</v>
      </c>
      <c r="EF523" s="33" t="n">
        <v>0.524</v>
      </c>
      <c r="EG523" s="33" t="n">
        <v>0.011</v>
      </c>
      <c r="EH523" s="33" t="n">
        <v>0.011</v>
      </c>
      <c r="EI523" s="33" t="n">
        <v>0.075</v>
      </c>
      <c r="EJ523" s="33" t="n">
        <v>0.235</v>
      </c>
      <c r="EK523" s="33" t="n">
        <v>0.043</v>
      </c>
      <c r="EL523" s="33" t="n">
        <v>0.043</v>
      </c>
      <c r="EM523" s="33" t="n">
        <v>0.096</v>
      </c>
      <c r="EN523" s="33" t="n">
        <v>0.102</v>
      </c>
      <c r="EO523" s="33" t="n">
        <v>0.273</v>
      </c>
      <c r="EP523" s="33" t="n">
        <v>0.251</v>
      </c>
      <c r="EQ523" s="33" t="n">
        <v>0.294</v>
      </c>
      <c r="ER523" s="33" t="n">
        <v>0.08</v>
      </c>
      <c r="ES523" s="33" t="n">
        <v>0.08</v>
      </c>
      <c r="ET523" s="33" t="n">
        <v>0.075</v>
      </c>
      <c r="EU523" s="33" t="n">
        <v>0.123</v>
      </c>
      <c r="EV523" s="33" t="n">
        <v>0.059</v>
      </c>
      <c r="EW523" s="33" t="n">
        <v>0.594</v>
      </c>
      <c r="EX523" s="33" t="n">
        <v>0.62</v>
      </c>
      <c r="EY523" s="33" t="n">
        <v>0.412</v>
      </c>
      <c r="EZ523" s="33" t="n">
        <v>7.94</v>
      </c>
      <c r="FA523" s="33" t="n">
        <v>0.021</v>
      </c>
      <c r="FB523" s="33" t="n">
        <v>0.032</v>
      </c>
      <c r="FC523" s="33" t="n">
        <v>0.016</v>
      </c>
      <c r="FD523" s="33" t="n">
        <v>0.027</v>
      </c>
      <c r="FE523" s="33" t="n">
        <v>0.059</v>
      </c>
      <c r="FF523" s="33" t="n">
        <v>0.053</v>
      </c>
      <c r="FG523" s="33" t="n">
        <v>0.059</v>
      </c>
      <c r="FH523" s="33" t="n">
        <v>0.182</v>
      </c>
      <c r="FI523" s="33" t="n">
        <v>0.107</v>
      </c>
      <c r="FJ523" s="33" t="n">
        <v>0.353</v>
      </c>
      <c r="FK523" s="33" t="n">
        <v>0.091</v>
      </c>
      <c r="FL523" s="33" t="n">
        <v>0.342</v>
      </c>
      <c r="FM523" s="33" t="n">
        <v>0.444</v>
      </c>
      <c r="FN523" s="33" t="n">
        <v>0.225</v>
      </c>
      <c r="FO523" s="33" t="n">
        <v>0.16</v>
      </c>
      <c r="FP523" s="33" t="n">
        <v>0.139</v>
      </c>
      <c r="FQ523" s="33" t="n">
        <v>0.209</v>
      </c>
      <c r="FR523" s="33" t="n">
        <v>0.139</v>
      </c>
      <c r="FS523" s="33" t="n">
        <v>0.096</v>
      </c>
      <c r="FT523" s="33" t="n">
        <v>0.262</v>
      </c>
      <c r="FU523" s="33" t="n">
        <v>0.102</v>
      </c>
      <c r="FV523" s="33" t="n">
        <v>0.08</v>
      </c>
      <c r="FW523" s="33" t="n">
        <v>0.171</v>
      </c>
      <c r="FX523" s="33" t="n">
        <v>0.257</v>
      </c>
      <c r="FY523" s="33" t="n">
        <v>0.241</v>
      </c>
      <c r="FZ523" s="33" t="n">
        <v>0.134</v>
      </c>
      <c r="GA523" s="33" t="n">
        <v>0.027</v>
      </c>
      <c r="GB523" s="33" t="n">
        <v>0.075</v>
      </c>
      <c r="GC523" s="33" t="n">
        <v>0.086</v>
      </c>
      <c r="GD523" s="33" t="n">
        <v>0.043</v>
      </c>
      <c r="GE523" s="33" t="n">
        <v>0.128</v>
      </c>
      <c r="GF523" s="33" t="n">
        <v>0.021</v>
      </c>
      <c r="GG523" s="33" t="n">
        <v>0.342</v>
      </c>
      <c r="GH523" s="33" t="n">
        <v>0.267</v>
      </c>
      <c r="GI523" s="33" t="n">
        <v>0.289</v>
      </c>
      <c r="GJ523" s="33" t="n">
        <v>0.332</v>
      </c>
      <c r="GK523" s="33" t="n">
        <v>0.406</v>
      </c>
      <c r="GL523" s="33" t="n">
        <v>0.401</v>
      </c>
      <c r="GM523" s="33" t="n">
        <v>0.545</v>
      </c>
      <c r="GN523" s="33" t="n">
        <v>0.198</v>
      </c>
      <c r="GO523" s="33" t="n">
        <v>0.316</v>
      </c>
      <c r="GP523" s="33" t="n">
        <v>0.364</v>
      </c>
      <c r="GQ523" s="33" t="n">
        <v>0.299</v>
      </c>
      <c r="GR523" s="33" t="n">
        <v>0.481</v>
      </c>
      <c r="GS523" s="33" t="n">
        <v>0.027</v>
      </c>
      <c r="GT523" s="33" t="n">
        <v>0.321</v>
      </c>
      <c r="GU523" s="33" t="n">
        <v>0.225</v>
      </c>
      <c r="GV523" s="33" t="n">
        <v>0.171</v>
      </c>
      <c r="GW523" s="33" t="n">
        <v>0.086</v>
      </c>
      <c r="GX523" s="33" t="n">
        <v>0.021</v>
      </c>
      <c r="GY523" s="33" t="n">
        <v>0.005</v>
      </c>
      <c r="GZ523" s="33" t="n">
        <v>0.086</v>
      </c>
      <c r="HA523" s="33" t="n">
        <v>0.021</v>
      </c>
      <c r="HB523" s="33" t="n">
        <v>0.021</v>
      </c>
      <c r="HC523" s="33" t="n">
        <v>0.016</v>
      </c>
      <c r="HD523" s="33" t="n">
        <v>0.016</v>
      </c>
      <c r="HE523" s="33" t="n">
        <v>0.053</v>
      </c>
      <c r="HF523" s="33" t="n">
        <v>0.053</v>
      </c>
      <c r="HG523" s="33" t="n">
        <v>0.064</v>
      </c>
      <c r="HH523" s="33" t="n">
        <v>0.07</v>
      </c>
      <c r="HI523" s="33" t="n">
        <v>0.064</v>
      </c>
      <c r="HJ523" s="33" t="n">
        <v>0.059</v>
      </c>
    </row>
    <row r="524" customFormat="false" ht="15" hidden="false" customHeight="false" outlineLevel="0" collapsed="false">
      <c r="A524" s="33" t="n">
        <v>610206</v>
      </c>
      <c r="B524" s="242" t="s">
        <v>1785</v>
      </c>
      <c r="C524" s="243" t="s">
        <v>1786</v>
      </c>
      <c r="D524" s="33" t="n">
        <v>6240</v>
      </c>
      <c r="E524" s="33" t="n">
        <v>25661</v>
      </c>
      <c r="F524" s="33" t="s">
        <v>1364</v>
      </c>
      <c r="G524" s="33" t="s">
        <v>1365</v>
      </c>
      <c r="H524" s="243" t="s">
        <v>46</v>
      </c>
      <c r="I524" s="33" t="s">
        <v>1855</v>
      </c>
      <c r="J524" s="33" t="s">
        <v>2438</v>
      </c>
      <c r="L524" s="33" t="s">
        <v>112</v>
      </c>
      <c r="N524" s="33" t="s">
        <v>1790</v>
      </c>
      <c r="O524" s="33" t="n">
        <v>54221</v>
      </c>
      <c r="P524" s="33" t="s">
        <v>1791</v>
      </c>
      <c r="Q524" s="33" t="s">
        <v>1364</v>
      </c>
      <c r="R524" s="33" t="s">
        <v>5315</v>
      </c>
      <c r="S524" s="33" t="n">
        <v>60638</v>
      </c>
      <c r="T524" s="33" t="n">
        <v>44</v>
      </c>
      <c r="U524" s="33" t="s">
        <v>5316</v>
      </c>
      <c r="V524" s="33" t="s">
        <v>5317</v>
      </c>
      <c r="W524" s="33" t="s">
        <v>5318</v>
      </c>
      <c r="X524" s="33" t="s">
        <v>5319</v>
      </c>
      <c r="Y524" s="33" t="s">
        <v>1798</v>
      </c>
      <c r="AA524" s="33" t="n">
        <v>2012</v>
      </c>
      <c r="AB524" s="33" t="n">
        <v>610206</v>
      </c>
      <c r="AD524" s="33" t="n">
        <v>6240</v>
      </c>
      <c r="AG524" s="33" t="s">
        <v>5320</v>
      </c>
      <c r="AH524" s="33" t="n">
        <v>0</v>
      </c>
      <c r="AI524" s="33" t="s">
        <v>1823</v>
      </c>
      <c r="AJ524" s="33" t="s">
        <v>1801</v>
      </c>
      <c r="AK524" s="33" t="s">
        <v>1802</v>
      </c>
      <c r="AL524" s="33" t="s">
        <v>112</v>
      </c>
      <c r="AM524" s="33" t="s">
        <v>71</v>
      </c>
      <c r="AN524" s="33" t="s">
        <v>112</v>
      </c>
      <c r="AO524" s="33" t="s">
        <v>112</v>
      </c>
      <c r="AP524" s="33" t="s">
        <v>71</v>
      </c>
      <c r="AQ524" s="33" t="s">
        <v>2426</v>
      </c>
      <c r="AR524" s="244" t="s">
        <v>347</v>
      </c>
      <c r="AS524" s="33" t="s">
        <v>77</v>
      </c>
      <c r="AT524" s="33" t="s">
        <v>77</v>
      </c>
      <c r="AU524" s="33" t="s">
        <v>77</v>
      </c>
      <c r="AV524" s="33" t="n">
        <v>71</v>
      </c>
      <c r="AW524" s="33" t="n">
        <v>64</v>
      </c>
      <c r="AX524" s="33" t="n">
        <v>74</v>
      </c>
      <c r="AY524" s="33" t="n">
        <v>312</v>
      </c>
      <c r="AZ524" s="33" t="n">
        <v>109</v>
      </c>
      <c r="BA524" s="33" t="n">
        <v>2</v>
      </c>
      <c r="BB524" s="33" t="n">
        <v>2</v>
      </c>
      <c r="BC524" s="33" t="n">
        <v>181</v>
      </c>
      <c r="BD524" s="245" t="n">
        <v>3</v>
      </c>
      <c r="BE524" s="33" t="n">
        <v>0</v>
      </c>
      <c r="BF524" s="33" t="n">
        <v>7</v>
      </c>
      <c r="BG524" s="33" t="n">
        <v>8</v>
      </c>
      <c r="BH524" s="33" t="n">
        <v>312</v>
      </c>
      <c r="BI524" s="33" t="n">
        <v>0.01</v>
      </c>
      <c r="BJ524" s="33" t="n">
        <v>0</v>
      </c>
      <c r="BK524" s="33" t="n">
        <v>0.01</v>
      </c>
      <c r="BL524" s="33" t="n">
        <v>0.013</v>
      </c>
      <c r="BM524" s="33" t="n">
        <v>0.013</v>
      </c>
      <c r="BN524" s="33" t="n">
        <v>0.035</v>
      </c>
      <c r="BO524" s="33" t="n">
        <v>0.035</v>
      </c>
      <c r="BP524" s="33" t="n">
        <v>0.013</v>
      </c>
      <c r="BQ524" s="33" t="n">
        <v>0.016</v>
      </c>
      <c r="BR524" s="33" t="n">
        <v>0.022</v>
      </c>
      <c r="BS524" s="33" t="n">
        <v>0.074</v>
      </c>
      <c r="BT524" s="33" t="n">
        <v>0.157</v>
      </c>
      <c r="BU524" s="33" t="n">
        <v>0.205</v>
      </c>
      <c r="BV524" s="33" t="n">
        <v>0.128</v>
      </c>
      <c r="BW524" s="33" t="n">
        <v>0.208</v>
      </c>
      <c r="BX524" s="33" t="n">
        <v>0.176</v>
      </c>
      <c r="BY524" s="33" t="n">
        <v>0.337</v>
      </c>
      <c r="BZ524" s="33" t="n">
        <v>0.311</v>
      </c>
      <c r="CA524" s="33" t="n">
        <v>0.006</v>
      </c>
      <c r="CB524" s="33" t="n">
        <v>0.016</v>
      </c>
      <c r="CC524" s="33" t="n">
        <v>0.013</v>
      </c>
      <c r="CD524" s="33" t="n">
        <v>0.01</v>
      </c>
      <c r="CE524" s="33" t="n">
        <v>0.006</v>
      </c>
      <c r="CF524" s="33" t="n">
        <v>0.016</v>
      </c>
      <c r="CG524" s="33" t="n">
        <v>0.744</v>
      </c>
      <c r="CH524" s="33" t="n">
        <v>0.843</v>
      </c>
      <c r="CI524" s="33" t="n">
        <v>0.753</v>
      </c>
      <c r="CJ524" s="33" t="n">
        <v>0.779</v>
      </c>
      <c r="CK524" s="33" t="n">
        <v>0.571</v>
      </c>
      <c r="CL524" s="33" t="n">
        <v>0.481</v>
      </c>
      <c r="CM524" s="33" t="n">
        <v>0</v>
      </c>
      <c r="CN524" s="33" t="n">
        <v>0.003</v>
      </c>
      <c r="CO524" s="33" t="n">
        <v>0.003</v>
      </c>
      <c r="CP524" s="33" t="n">
        <v>0.01</v>
      </c>
      <c r="CQ524" s="33" t="n">
        <v>0.006</v>
      </c>
      <c r="CR524" s="33" t="n">
        <v>0.01</v>
      </c>
      <c r="CS524" s="33" t="n">
        <v>0.019</v>
      </c>
      <c r="CT524" s="33" t="n">
        <v>0.038</v>
      </c>
      <c r="CU524" s="33" t="n">
        <v>0.019</v>
      </c>
      <c r="CV524" s="33" t="n">
        <v>0.013</v>
      </c>
      <c r="CW524" s="33" t="n">
        <v>0.013</v>
      </c>
      <c r="CX524" s="33" t="n">
        <v>0.016</v>
      </c>
      <c r="CY524" s="33" t="n">
        <v>0.026</v>
      </c>
      <c r="CZ524" s="33" t="n">
        <v>0.013</v>
      </c>
      <c r="DA524" s="33" t="n">
        <v>0.042</v>
      </c>
      <c r="DB524" s="33" t="n">
        <v>0.051</v>
      </c>
      <c r="DC524" s="33" t="n">
        <v>0.074</v>
      </c>
      <c r="DD524" s="33" t="n">
        <v>0.074</v>
      </c>
      <c r="DE524" s="33" t="n">
        <v>0.099</v>
      </c>
      <c r="DF524" s="33" t="n">
        <v>0.141</v>
      </c>
      <c r="DG524" s="33" t="n">
        <v>0.141</v>
      </c>
      <c r="DH524" s="33" t="n">
        <v>0.135</v>
      </c>
      <c r="DI524" s="33" t="n">
        <v>0.151</v>
      </c>
      <c r="DJ524" s="33" t="n">
        <v>0.215</v>
      </c>
      <c r="DK524" s="33" t="n">
        <v>0.237</v>
      </c>
      <c r="DL524" s="33" t="n">
        <v>0.205</v>
      </c>
      <c r="DM524" s="33" t="n">
        <v>0.212</v>
      </c>
      <c r="DN524" s="33" t="n">
        <v>0.003</v>
      </c>
      <c r="DO524" s="33" t="n">
        <v>0.006</v>
      </c>
      <c r="DP524" s="33" t="n">
        <v>0.006</v>
      </c>
      <c r="DQ524" s="33" t="n">
        <v>0.006</v>
      </c>
      <c r="DR524" s="33" t="n">
        <v>0.006</v>
      </c>
      <c r="DS524" s="33" t="n">
        <v>0.006</v>
      </c>
      <c r="DT524" s="33" t="n">
        <v>0.01</v>
      </c>
      <c r="DU524" s="33" t="n">
        <v>0.016</v>
      </c>
      <c r="DV524" s="33" t="n">
        <v>0.013</v>
      </c>
      <c r="DW524" s="33" t="n">
        <v>0.885</v>
      </c>
      <c r="DX524" s="33" t="n">
        <v>0.837</v>
      </c>
      <c r="DY524" s="33" t="n">
        <v>0.833</v>
      </c>
      <c r="DZ524" s="33" t="n">
        <v>0.824</v>
      </c>
      <c r="EA524" s="33" t="n">
        <v>0.824</v>
      </c>
      <c r="EB524" s="33" t="n">
        <v>0.728</v>
      </c>
      <c r="EC524" s="33" t="n">
        <v>0.683</v>
      </c>
      <c r="ED524" s="33" t="n">
        <v>0.667</v>
      </c>
      <c r="EE524" s="33" t="n">
        <v>0.683</v>
      </c>
      <c r="EF524" s="33" t="n">
        <v>0.606</v>
      </c>
      <c r="EG524" s="33" t="n">
        <v>0.01</v>
      </c>
      <c r="EH524" s="33" t="n">
        <v>0.006</v>
      </c>
      <c r="EI524" s="33" t="n">
        <v>0.042</v>
      </c>
      <c r="EJ524" s="33" t="n">
        <v>0.224</v>
      </c>
      <c r="EK524" s="33" t="n">
        <v>0.032</v>
      </c>
      <c r="EL524" s="33" t="n">
        <v>0.01</v>
      </c>
      <c r="EM524" s="33" t="n">
        <v>0.099</v>
      </c>
      <c r="EN524" s="33" t="n">
        <v>0.074</v>
      </c>
      <c r="EO524" s="33" t="n">
        <v>0.231</v>
      </c>
      <c r="EP524" s="33" t="n">
        <v>0.141</v>
      </c>
      <c r="EQ524" s="33" t="n">
        <v>0.324</v>
      </c>
      <c r="ER524" s="33" t="n">
        <v>0.042</v>
      </c>
      <c r="ES524" s="33" t="n">
        <v>0.026</v>
      </c>
      <c r="ET524" s="33" t="n">
        <v>0.026</v>
      </c>
      <c r="EU524" s="33" t="n">
        <v>0.032</v>
      </c>
      <c r="EV524" s="33" t="n">
        <v>0.054</v>
      </c>
      <c r="EW524" s="33" t="n">
        <v>0.702</v>
      </c>
      <c r="EX524" s="33" t="n">
        <v>0.817</v>
      </c>
      <c r="EY524" s="33" t="n">
        <v>0.503</v>
      </c>
      <c r="EZ524" s="33" t="n">
        <v>9.36</v>
      </c>
      <c r="FA524" s="33" t="n">
        <v>0.003</v>
      </c>
      <c r="FB524" s="33" t="n">
        <v>0.003</v>
      </c>
      <c r="FC524" s="33" t="n">
        <v>0.01</v>
      </c>
      <c r="FD524" s="33" t="n">
        <v>0.003</v>
      </c>
      <c r="FE524" s="33" t="n">
        <v>0.01</v>
      </c>
      <c r="FF524" s="33" t="n">
        <v>0.022</v>
      </c>
      <c r="FG524" s="33" t="n">
        <v>0.022</v>
      </c>
      <c r="FH524" s="33" t="n">
        <v>0.08</v>
      </c>
      <c r="FI524" s="33" t="n">
        <v>0.122</v>
      </c>
      <c r="FJ524" s="33" t="n">
        <v>0.712</v>
      </c>
      <c r="FK524" s="33" t="n">
        <v>0.013</v>
      </c>
      <c r="FL524" s="33" t="n">
        <v>0.442</v>
      </c>
      <c r="FM524" s="33" t="n">
        <v>0.628</v>
      </c>
      <c r="FN524" s="33" t="n">
        <v>0.285</v>
      </c>
      <c r="FO524" s="33" t="n">
        <v>0.199</v>
      </c>
      <c r="FP524" s="33" t="n">
        <v>0.103</v>
      </c>
      <c r="FQ524" s="33" t="n">
        <v>0.208</v>
      </c>
      <c r="FR524" s="33" t="n">
        <v>0.138</v>
      </c>
      <c r="FS524" s="33" t="n">
        <v>0.054</v>
      </c>
      <c r="FT524" s="33" t="n">
        <v>0.228</v>
      </c>
      <c r="FU524" s="33" t="n">
        <v>0.109</v>
      </c>
      <c r="FV524" s="33" t="n">
        <v>0.054</v>
      </c>
      <c r="FW524" s="33" t="n">
        <v>0.199</v>
      </c>
      <c r="FX524" s="33" t="n">
        <v>0.112</v>
      </c>
      <c r="FY524" s="33" t="n">
        <v>0.16</v>
      </c>
      <c r="FZ524" s="33" t="n">
        <v>0.08</v>
      </c>
      <c r="GA524" s="33" t="n">
        <v>0.006</v>
      </c>
      <c r="GB524" s="33" t="n">
        <v>0.006</v>
      </c>
      <c r="GC524" s="33" t="n">
        <v>0</v>
      </c>
      <c r="GD524" s="33" t="n">
        <v>0.022</v>
      </c>
      <c r="GE524" s="33" t="n">
        <v>0.074</v>
      </c>
      <c r="GF524" s="33" t="n">
        <v>0</v>
      </c>
      <c r="GG524" s="33" t="n">
        <v>0.247</v>
      </c>
      <c r="GH524" s="33" t="n">
        <v>0.247</v>
      </c>
      <c r="GI524" s="33" t="n">
        <v>0.212</v>
      </c>
      <c r="GJ524" s="33" t="n">
        <v>0.272</v>
      </c>
      <c r="GK524" s="33" t="n">
        <v>0.397</v>
      </c>
      <c r="GL524" s="33" t="n">
        <v>0.173</v>
      </c>
      <c r="GM524" s="33" t="n">
        <v>0.712</v>
      </c>
      <c r="GN524" s="33" t="n">
        <v>0.58</v>
      </c>
      <c r="GO524" s="33" t="n">
        <v>0.641</v>
      </c>
      <c r="GP524" s="33" t="n">
        <v>0.561</v>
      </c>
      <c r="GQ524" s="33" t="n">
        <v>0.439</v>
      </c>
      <c r="GR524" s="33" t="n">
        <v>0.788</v>
      </c>
      <c r="GS524" s="33" t="n">
        <v>0.01</v>
      </c>
      <c r="GT524" s="33" t="n">
        <v>0.125</v>
      </c>
      <c r="GU524" s="33" t="n">
        <v>0.112</v>
      </c>
      <c r="GV524" s="33" t="n">
        <v>0.099</v>
      </c>
      <c r="GW524" s="33" t="n">
        <v>0.029</v>
      </c>
      <c r="GX524" s="33" t="n">
        <v>0.01</v>
      </c>
      <c r="GY524" s="33" t="n">
        <v>0.016</v>
      </c>
      <c r="GZ524" s="33" t="n">
        <v>0.026</v>
      </c>
      <c r="HA524" s="33" t="n">
        <v>0.022</v>
      </c>
      <c r="HB524" s="33" t="n">
        <v>0.029</v>
      </c>
      <c r="HC524" s="33" t="n">
        <v>0.045</v>
      </c>
      <c r="HD524" s="33" t="n">
        <v>0.016</v>
      </c>
      <c r="HE524" s="33" t="n">
        <v>0.01</v>
      </c>
      <c r="HF524" s="33" t="n">
        <v>0.016</v>
      </c>
      <c r="HG524" s="33" t="n">
        <v>0.013</v>
      </c>
      <c r="HH524" s="33" t="n">
        <v>0.016</v>
      </c>
      <c r="HI524" s="33" t="n">
        <v>0.016</v>
      </c>
      <c r="HJ524" s="33" t="n">
        <v>0.013</v>
      </c>
    </row>
    <row r="525" customFormat="false" ht="15" hidden="false" customHeight="false" outlineLevel="0" collapsed="false">
      <c r="A525" s="33" t="n">
        <v>610207</v>
      </c>
      <c r="B525" s="242" t="s">
        <v>1785</v>
      </c>
      <c r="C525" s="243" t="s">
        <v>1786</v>
      </c>
      <c r="D525" s="33" t="n">
        <v>6250</v>
      </c>
      <c r="E525" s="33" t="n">
        <v>29311</v>
      </c>
      <c r="F525" s="33" t="s">
        <v>1404</v>
      </c>
      <c r="G525" s="33" t="s">
        <v>1405</v>
      </c>
      <c r="H525" s="243" t="s">
        <v>46</v>
      </c>
      <c r="I525" s="33" t="s">
        <v>1855</v>
      </c>
      <c r="J525" s="33" t="s">
        <v>2438</v>
      </c>
      <c r="L525" s="33" t="s">
        <v>155</v>
      </c>
      <c r="N525" s="33" t="s">
        <v>1790</v>
      </c>
      <c r="O525" s="33" t="n">
        <v>51448</v>
      </c>
      <c r="P525" s="33" t="s">
        <v>1791</v>
      </c>
      <c r="Q525" s="33" t="s">
        <v>5321</v>
      </c>
      <c r="R525" s="33" t="s">
        <v>5322</v>
      </c>
      <c r="S525" s="33" t="n">
        <v>60643</v>
      </c>
      <c r="T525" s="33" t="n">
        <v>49</v>
      </c>
      <c r="U525" s="33" t="s">
        <v>5323</v>
      </c>
      <c r="V525" s="33" t="s">
        <v>5324</v>
      </c>
      <c r="W525" s="33" t="s">
        <v>5325</v>
      </c>
      <c r="X525" s="33" t="s">
        <v>5326</v>
      </c>
      <c r="Y525" s="33" t="s">
        <v>2967</v>
      </c>
      <c r="Z525" s="33" t="s">
        <v>2643</v>
      </c>
      <c r="AA525" s="33" t="n">
        <v>2012</v>
      </c>
      <c r="AB525" s="33" t="n">
        <v>610207</v>
      </c>
      <c r="AD525" s="33" t="n">
        <v>6250</v>
      </c>
      <c r="AG525" s="33" t="s">
        <v>5327</v>
      </c>
      <c r="AH525" s="33" t="n">
        <v>6</v>
      </c>
      <c r="AI525" s="33" t="s">
        <v>1823</v>
      </c>
      <c r="AJ525" s="33" t="s">
        <v>1801</v>
      </c>
      <c r="AK525" s="33" t="s">
        <v>1802</v>
      </c>
      <c r="AL525" s="33" t="s">
        <v>155</v>
      </c>
      <c r="AM525" s="33" t="s">
        <v>60</v>
      </c>
      <c r="AN525" s="33" t="s">
        <v>155</v>
      </c>
      <c r="AO525" s="33" t="s">
        <v>155</v>
      </c>
      <c r="AP525" s="33" t="s">
        <v>60</v>
      </c>
      <c r="AQ525" s="33" t="s">
        <v>2426</v>
      </c>
      <c r="AR525" s="244" t="s">
        <v>130</v>
      </c>
      <c r="AS525" s="33" t="s">
        <v>77</v>
      </c>
      <c r="AT525" s="33" t="s">
        <v>47</v>
      </c>
      <c r="AU525" s="33" t="s">
        <v>47</v>
      </c>
      <c r="AV525" s="33" t="n">
        <v>60</v>
      </c>
      <c r="AW525" s="33" t="n">
        <v>43</v>
      </c>
      <c r="AX525" s="33" t="n">
        <v>53</v>
      </c>
      <c r="AY525" s="33" t="n">
        <v>97</v>
      </c>
      <c r="AZ525" s="33" t="n">
        <v>0</v>
      </c>
      <c r="BA525" s="33" t="n">
        <v>0</v>
      </c>
      <c r="BB525" s="33" t="n">
        <v>90</v>
      </c>
      <c r="BC525" s="33" t="n">
        <v>1</v>
      </c>
      <c r="BD525" s="245" t="n">
        <v>0</v>
      </c>
      <c r="BE525" s="33" t="n">
        <v>0</v>
      </c>
      <c r="BF525" s="33" t="n">
        <v>1</v>
      </c>
      <c r="BG525" s="33" t="n">
        <v>5</v>
      </c>
      <c r="BH525" s="33" t="n">
        <v>97</v>
      </c>
      <c r="BI525" s="33" t="n">
        <v>0.072</v>
      </c>
      <c r="BJ525" s="33" t="n">
        <v>0</v>
      </c>
      <c r="BK525" s="33" t="n">
        <v>0</v>
      </c>
      <c r="BL525" s="33" t="n">
        <v>0</v>
      </c>
      <c r="BM525" s="33" t="n">
        <v>0.01</v>
      </c>
      <c r="BN525" s="33" t="n">
        <v>0.062</v>
      </c>
      <c r="BO525" s="33" t="n">
        <v>0.155</v>
      </c>
      <c r="BP525" s="33" t="n">
        <v>0.062</v>
      </c>
      <c r="BQ525" s="33" t="n">
        <v>0.021</v>
      </c>
      <c r="BR525" s="33" t="n">
        <v>0</v>
      </c>
      <c r="BS525" s="33" t="n">
        <v>0.041</v>
      </c>
      <c r="BT525" s="33" t="n">
        <v>0.165</v>
      </c>
      <c r="BU525" s="33" t="n">
        <v>0.206</v>
      </c>
      <c r="BV525" s="33" t="n">
        <v>0.196</v>
      </c>
      <c r="BW525" s="33" t="n">
        <v>0.206</v>
      </c>
      <c r="BX525" s="33" t="n">
        <v>0.144</v>
      </c>
      <c r="BY525" s="33" t="n">
        <v>0.299</v>
      </c>
      <c r="BZ525" s="33" t="n">
        <v>0.216</v>
      </c>
      <c r="CA525" s="33" t="n">
        <v>0.021</v>
      </c>
      <c r="CB525" s="33" t="n">
        <v>0.01</v>
      </c>
      <c r="CC525" s="33" t="n">
        <v>0.041</v>
      </c>
      <c r="CD525" s="33" t="n">
        <v>0.021</v>
      </c>
      <c r="CE525" s="33" t="n">
        <v>0.031</v>
      </c>
      <c r="CF525" s="33" t="n">
        <v>0.052</v>
      </c>
      <c r="CG525" s="33" t="n">
        <v>0.546</v>
      </c>
      <c r="CH525" s="33" t="n">
        <v>0.732</v>
      </c>
      <c r="CI525" s="33" t="n">
        <v>0.732</v>
      </c>
      <c r="CJ525" s="33" t="n">
        <v>0.835</v>
      </c>
      <c r="CK525" s="33" t="n">
        <v>0.619</v>
      </c>
      <c r="CL525" s="33" t="n">
        <v>0.505</v>
      </c>
      <c r="CM525" s="33" t="n">
        <v>0</v>
      </c>
      <c r="CN525" s="33" t="n">
        <v>0.01</v>
      </c>
      <c r="CO525" s="33" t="n">
        <v>0.01</v>
      </c>
      <c r="CP525" s="33" t="n">
        <v>0.01</v>
      </c>
      <c r="CQ525" s="33" t="n">
        <v>0.01</v>
      </c>
      <c r="CR525" s="33" t="n">
        <v>0.01</v>
      </c>
      <c r="CS525" s="33" t="n">
        <v>0.021</v>
      </c>
      <c r="CT525" s="33" t="n">
        <v>0.113</v>
      </c>
      <c r="CU525" s="33" t="n">
        <v>0.062</v>
      </c>
      <c r="CV525" s="33" t="n">
        <v>0.021</v>
      </c>
      <c r="CW525" s="33" t="n">
        <v>0.031</v>
      </c>
      <c r="CX525" s="33" t="n">
        <v>0.031</v>
      </c>
      <c r="CY525" s="33" t="n">
        <v>0.031</v>
      </c>
      <c r="CZ525" s="33" t="n">
        <v>0.01</v>
      </c>
      <c r="DA525" s="33" t="n">
        <v>0.072</v>
      </c>
      <c r="DB525" s="33" t="n">
        <v>0.093</v>
      </c>
      <c r="DC525" s="33" t="n">
        <v>0.155</v>
      </c>
      <c r="DD525" s="33" t="n">
        <v>0.113</v>
      </c>
      <c r="DE525" s="33" t="n">
        <v>0.103</v>
      </c>
      <c r="DF525" s="33" t="n">
        <v>0.186</v>
      </c>
      <c r="DG525" s="33" t="n">
        <v>0.186</v>
      </c>
      <c r="DH525" s="33" t="n">
        <v>0.103</v>
      </c>
      <c r="DI525" s="33" t="n">
        <v>0.227</v>
      </c>
      <c r="DJ525" s="33" t="n">
        <v>0.32</v>
      </c>
      <c r="DK525" s="33" t="n">
        <v>0.309</v>
      </c>
      <c r="DL525" s="33" t="n">
        <v>0.237</v>
      </c>
      <c r="DM525" s="33" t="n">
        <v>0.216</v>
      </c>
      <c r="DN525" s="33" t="n">
        <v>0.021</v>
      </c>
      <c r="DO525" s="33" t="n">
        <v>0.01</v>
      </c>
      <c r="DP525" s="33" t="n">
        <v>0.01</v>
      </c>
      <c r="DQ525" s="33" t="n">
        <v>0.01</v>
      </c>
      <c r="DR525" s="33" t="n">
        <v>0.01</v>
      </c>
      <c r="DS525" s="33" t="n">
        <v>0.021</v>
      </c>
      <c r="DT525" s="33" t="n">
        <v>0.021</v>
      </c>
      <c r="DU525" s="33" t="n">
        <v>0.021</v>
      </c>
      <c r="DV525" s="33" t="n">
        <v>0.031</v>
      </c>
      <c r="DW525" s="33" t="n">
        <v>0.856</v>
      </c>
      <c r="DX525" s="33" t="n">
        <v>0.763</v>
      </c>
      <c r="DY525" s="33" t="n">
        <v>0.763</v>
      </c>
      <c r="DZ525" s="33" t="n">
        <v>0.845</v>
      </c>
      <c r="EA525" s="33" t="n">
        <v>0.742</v>
      </c>
      <c r="EB525" s="33" t="n">
        <v>0.577</v>
      </c>
      <c r="EC525" s="33" t="n">
        <v>0.557</v>
      </c>
      <c r="ED525" s="33" t="n">
        <v>0.474</v>
      </c>
      <c r="EE525" s="33" t="n">
        <v>0.577</v>
      </c>
      <c r="EF525" s="33" t="n">
        <v>0.588</v>
      </c>
      <c r="EG525" s="33" t="n">
        <v>0.01</v>
      </c>
      <c r="EH525" s="33" t="n">
        <v>0.01</v>
      </c>
      <c r="EI525" s="33" t="n">
        <v>0.103</v>
      </c>
      <c r="EJ525" s="33" t="n">
        <v>0.299</v>
      </c>
      <c r="EK525" s="33" t="n">
        <v>0.01</v>
      </c>
      <c r="EL525" s="33" t="n">
        <v>0.01</v>
      </c>
      <c r="EM525" s="33" t="n">
        <v>0.155</v>
      </c>
      <c r="EN525" s="33" t="n">
        <v>0.021</v>
      </c>
      <c r="EO525" s="33" t="n">
        <v>0.206</v>
      </c>
      <c r="EP525" s="33" t="n">
        <v>0.155</v>
      </c>
      <c r="EQ525" s="33" t="n">
        <v>0.216</v>
      </c>
      <c r="ER525" s="33" t="n">
        <v>0.041</v>
      </c>
      <c r="ES525" s="33" t="n">
        <v>0.021</v>
      </c>
      <c r="ET525" s="33" t="n">
        <v>0.01</v>
      </c>
      <c r="EU525" s="33" t="n">
        <v>0.103</v>
      </c>
      <c r="EV525" s="33" t="n">
        <v>0.052</v>
      </c>
      <c r="EW525" s="33" t="n">
        <v>0.753</v>
      </c>
      <c r="EX525" s="33" t="n">
        <v>0.814</v>
      </c>
      <c r="EY525" s="33" t="n">
        <v>0.423</v>
      </c>
      <c r="EZ525" s="33" t="n">
        <v>9.12</v>
      </c>
      <c r="FA525" s="33" t="n">
        <v>0</v>
      </c>
      <c r="FB525" s="33" t="n">
        <v>0</v>
      </c>
      <c r="FC525" s="33" t="n">
        <v>0</v>
      </c>
      <c r="FD525" s="33" t="n">
        <v>0</v>
      </c>
      <c r="FE525" s="33" t="n">
        <v>0.041</v>
      </c>
      <c r="FF525" s="33" t="n">
        <v>0.021</v>
      </c>
      <c r="FG525" s="33" t="n">
        <v>0.093</v>
      </c>
      <c r="FH525" s="33" t="n">
        <v>0.093</v>
      </c>
      <c r="FI525" s="33" t="n">
        <v>0.103</v>
      </c>
      <c r="FJ525" s="33" t="n">
        <v>0.619</v>
      </c>
      <c r="FK525" s="33" t="n">
        <v>0.031</v>
      </c>
      <c r="FL525" s="33" t="n">
        <v>0.68</v>
      </c>
      <c r="FM525" s="33" t="n">
        <v>0.773</v>
      </c>
      <c r="FN525" s="33" t="n">
        <v>0.175</v>
      </c>
      <c r="FO525" s="33" t="n">
        <v>0.186</v>
      </c>
      <c r="FP525" s="33" t="n">
        <v>0.103</v>
      </c>
      <c r="FQ525" s="33" t="n">
        <v>0.402</v>
      </c>
      <c r="FR525" s="33" t="n">
        <v>0.031</v>
      </c>
      <c r="FS525" s="33" t="n">
        <v>0.041</v>
      </c>
      <c r="FT525" s="33" t="n">
        <v>0.278</v>
      </c>
      <c r="FU525" s="33" t="n">
        <v>0.021</v>
      </c>
      <c r="FV525" s="33" t="n">
        <v>0.01</v>
      </c>
      <c r="FW525" s="33" t="n">
        <v>0.134</v>
      </c>
      <c r="FX525" s="33" t="n">
        <v>0.082</v>
      </c>
      <c r="FY525" s="33" t="n">
        <v>0.072</v>
      </c>
      <c r="FZ525" s="33" t="n">
        <v>0.01</v>
      </c>
      <c r="GA525" s="33" t="n">
        <v>0</v>
      </c>
      <c r="GB525" s="33" t="n">
        <v>0.052</v>
      </c>
      <c r="GC525" s="33" t="n">
        <v>0.041</v>
      </c>
      <c r="GD525" s="33" t="n">
        <v>0.072</v>
      </c>
      <c r="GE525" s="33" t="n">
        <v>0.124</v>
      </c>
      <c r="GF525" s="33" t="n">
        <v>0</v>
      </c>
      <c r="GG525" s="33" t="n">
        <v>0.392</v>
      </c>
      <c r="GH525" s="33" t="n">
        <v>0.289</v>
      </c>
      <c r="GI525" s="33" t="n">
        <v>0.33</v>
      </c>
      <c r="GJ525" s="33" t="n">
        <v>0.443</v>
      </c>
      <c r="GK525" s="33" t="n">
        <v>0.464</v>
      </c>
      <c r="GL525" s="33" t="n">
        <v>0.186</v>
      </c>
      <c r="GM525" s="33" t="n">
        <v>0.577</v>
      </c>
      <c r="GN525" s="33" t="n">
        <v>0.515</v>
      </c>
      <c r="GO525" s="33" t="n">
        <v>0.536</v>
      </c>
      <c r="GP525" s="33" t="n">
        <v>0.454</v>
      </c>
      <c r="GQ525" s="33" t="n">
        <v>0.33</v>
      </c>
      <c r="GR525" s="33" t="n">
        <v>0.794</v>
      </c>
      <c r="GS525" s="33" t="n">
        <v>0.021</v>
      </c>
      <c r="GT525" s="33" t="n">
        <v>0.113</v>
      </c>
      <c r="GU525" s="33" t="n">
        <v>0.062</v>
      </c>
      <c r="GV525" s="33" t="n">
        <v>0.021</v>
      </c>
      <c r="GW525" s="33" t="n">
        <v>0.021</v>
      </c>
      <c r="GX525" s="33" t="n">
        <v>0.01</v>
      </c>
      <c r="GY525" s="33" t="n">
        <v>0</v>
      </c>
      <c r="GZ525" s="33" t="n">
        <v>0</v>
      </c>
      <c r="HA525" s="33" t="n">
        <v>0</v>
      </c>
      <c r="HB525" s="33" t="n">
        <v>0</v>
      </c>
      <c r="HC525" s="33" t="n">
        <v>0.052</v>
      </c>
      <c r="HD525" s="33" t="n">
        <v>0</v>
      </c>
      <c r="HE525" s="33" t="n">
        <v>0.01</v>
      </c>
      <c r="HF525" s="33" t="n">
        <v>0.031</v>
      </c>
      <c r="HG525" s="33" t="n">
        <v>0.031</v>
      </c>
      <c r="HH525" s="33" t="n">
        <v>0.01</v>
      </c>
      <c r="HI525" s="33" t="n">
        <v>0.01</v>
      </c>
      <c r="HJ525" s="33" t="n">
        <v>0.01</v>
      </c>
    </row>
    <row r="526" customFormat="false" ht="15" hidden="false" customHeight="false" outlineLevel="0" collapsed="false">
      <c r="A526" s="33" t="n">
        <v>610208</v>
      </c>
      <c r="B526" s="242" t="s">
        <v>1785</v>
      </c>
      <c r="C526" s="243" t="s">
        <v>1786</v>
      </c>
      <c r="D526" s="33" t="n">
        <v>6260</v>
      </c>
      <c r="E526" s="33" t="n">
        <v>25671</v>
      </c>
      <c r="F526" s="33" t="s">
        <v>831</v>
      </c>
      <c r="G526" s="33" t="s">
        <v>832</v>
      </c>
      <c r="H526" s="243" t="s">
        <v>46</v>
      </c>
      <c r="I526" s="33" t="s">
        <v>1855</v>
      </c>
      <c r="J526" s="33" t="s">
        <v>1788</v>
      </c>
      <c r="L526" s="33" t="s">
        <v>155</v>
      </c>
      <c r="N526" s="33" t="s">
        <v>1790</v>
      </c>
      <c r="O526" s="33" t="n">
        <v>51449</v>
      </c>
      <c r="P526" s="33" t="s">
        <v>1791</v>
      </c>
      <c r="Q526" s="33" t="s">
        <v>5328</v>
      </c>
      <c r="R526" s="33" t="s">
        <v>5329</v>
      </c>
      <c r="S526" s="33" t="n">
        <v>60628</v>
      </c>
      <c r="T526" s="33" t="n">
        <v>48</v>
      </c>
      <c r="U526" s="33" t="s">
        <v>5330</v>
      </c>
      <c r="V526" s="33" t="s">
        <v>5331</v>
      </c>
      <c r="W526" s="33" t="s">
        <v>5332</v>
      </c>
      <c r="X526" s="33" t="s">
        <v>5333</v>
      </c>
      <c r="Y526" s="33" t="s">
        <v>2537</v>
      </c>
      <c r="Z526" s="33" t="s">
        <v>2538</v>
      </c>
      <c r="AA526" s="33" t="n">
        <v>2012</v>
      </c>
      <c r="AB526" s="33" t="n">
        <v>610208</v>
      </c>
      <c r="AD526" s="33" t="n">
        <v>6260</v>
      </c>
      <c r="AG526" s="33" t="s">
        <v>5334</v>
      </c>
      <c r="AH526" s="33" t="n">
        <v>6</v>
      </c>
      <c r="AI526" s="33" t="s">
        <v>1823</v>
      </c>
      <c r="AJ526" s="33" t="s">
        <v>1801</v>
      </c>
      <c r="AK526" s="33" t="s">
        <v>1802</v>
      </c>
      <c r="AL526" s="33" t="s">
        <v>155</v>
      </c>
      <c r="AM526" s="33" t="s">
        <v>60</v>
      </c>
      <c r="AN526" s="33" t="s">
        <v>155</v>
      </c>
      <c r="AO526" s="33" t="s">
        <v>155</v>
      </c>
      <c r="AP526" s="33" t="s">
        <v>60</v>
      </c>
      <c r="AQ526" s="33" t="s">
        <v>2467</v>
      </c>
      <c r="AR526" s="244" t="s">
        <v>109</v>
      </c>
      <c r="AS526" s="33" t="s">
        <v>47</v>
      </c>
      <c r="AT526" s="33" t="s">
        <v>47</v>
      </c>
      <c r="AU526" s="33" t="s">
        <v>77</v>
      </c>
      <c r="AV526" s="33" t="n">
        <v>52</v>
      </c>
      <c r="AW526" s="33" t="n">
        <v>42</v>
      </c>
      <c r="AX526" s="33" t="n">
        <v>63</v>
      </c>
      <c r="AY526" s="33" t="n">
        <v>202</v>
      </c>
      <c r="AZ526" s="33" t="n">
        <v>0</v>
      </c>
      <c r="BA526" s="33" t="n">
        <v>0</v>
      </c>
      <c r="BB526" s="33" t="n">
        <v>196</v>
      </c>
      <c r="BC526" s="33" t="n">
        <v>0</v>
      </c>
      <c r="BD526" s="245" t="n">
        <v>1</v>
      </c>
      <c r="BE526" s="33" t="n">
        <v>0</v>
      </c>
      <c r="BF526" s="33" t="n">
        <v>3</v>
      </c>
      <c r="BG526" s="33" t="n">
        <v>2</v>
      </c>
      <c r="BH526" s="33" t="n">
        <v>202</v>
      </c>
      <c r="BI526" s="33" t="n">
        <v>0.005</v>
      </c>
      <c r="BJ526" s="33" t="n">
        <v>0</v>
      </c>
      <c r="BK526" s="33" t="n">
        <v>0</v>
      </c>
      <c r="BL526" s="33" t="n">
        <v>0.02</v>
      </c>
      <c r="BM526" s="33" t="n">
        <v>0.02</v>
      </c>
      <c r="BN526" s="33" t="n">
        <v>0.03</v>
      </c>
      <c r="BO526" s="33" t="n">
        <v>0.05</v>
      </c>
      <c r="BP526" s="33" t="n">
        <v>0.05</v>
      </c>
      <c r="BQ526" s="33" t="n">
        <v>0.02</v>
      </c>
      <c r="BR526" s="33" t="n">
        <v>0.059</v>
      </c>
      <c r="BS526" s="33" t="n">
        <v>0.084</v>
      </c>
      <c r="BT526" s="33" t="n">
        <v>0.084</v>
      </c>
      <c r="BU526" s="33" t="n">
        <v>0.376</v>
      </c>
      <c r="BV526" s="33" t="n">
        <v>0.332</v>
      </c>
      <c r="BW526" s="33" t="n">
        <v>0.386</v>
      </c>
      <c r="BX526" s="33" t="n">
        <v>0.297</v>
      </c>
      <c r="BY526" s="33" t="n">
        <v>0.302</v>
      </c>
      <c r="BZ526" s="33" t="n">
        <v>0.322</v>
      </c>
      <c r="CA526" s="33" t="n">
        <v>0.025</v>
      </c>
      <c r="CB526" s="33" t="n">
        <v>0.005</v>
      </c>
      <c r="CC526" s="33" t="n">
        <v>0.005</v>
      </c>
      <c r="CD526" s="33" t="n">
        <v>0.01</v>
      </c>
      <c r="CE526" s="33" t="n">
        <v>0.01</v>
      </c>
      <c r="CF526" s="33" t="n">
        <v>0.015</v>
      </c>
      <c r="CG526" s="33" t="n">
        <v>0.545</v>
      </c>
      <c r="CH526" s="33" t="n">
        <v>0.614</v>
      </c>
      <c r="CI526" s="33" t="n">
        <v>0.589</v>
      </c>
      <c r="CJ526" s="33" t="n">
        <v>0.614</v>
      </c>
      <c r="CK526" s="33" t="n">
        <v>0.584</v>
      </c>
      <c r="CL526" s="33" t="n">
        <v>0.55</v>
      </c>
      <c r="CM526" s="33" t="n">
        <v>0</v>
      </c>
      <c r="CN526" s="33" t="n">
        <v>0.005</v>
      </c>
      <c r="CO526" s="33" t="n">
        <v>0.01</v>
      </c>
      <c r="CP526" s="33" t="n">
        <v>0.01</v>
      </c>
      <c r="CQ526" s="33" t="n">
        <v>0.005</v>
      </c>
      <c r="CR526" s="33" t="n">
        <v>0.01</v>
      </c>
      <c r="CS526" s="33" t="n">
        <v>0.015</v>
      </c>
      <c r="CT526" s="33" t="n">
        <v>0.045</v>
      </c>
      <c r="CU526" s="33" t="n">
        <v>0.03</v>
      </c>
      <c r="CV526" s="33" t="n">
        <v>0.045</v>
      </c>
      <c r="CW526" s="33" t="n">
        <v>0.045</v>
      </c>
      <c r="CX526" s="33" t="n">
        <v>0.04</v>
      </c>
      <c r="CY526" s="33" t="n">
        <v>0.03</v>
      </c>
      <c r="CZ526" s="33" t="n">
        <v>0.025</v>
      </c>
      <c r="DA526" s="33" t="n">
        <v>0.094</v>
      </c>
      <c r="DB526" s="33" t="n">
        <v>0.069</v>
      </c>
      <c r="DC526" s="33" t="n">
        <v>0.084</v>
      </c>
      <c r="DD526" s="33" t="n">
        <v>0.059</v>
      </c>
      <c r="DE526" s="33" t="n">
        <v>0.248</v>
      </c>
      <c r="DF526" s="33" t="n">
        <v>0.243</v>
      </c>
      <c r="DG526" s="33" t="n">
        <v>0.257</v>
      </c>
      <c r="DH526" s="33" t="n">
        <v>0.257</v>
      </c>
      <c r="DI526" s="33" t="n">
        <v>0.267</v>
      </c>
      <c r="DJ526" s="33" t="n">
        <v>0.282</v>
      </c>
      <c r="DK526" s="33" t="n">
        <v>0.277</v>
      </c>
      <c r="DL526" s="33" t="n">
        <v>0.267</v>
      </c>
      <c r="DM526" s="33" t="n">
        <v>0.238</v>
      </c>
      <c r="DN526" s="33" t="n">
        <v>0.005</v>
      </c>
      <c r="DO526" s="33" t="n">
        <v>0.01</v>
      </c>
      <c r="DP526" s="33" t="n">
        <v>0.015</v>
      </c>
      <c r="DQ526" s="33" t="n">
        <v>0.015</v>
      </c>
      <c r="DR526" s="33" t="n">
        <v>0.01</v>
      </c>
      <c r="DS526" s="33" t="n">
        <v>0.005</v>
      </c>
      <c r="DT526" s="33" t="n">
        <v>0.005</v>
      </c>
      <c r="DU526" s="33" t="n">
        <v>0.005</v>
      </c>
      <c r="DV526" s="33" t="n">
        <v>0.025</v>
      </c>
      <c r="DW526" s="33" t="n">
        <v>0.703</v>
      </c>
      <c r="DX526" s="33" t="n">
        <v>0.698</v>
      </c>
      <c r="DY526" s="33" t="n">
        <v>0.678</v>
      </c>
      <c r="DZ526" s="33" t="n">
        <v>0.688</v>
      </c>
      <c r="EA526" s="33" t="n">
        <v>0.693</v>
      </c>
      <c r="EB526" s="33" t="n">
        <v>0.609</v>
      </c>
      <c r="EC526" s="33" t="n">
        <v>0.634</v>
      </c>
      <c r="ED526" s="33" t="n">
        <v>0.599</v>
      </c>
      <c r="EE526" s="33" t="n">
        <v>0.649</v>
      </c>
      <c r="EF526" s="33" t="n">
        <v>0.322</v>
      </c>
      <c r="EG526" s="33" t="n">
        <v>0.04</v>
      </c>
      <c r="EH526" s="33" t="n">
        <v>0.01</v>
      </c>
      <c r="EI526" s="33" t="n">
        <v>0.045</v>
      </c>
      <c r="EJ526" s="33" t="n">
        <v>0.441</v>
      </c>
      <c r="EK526" s="33" t="n">
        <v>0.144</v>
      </c>
      <c r="EL526" s="33" t="n">
        <v>0.104</v>
      </c>
      <c r="EM526" s="33" t="n">
        <v>0.139</v>
      </c>
      <c r="EN526" s="33" t="n">
        <v>0.099</v>
      </c>
      <c r="EO526" s="33" t="n">
        <v>0.337</v>
      </c>
      <c r="EP526" s="33" t="n">
        <v>0.297</v>
      </c>
      <c r="EQ526" s="33" t="n">
        <v>0.317</v>
      </c>
      <c r="ER526" s="33" t="n">
        <v>0.015</v>
      </c>
      <c r="ES526" s="33" t="n">
        <v>0.02</v>
      </c>
      <c r="ET526" s="33" t="n">
        <v>0.089</v>
      </c>
      <c r="EU526" s="33" t="n">
        <v>0.069</v>
      </c>
      <c r="EV526" s="33" t="n">
        <v>0.124</v>
      </c>
      <c r="EW526" s="33" t="n">
        <v>0.46</v>
      </c>
      <c r="EX526" s="33" t="n">
        <v>0.5</v>
      </c>
      <c r="EY526" s="33" t="n">
        <v>0.431</v>
      </c>
      <c r="EZ526" s="33" t="n">
        <v>8.01</v>
      </c>
      <c r="FA526" s="33" t="n">
        <v>0.005</v>
      </c>
      <c r="FB526" s="33" t="n">
        <v>0.005</v>
      </c>
      <c r="FC526" s="33" t="n">
        <v>0.015</v>
      </c>
      <c r="FD526" s="33" t="n">
        <v>0.025</v>
      </c>
      <c r="FE526" s="33" t="n">
        <v>0.074</v>
      </c>
      <c r="FF526" s="33" t="n">
        <v>0.089</v>
      </c>
      <c r="FG526" s="33" t="n">
        <v>0.079</v>
      </c>
      <c r="FH526" s="33" t="n">
        <v>0.252</v>
      </c>
      <c r="FI526" s="33" t="n">
        <v>0.134</v>
      </c>
      <c r="FJ526" s="33" t="n">
        <v>0.297</v>
      </c>
      <c r="FK526" s="33" t="n">
        <v>0.025</v>
      </c>
      <c r="FL526" s="33" t="n">
        <v>0.525</v>
      </c>
      <c r="FM526" s="33" t="n">
        <v>0.614</v>
      </c>
      <c r="FN526" s="33" t="n">
        <v>0.401</v>
      </c>
      <c r="FO526" s="33" t="n">
        <v>0.248</v>
      </c>
      <c r="FP526" s="33" t="n">
        <v>0.183</v>
      </c>
      <c r="FQ526" s="33" t="n">
        <v>0.257</v>
      </c>
      <c r="FR526" s="33" t="n">
        <v>0.099</v>
      </c>
      <c r="FS526" s="33" t="n">
        <v>0.045</v>
      </c>
      <c r="FT526" s="33" t="n">
        <v>0.149</v>
      </c>
      <c r="FU526" s="33" t="n">
        <v>0.084</v>
      </c>
      <c r="FV526" s="33" t="n">
        <v>0.099</v>
      </c>
      <c r="FW526" s="33" t="n">
        <v>0.144</v>
      </c>
      <c r="FX526" s="33" t="n">
        <v>0.045</v>
      </c>
      <c r="FY526" s="33" t="n">
        <v>0.059</v>
      </c>
      <c r="FZ526" s="33" t="n">
        <v>0.05</v>
      </c>
      <c r="GA526" s="33" t="n">
        <v>0.025</v>
      </c>
      <c r="GB526" s="33" t="n">
        <v>0.01</v>
      </c>
      <c r="GC526" s="33" t="n">
        <v>0.005</v>
      </c>
      <c r="GD526" s="33" t="n">
        <v>0.015</v>
      </c>
      <c r="GE526" s="33" t="n">
        <v>0.03</v>
      </c>
      <c r="GF526" s="33" t="n">
        <v>0</v>
      </c>
      <c r="GG526" s="33" t="n">
        <v>0.322</v>
      </c>
      <c r="GH526" s="33" t="n">
        <v>0.332</v>
      </c>
      <c r="GI526" s="33" t="n">
        <v>0.332</v>
      </c>
      <c r="GJ526" s="33" t="n">
        <v>0.347</v>
      </c>
      <c r="GK526" s="33" t="n">
        <v>0.322</v>
      </c>
      <c r="GL526" s="33" t="n">
        <v>0.267</v>
      </c>
      <c r="GM526" s="33" t="n">
        <v>0.579</v>
      </c>
      <c r="GN526" s="33" t="n">
        <v>0.48</v>
      </c>
      <c r="GO526" s="33" t="n">
        <v>0.52</v>
      </c>
      <c r="GP526" s="33" t="n">
        <v>0.505</v>
      </c>
      <c r="GQ526" s="33" t="n">
        <v>0.53</v>
      </c>
      <c r="GR526" s="33" t="n">
        <v>0.663</v>
      </c>
      <c r="GS526" s="33" t="n">
        <v>0.045</v>
      </c>
      <c r="GT526" s="33" t="n">
        <v>0.149</v>
      </c>
      <c r="GU526" s="33" t="n">
        <v>0.104</v>
      </c>
      <c r="GV526" s="33" t="n">
        <v>0.084</v>
      </c>
      <c r="GW526" s="33" t="n">
        <v>0.084</v>
      </c>
      <c r="GX526" s="33" t="n">
        <v>0.03</v>
      </c>
      <c r="GY526" s="33" t="n">
        <v>0.015</v>
      </c>
      <c r="GZ526" s="33" t="n">
        <v>0.02</v>
      </c>
      <c r="HA526" s="33" t="n">
        <v>0.02</v>
      </c>
      <c r="HB526" s="33" t="n">
        <v>0.025</v>
      </c>
      <c r="HC526" s="33" t="n">
        <v>0.015</v>
      </c>
      <c r="HD526" s="33" t="n">
        <v>0.03</v>
      </c>
      <c r="HE526" s="33" t="n">
        <v>0.015</v>
      </c>
      <c r="HF526" s="33" t="n">
        <v>0.01</v>
      </c>
      <c r="HG526" s="33" t="n">
        <v>0.02</v>
      </c>
      <c r="HH526" s="33" t="n">
        <v>0.025</v>
      </c>
      <c r="HI526" s="33" t="n">
        <v>0.02</v>
      </c>
      <c r="HJ526" s="33" t="n">
        <v>0.01</v>
      </c>
    </row>
    <row r="527" customFormat="false" ht="15" hidden="false" customHeight="false" outlineLevel="0" collapsed="false">
      <c r="A527" s="33" t="n">
        <v>610209</v>
      </c>
      <c r="B527" s="242" t="s">
        <v>1785</v>
      </c>
      <c r="C527" s="243" t="s">
        <v>1786</v>
      </c>
      <c r="D527" s="33" t="n">
        <v>6270</v>
      </c>
      <c r="E527" s="33" t="n">
        <v>25681</v>
      </c>
      <c r="F527" s="33" t="s">
        <v>1416</v>
      </c>
      <c r="G527" s="33" t="s">
        <v>1417</v>
      </c>
      <c r="H527" s="243" t="s">
        <v>46</v>
      </c>
      <c r="I527" s="33" t="s">
        <v>1855</v>
      </c>
      <c r="J527" s="33" t="s">
        <v>2438</v>
      </c>
      <c r="L527" s="33" t="s">
        <v>75</v>
      </c>
      <c r="N527" s="33" t="s">
        <v>1790</v>
      </c>
      <c r="O527" s="33" t="n">
        <v>51038</v>
      </c>
      <c r="P527" s="33" t="s">
        <v>1791</v>
      </c>
      <c r="Q527" s="33" t="s">
        <v>5335</v>
      </c>
      <c r="R527" s="33" t="s">
        <v>5336</v>
      </c>
      <c r="S527" s="33" t="n">
        <v>60625</v>
      </c>
      <c r="T527" s="33" t="n">
        <v>31</v>
      </c>
      <c r="U527" s="33" t="s">
        <v>5337</v>
      </c>
      <c r="V527" s="33" t="s">
        <v>5338</v>
      </c>
      <c r="W527" s="33" t="s">
        <v>5339</v>
      </c>
      <c r="X527" s="33" t="s">
        <v>5340</v>
      </c>
      <c r="Y527" s="33" t="s">
        <v>74</v>
      </c>
      <c r="Z527" s="33" t="s">
        <v>1972</v>
      </c>
      <c r="AA527" s="33" t="n">
        <v>2012</v>
      </c>
      <c r="AB527" s="33" t="n">
        <v>610209</v>
      </c>
      <c r="AD527" s="33" t="n">
        <v>6270</v>
      </c>
      <c r="AG527" s="33" t="s">
        <v>5341</v>
      </c>
      <c r="AH527" s="33" t="n">
        <v>1</v>
      </c>
      <c r="AI527" s="33" t="s">
        <v>1823</v>
      </c>
      <c r="AJ527" s="33" t="s">
        <v>1801</v>
      </c>
      <c r="AK527" s="33" t="s">
        <v>1802</v>
      </c>
      <c r="AL527" s="33" t="s">
        <v>75</v>
      </c>
      <c r="AM527" s="33" t="s">
        <v>65</v>
      </c>
      <c r="AN527" s="33" t="s">
        <v>75</v>
      </c>
      <c r="AO527" s="33" t="s">
        <v>75</v>
      </c>
      <c r="AP527" s="33" t="s">
        <v>65</v>
      </c>
      <c r="AQ527" s="33" t="s">
        <v>2467</v>
      </c>
      <c r="AR527" s="244" t="s">
        <v>303</v>
      </c>
      <c r="AS527" s="33" t="s">
        <v>47</v>
      </c>
      <c r="AT527" s="33" t="s">
        <v>47</v>
      </c>
      <c r="AU527" s="33" t="s">
        <v>77</v>
      </c>
      <c r="AV527" s="33" t="n">
        <v>41</v>
      </c>
      <c r="AW527" s="33" t="n">
        <v>53</v>
      </c>
      <c r="AX527" s="33" t="n">
        <v>60</v>
      </c>
      <c r="AY527" s="33" t="n">
        <v>396</v>
      </c>
      <c r="AZ527" s="33" t="n">
        <v>24</v>
      </c>
      <c r="BA527" s="33" t="n">
        <v>106</v>
      </c>
      <c r="BB527" s="33" t="n">
        <v>10</v>
      </c>
      <c r="BC527" s="33" t="n">
        <v>232</v>
      </c>
      <c r="BD527" s="245" t="n">
        <v>1</v>
      </c>
      <c r="BE527" s="33" t="n">
        <v>0</v>
      </c>
      <c r="BF527" s="33" t="n">
        <v>13</v>
      </c>
      <c r="BG527" s="33" t="n">
        <v>10</v>
      </c>
      <c r="BH527" s="33" t="n">
        <v>396</v>
      </c>
      <c r="BI527" s="33" t="n">
        <v>0.051</v>
      </c>
      <c r="BJ527" s="33" t="n">
        <v>0.013</v>
      </c>
      <c r="BK527" s="33" t="n">
        <v>0.025</v>
      </c>
      <c r="BL527" s="33" t="n">
        <v>0.018</v>
      </c>
      <c r="BM527" s="33" t="n">
        <v>0.013</v>
      </c>
      <c r="BN527" s="33" t="n">
        <v>0.081</v>
      </c>
      <c r="BO527" s="33" t="n">
        <v>0.061</v>
      </c>
      <c r="BP527" s="33" t="n">
        <v>0.051</v>
      </c>
      <c r="BQ527" s="33" t="n">
        <v>0.083</v>
      </c>
      <c r="BR527" s="33" t="n">
        <v>0.038</v>
      </c>
      <c r="BS527" s="33" t="n">
        <v>0.109</v>
      </c>
      <c r="BT527" s="33" t="n">
        <v>0.154</v>
      </c>
      <c r="BU527" s="33" t="n">
        <v>0.381</v>
      </c>
      <c r="BV527" s="33" t="n">
        <v>0.293</v>
      </c>
      <c r="BW527" s="33" t="n">
        <v>0.414</v>
      </c>
      <c r="BX527" s="33" t="n">
        <v>0.245</v>
      </c>
      <c r="BY527" s="33" t="n">
        <v>0.361</v>
      </c>
      <c r="BZ527" s="33" t="n">
        <v>0.343</v>
      </c>
      <c r="CA527" s="33" t="n">
        <v>0.025</v>
      </c>
      <c r="CB527" s="33" t="n">
        <v>0.013</v>
      </c>
      <c r="CC527" s="33" t="n">
        <v>0.028</v>
      </c>
      <c r="CD527" s="33" t="n">
        <v>0.01</v>
      </c>
      <c r="CE527" s="33" t="n">
        <v>0.033</v>
      </c>
      <c r="CF527" s="33" t="n">
        <v>0.038</v>
      </c>
      <c r="CG527" s="33" t="n">
        <v>0.482</v>
      </c>
      <c r="CH527" s="33" t="n">
        <v>0.631</v>
      </c>
      <c r="CI527" s="33" t="n">
        <v>0.449</v>
      </c>
      <c r="CJ527" s="33" t="n">
        <v>0.689</v>
      </c>
      <c r="CK527" s="33" t="n">
        <v>0.485</v>
      </c>
      <c r="CL527" s="33" t="n">
        <v>0.384</v>
      </c>
      <c r="CM527" s="33" t="n">
        <v>0.003</v>
      </c>
      <c r="CN527" s="33" t="n">
        <v>0.005</v>
      </c>
      <c r="CO527" s="33" t="n">
        <v>0.005</v>
      </c>
      <c r="CP527" s="33" t="n">
        <v>0.008</v>
      </c>
      <c r="CQ527" s="33" t="n">
        <v>0.003</v>
      </c>
      <c r="CR527" s="33" t="n">
        <v>0.008</v>
      </c>
      <c r="CS527" s="33" t="n">
        <v>0.015</v>
      </c>
      <c r="CT527" s="33" t="n">
        <v>0.051</v>
      </c>
      <c r="CU527" s="33" t="n">
        <v>0.023</v>
      </c>
      <c r="CV527" s="33" t="n">
        <v>0.005</v>
      </c>
      <c r="CW527" s="33" t="n">
        <v>0.02</v>
      </c>
      <c r="CX527" s="33" t="n">
        <v>0.018</v>
      </c>
      <c r="CY527" s="33" t="n">
        <v>0.045</v>
      </c>
      <c r="CZ527" s="33" t="n">
        <v>0.025</v>
      </c>
      <c r="DA527" s="33" t="n">
        <v>0.038</v>
      </c>
      <c r="DB527" s="33" t="n">
        <v>0.053</v>
      </c>
      <c r="DC527" s="33" t="n">
        <v>0.091</v>
      </c>
      <c r="DD527" s="33" t="n">
        <v>0.053</v>
      </c>
      <c r="DE527" s="33" t="n">
        <v>0.141</v>
      </c>
      <c r="DF527" s="33" t="n">
        <v>0.152</v>
      </c>
      <c r="DG527" s="33" t="n">
        <v>0.232</v>
      </c>
      <c r="DH527" s="33" t="n">
        <v>0.199</v>
      </c>
      <c r="DI527" s="33" t="n">
        <v>0.192</v>
      </c>
      <c r="DJ527" s="33" t="n">
        <v>0.245</v>
      </c>
      <c r="DK527" s="33" t="n">
        <v>0.263</v>
      </c>
      <c r="DL527" s="33" t="n">
        <v>0.253</v>
      </c>
      <c r="DM527" s="33" t="n">
        <v>0.253</v>
      </c>
      <c r="DN527" s="33" t="n">
        <v>0.013</v>
      </c>
      <c r="DO527" s="33" t="n">
        <v>0.008</v>
      </c>
      <c r="DP527" s="33" t="n">
        <v>0.008</v>
      </c>
      <c r="DQ527" s="33" t="n">
        <v>0.018</v>
      </c>
      <c r="DR527" s="33" t="n">
        <v>0.01</v>
      </c>
      <c r="DS527" s="33" t="n">
        <v>0.013</v>
      </c>
      <c r="DT527" s="33" t="n">
        <v>0.015</v>
      </c>
      <c r="DU527" s="33" t="n">
        <v>0.015</v>
      </c>
      <c r="DV527" s="33" t="n">
        <v>0.015</v>
      </c>
      <c r="DW527" s="33" t="n">
        <v>0.838</v>
      </c>
      <c r="DX527" s="33" t="n">
        <v>0.816</v>
      </c>
      <c r="DY527" s="33" t="n">
        <v>0.737</v>
      </c>
      <c r="DZ527" s="33" t="n">
        <v>0.73</v>
      </c>
      <c r="EA527" s="33" t="n">
        <v>0.77</v>
      </c>
      <c r="EB527" s="33" t="n">
        <v>0.697</v>
      </c>
      <c r="EC527" s="33" t="n">
        <v>0.654</v>
      </c>
      <c r="ED527" s="33" t="n">
        <v>0.591</v>
      </c>
      <c r="EE527" s="33" t="n">
        <v>0.657</v>
      </c>
      <c r="EF527" s="33" t="n">
        <v>0.414</v>
      </c>
      <c r="EG527" s="33" t="n">
        <v>0.008</v>
      </c>
      <c r="EH527" s="33" t="n">
        <v>0.008</v>
      </c>
      <c r="EI527" s="33" t="n">
        <v>0.045</v>
      </c>
      <c r="EJ527" s="33" t="n">
        <v>0.21</v>
      </c>
      <c r="EK527" s="33" t="n">
        <v>0.04</v>
      </c>
      <c r="EL527" s="33" t="n">
        <v>0.018</v>
      </c>
      <c r="EM527" s="33" t="n">
        <v>0.058</v>
      </c>
      <c r="EN527" s="33" t="n">
        <v>0.154</v>
      </c>
      <c r="EO527" s="33" t="n">
        <v>0.323</v>
      </c>
      <c r="EP527" s="33" t="n">
        <v>0.283</v>
      </c>
      <c r="EQ527" s="33" t="n">
        <v>0.301</v>
      </c>
      <c r="ER527" s="33" t="n">
        <v>0.051</v>
      </c>
      <c r="ES527" s="33" t="n">
        <v>0.02</v>
      </c>
      <c r="ET527" s="33" t="n">
        <v>0.03</v>
      </c>
      <c r="EU527" s="33" t="n">
        <v>0.063</v>
      </c>
      <c r="EV527" s="33" t="n">
        <v>0.172</v>
      </c>
      <c r="EW527" s="33" t="n">
        <v>0.609</v>
      </c>
      <c r="EX527" s="33" t="n">
        <v>0.662</v>
      </c>
      <c r="EY527" s="33" t="n">
        <v>0.533</v>
      </c>
      <c r="EZ527" s="33" t="n">
        <v>8.59</v>
      </c>
      <c r="FA527" s="33" t="n">
        <v>0.01</v>
      </c>
      <c r="FB527" s="33" t="n">
        <v>0.01</v>
      </c>
      <c r="FC527" s="33" t="n">
        <v>0.01</v>
      </c>
      <c r="FD527" s="33" t="n">
        <v>0.018</v>
      </c>
      <c r="FE527" s="33" t="n">
        <v>0.053</v>
      </c>
      <c r="FF527" s="33" t="n">
        <v>0.043</v>
      </c>
      <c r="FG527" s="33" t="n">
        <v>0.045</v>
      </c>
      <c r="FH527" s="33" t="n">
        <v>0.144</v>
      </c>
      <c r="FI527" s="33" t="n">
        <v>0.154</v>
      </c>
      <c r="FJ527" s="33" t="n">
        <v>0.477</v>
      </c>
      <c r="FK527" s="33" t="n">
        <v>0.035</v>
      </c>
      <c r="FL527" s="33" t="n">
        <v>0.386</v>
      </c>
      <c r="FM527" s="33" t="n">
        <v>0.553</v>
      </c>
      <c r="FN527" s="33" t="n">
        <v>0.268</v>
      </c>
      <c r="FO527" s="33" t="n">
        <v>0.217</v>
      </c>
      <c r="FP527" s="33" t="n">
        <v>0.139</v>
      </c>
      <c r="FQ527" s="33" t="n">
        <v>0.321</v>
      </c>
      <c r="FR527" s="33" t="n">
        <v>0.111</v>
      </c>
      <c r="FS527" s="33" t="n">
        <v>0.076</v>
      </c>
      <c r="FT527" s="33" t="n">
        <v>0.152</v>
      </c>
      <c r="FU527" s="33" t="n">
        <v>0.174</v>
      </c>
      <c r="FV527" s="33" t="n">
        <v>0.109</v>
      </c>
      <c r="FW527" s="33" t="n">
        <v>0.177</v>
      </c>
      <c r="FX527" s="33" t="n">
        <v>0.111</v>
      </c>
      <c r="FY527" s="33" t="n">
        <v>0.124</v>
      </c>
      <c r="FZ527" s="33" t="n">
        <v>0.083</v>
      </c>
      <c r="GA527" s="33" t="n">
        <v>0.005</v>
      </c>
      <c r="GB527" s="33" t="n">
        <v>0.01</v>
      </c>
      <c r="GC527" s="33" t="n">
        <v>0.005</v>
      </c>
      <c r="GD527" s="33" t="n">
        <v>0.02</v>
      </c>
      <c r="GE527" s="33" t="n">
        <v>0.141</v>
      </c>
      <c r="GF527" s="33" t="n">
        <v>0.025</v>
      </c>
      <c r="GG527" s="33" t="n">
        <v>0.28</v>
      </c>
      <c r="GH527" s="33" t="n">
        <v>0.26</v>
      </c>
      <c r="GI527" s="33" t="n">
        <v>0.245</v>
      </c>
      <c r="GJ527" s="33" t="n">
        <v>0.23</v>
      </c>
      <c r="GK527" s="33" t="n">
        <v>0.333</v>
      </c>
      <c r="GL527" s="33" t="n">
        <v>0.336</v>
      </c>
      <c r="GM527" s="33" t="n">
        <v>0.639</v>
      </c>
      <c r="GN527" s="33" t="n">
        <v>0.545</v>
      </c>
      <c r="GO527" s="33" t="n">
        <v>0.583</v>
      </c>
      <c r="GP527" s="33" t="n">
        <v>0.583</v>
      </c>
      <c r="GQ527" s="33" t="n">
        <v>0.404</v>
      </c>
      <c r="GR527" s="33" t="n">
        <v>0.543</v>
      </c>
      <c r="GS527" s="33" t="n">
        <v>0.038</v>
      </c>
      <c r="GT527" s="33" t="n">
        <v>0.144</v>
      </c>
      <c r="GU527" s="33" t="n">
        <v>0.116</v>
      </c>
      <c r="GV527" s="33" t="n">
        <v>0.116</v>
      </c>
      <c r="GW527" s="33" t="n">
        <v>0.081</v>
      </c>
      <c r="GX527" s="33" t="n">
        <v>0.053</v>
      </c>
      <c r="GY527" s="33" t="n">
        <v>0.023</v>
      </c>
      <c r="GZ527" s="33" t="n">
        <v>0.028</v>
      </c>
      <c r="HA527" s="33" t="n">
        <v>0.025</v>
      </c>
      <c r="HB527" s="33" t="n">
        <v>0.03</v>
      </c>
      <c r="HC527" s="33" t="n">
        <v>0.03</v>
      </c>
      <c r="HD527" s="33" t="n">
        <v>0.025</v>
      </c>
      <c r="HE527" s="33" t="n">
        <v>0.015</v>
      </c>
      <c r="HF527" s="33" t="n">
        <v>0.013</v>
      </c>
      <c r="HG527" s="33" t="n">
        <v>0.025</v>
      </c>
      <c r="HH527" s="33" t="n">
        <v>0.02</v>
      </c>
      <c r="HI527" s="33" t="n">
        <v>0.01</v>
      </c>
      <c r="HJ527" s="33" t="n">
        <v>0.018</v>
      </c>
    </row>
    <row r="528" customFormat="false" ht="15" hidden="false" customHeight="false" outlineLevel="0" collapsed="false">
      <c r="A528" s="33" t="n">
        <v>610210</v>
      </c>
      <c r="B528" s="242" t="s">
        <v>1785</v>
      </c>
      <c r="C528" s="243" t="s">
        <v>1786</v>
      </c>
      <c r="D528" s="33" t="n">
        <v>6280</v>
      </c>
      <c r="E528" s="33" t="n">
        <v>25691</v>
      </c>
      <c r="F528" s="33" t="s">
        <v>1418</v>
      </c>
      <c r="G528" s="33" t="s">
        <v>1419</v>
      </c>
      <c r="H528" s="243" t="s">
        <v>46</v>
      </c>
      <c r="I528" s="33" t="s">
        <v>1855</v>
      </c>
      <c r="J528" s="33" t="s">
        <v>1788</v>
      </c>
      <c r="L528" s="33" t="s">
        <v>232</v>
      </c>
      <c r="N528" s="33" t="s">
        <v>1790</v>
      </c>
      <c r="O528" s="33" t="n">
        <v>51148</v>
      </c>
      <c r="P528" s="33" t="s">
        <v>1791</v>
      </c>
      <c r="Q528" s="33" t="s">
        <v>5342</v>
      </c>
      <c r="R528" s="33" t="s">
        <v>5343</v>
      </c>
      <c r="S528" s="33" t="n">
        <v>60622</v>
      </c>
      <c r="T528" s="33" t="n">
        <v>34</v>
      </c>
      <c r="U528" s="33" t="s">
        <v>5344</v>
      </c>
      <c r="V528" s="33" t="s">
        <v>5345</v>
      </c>
      <c r="W528" s="33" t="s">
        <v>5346</v>
      </c>
      <c r="X528" s="33" t="s">
        <v>5347</v>
      </c>
      <c r="Y528" s="33" t="s">
        <v>1846</v>
      </c>
      <c r="Z528" s="33" t="s">
        <v>2005</v>
      </c>
      <c r="AA528" s="33" t="n">
        <v>2012</v>
      </c>
      <c r="AB528" s="33" t="n">
        <v>610210</v>
      </c>
      <c r="AD528" s="33" t="n">
        <v>6280</v>
      </c>
      <c r="AG528" s="33" t="s">
        <v>5348</v>
      </c>
      <c r="AH528" s="33" t="n">
        <v>2</v>
      </c>
      <c r="AI528" s="33" t="s">
        <v>1823</v>
      </c>
      <c r="AJ528" s="33" t="s">
        <v>1801</v>
      </c>
      <c r="AK528" s="33" t="s">
        <v>1802</v>
      </c>
      <c r="AL528" s="33" t="s">
        <v>232</v>
      </c>
      <c r="AM528" s="33" t="s">
        <v>108</v>
      </c>
      <c r="AN528" s="33" t="s">
        <v>232</v>
      </c>
      <c r="AO528" s="33" t="s">
        <v>232</v>
      </c>
      <c r="AP528" s="33" t="s">
        <v>108</v>
      </c>
      <c r="AQ528" s="33" t="s">
        <v>2426</v>
      </c>
      <c r="AR528" s="244" t="s">
        <v>109</v>
      </c>
      <c r="AS528" s="33" t="s">
        <v>77</v>
      </c>
      <c r="AT528" s="33" t="s">
        <v>77</v>
      </c>
      <c r="AU528" s="33" t="s">
        <v>77</v>
      </c>
      <c r="AV528" s="33" t="n">
        <v>72</v>
      </c>
      <c r="AW528" s="33" t="n">
        <v>61</v>
      </c>
      <c r="AX528" s="33" t="n">
        <v>63</v>
      </c>
      <c r="AY528" s="33" t="n">
        <v>176</v>
      </c>
      <c r="AZ528" s="33" t="n">
        <v>7</v>
      </c>
      <c r="BA528" s="33" t="n">
        <v>0</v>
      </c>
      <c r="BB528" s="33" t="n">
        <v>65</v>
      </c>
      <c r="BC528" s="33" t="n">
        <v>73</v>
      </c>
      <c r="BD528" s="245" t="n">
        <v>3</v>
      </c>
      <c r="BE528" s="33" t="n">
        <v>0</v>
      </c>
      <c r="BF528" s="33" t="n">
        <v>13</v>
      </c>
      <c r="BG528" s="33" t="n">
        <v>15</v>
      </c>
      <c r="BH528" s="33" t="n">
        <v>176</v>
      </c>
      <c r="BI528" s="33" t="n">
        <v>0.011</v>
      </c>
      <c r="BJ528" s="33" t="n">
        <v>0.011</v>
      </c>
      <c r="BK528" s="33" t="n">
        <v>0.011</v>
      </c>
      <c r="BL528" s="33" t="n">
        <v>0.017</v>
      </c>
      <c r="BM528" s="33" t="n">
        <v>0.028</v>
      </c>
      <c r="BN528" s="33" t="n">
        <v>0.028</v>
      </c>
      <c r="BO528" s="33" t="n">
        <v>0.011</v>
      </c>
      <c r="BP528" s="33" t="n">
        <v>0.011</v>
      </c>
      <c r="BQ528" s="33" t="n">
        <v>0.017</v>
      </c>
      <c r="BR528" s="33" t="n">
        <v>0.017</v>
      </c>
      <c r="BS528" s="33" t="n">
        <v>0.04</v>
      </c>
      <c r="BT528" s="33" t="n">
        <v>0.051</v>
      </c>
      <c r="BU528" s="33" t="n">
        <v>0.273</v>
      </c>
      <c r="BV528" s="33" t="n">
        <v>0.261</v>
      </c>
      <c r="BW528" s="33" t="n">
        <v>0.301</v>
      </c>
      <c r="BX528" s="33" t="n">
        <v>0.25</v>
      </c>
      <c r="BY528" s="33" t="n">
        <v>0.233</v>
      </c>
      <c r="BZ528" s="33" t="n">
        <v>0.25</v>
      </c>
      <c r="CA528" s="33" t="n">
        <v>0.011</v>
      </c>
      <c r="CB528" s="33" t="n">
        <v>0.006</v>
      </c>
      <c r="CC528" s="33" t="n">
        <v>0.011</v>
      </c>
      <c r="CD528" s="33" t="n">
        <v>0.023</v>
      </c>
      <c r="CE528" s="33" t="n">
        <v>0.017</v>
      </c>
      <c r="CF528" s="33" t="n">
        <v>0.011</v>
      </c>
      <c r="CG528" s="33" t="n">
        <v>0.693</v>
      </c>
      <c r="CH528" s="33" t="n">
        <v>0.71</v>
      </c>
      <c r="CI528" s="33" t="n">
        <v>0.659</v>
      </c>
      <c r="CJ528" s="33" t="n">
        <v>0.693</v>
      </c>
      <c r="CK528" s="33" t="n">
        <v>0.682</v>
      </c>
      <c r="CL528" s="33" t="n">
        <v>0.659</v>
      </c>
      <c r="CM528" s="33" t="n">
        <v>0.017</v>
      </c>
      <c r="CN528" s="33" t="n">
        <v>0.006</v>
      </c>
      <c r="CO528" s="33" t="n">
        <v>0.006</v>
      </c>
      <c r="CP528" s="33" t="n">
        <v>0.006</v>
      </c>
      <c r="CQ528" s="33" t="n">
        <v>0.006</v>
      </c>
      <c r="CR528" s="33" t="n">
        <v>0.006</v>
      </c>
      <c r="CS528" s="33" t="n">
        <v>0.011</v>
      </c>
      <c r="CT528" s="33" t="n">
        <v>0.023</v>
      </c>
      <c r="CU528" s="33" t="n">
        <v>0.011</v>
      </c>
      <c r="CV528" s="33" t="n">
        <v>0.006</v>
      </c>
      <c r="CW528" s="33" t="n">
        <v>0.011</v>
      </c>
      <c r="CX528" s="33" t="n">
        <v>0</v>
      </c>
      <c r="CY528" s="33" t="n">
        <v>0.006</v>
      </c>
      <c r="CZ528" s="33" t="n">
        <v>0.006</v>
      </c>
      <c r="DA528" s="33" t="n">
        <v>0.034</v>
      </c>
      <c r="DB528" s="33" t="n">
        <v>0.023</v>
      </c>
      <c r="DC528" s="33" t="n">
        <v>0.028</v>
      </c>
      <c r="DD528" s="33" t="n">
        <v>0.04</v>
      </c>
      <c r="DE528" s="33" t="n">
        <v>0.176</v>
      </c>
      <c r="DF528" s="33" t="n">
        <v>0.29</v>
      </c>
      <c r="DG528" s="33" t="n">
        <v>0.29</v>
      </c>
      <c r="DH528" s="33" t="n">
        <v>0.227</v>
      </c>
      <c r="DI528" s="33" t="n">
        <v>0.261</v>
      </c>
      <c r="DJ528" s="33" t="n">
        <v>0.239</v>
      </c>
      <c r="DK528" s="33" t="n">
        <v>0.25</v>
      </c>
      <c r="DL528" s="33" t="n">
        <v>0.244</v>
      </c>
      <c r="DM528" s="33" t="n">
        <v>0.193</v>
      </c>
      <c r="DN528" s="33" t="n">
        <v>0.006</v>
      </c>
      <c r="DO528" s="33" t="n">
        <v>0.006</v>
      </c>
      <c r="DP528" s="33" t="n">
        <v>0.006</v>
      </c>
      <c r="DQ528" s="33" t="n">
        <v>0.006</v>
      </c>
      <c r="DR528" s="33" t="n">
        <v>0.023</v>
      </c>
      <c r="DS528" s="33" t="n">
        <v>0.006</v>
      </c>
      <c r="DT528" s="33" t="n">
        <v>0.011</v>
      </c>
      <c r="DU528" s="33" t="n">
        <v>0.006</v>
      </c>
      <c r="DV528" s="33" t="n">
        <v>0.011</v>
      </c>
      <c r="DW528" s="33" t="n">
        <v>0.795</v>
      </c>
      <c r="DX528" s="33" t="n">
        <v>0.688</v>
      </c>
      <c r="DY528" s="33" t="n">
        <v>0.699</v>
      </c>
      <c r="DZ528" s="33" t="n">
        <v>0.756</v>
      </c>
      <c r="EA528" s="33" t="n">
        <v>0.705</v>
      </c>
      <c r="EB528" s="33" t="n">
        <v>0.716</v>
      </c>
      <c r="EC528" s="33" t="n">
        <v>0.705</v>
      </c>
      <c r="ED528" s="33" t="n">
        <v>0.699</v>
      </c>
      <c r="EE528" s="33" t="n">
        <v>0.744</v>
      </c>
      <c r="EF528" s="33" t="n">
        <v>0.625</v>
      </c>
      <c r="EG528" s="33" t="n">
        <v>0.017</v>
      </c>
      <c r="EH528" s="33" t="n">
        <v>0.006</v>
      </c>
      <c r="EI528" s="33" t="n">
        <v>0.006</v>
      </c>
      <c r="EJ528" s="33" t="n">
        <v>0.199</v>
      </c>
      <c r="EK528" s="33" t="n">
        <v>0.045</v>
      </c>
      <c r="EL528" s="33" t="n">
        <v>0.028</v>
      </c>
      <c r="EM528" s="33" t="n">
        <v>0.034</v>
      </c>
      <c r="EN528" s="33" t="n">
        <v>0.063</v>
      </c>
      <c r="EO528" s="33" t="n">
        <v>0.193</v>
      </c>
      <c r="EP528" s="33" t="n">
        <v>0.136</v>
      </c>
      <c r="EQ528" s="33" t="n">
        <v>0.222</v>
      </c>
      <c r="ER528" s="33" t="n">
        <v>0.011</v>
      </c>
      <c r="ES528" s="33" t="n">
        <v>0.017</v>
      </c>
      <c r="ET528" s="33" t="n">
        <v>0.017</v>
      </c>
      <c r="EU528" s="33" t="n">
        <v>0.017</v>
      </c>
      <c r="EV528" s="33" t="n">
        <v>0.102</v>
      </c>
      <c r="EW528" s="33" t="n">
        <v>0.727</v>
      </c>
      <c r="EX528" s="33" t="n">
        <v>0.813</v>
      </c>
      <c r="EY528" s="33" t="n">
        <v>0.722</v>
      </c>
      <c r="EZ528" s="33" t="n">
        <v>8.81</v>
      </c>
      <c r="FA528" s="33" t="n">
        <v>0.006</v>
      </c>
      <c r="FB528" s="33" t="n">
        <v>0.011</v>
      </c>
      <c r="FC528" s="33" t="n">
        <v>0.006</v>
      </c>
      <c r="FD528" s="33" t="n">
        <v>0.011</v>
      </c>
      <c r="FE528" s="33" t="n">
        <v>0.051</v>
      </c>
      <c r="FF528" s="33" t="n">
        <v>0.023</v>
      </c>
      <c r="FG528" s="33" t="n">
        <v>0.028</v>
      </c>
      <c r="FH528" s="33" t="n">
        <v>0.114</v>
      </c>
      <c r="FI528" s="33" t="n">
        <v>0.261</v>
      </c>
      <c r="FJ528" s="33" t="n">
        <v>0.472</v>
      </c>
      <c r="FK528" s="33" t="n">
        <v>0.017</v>
      </c>
      <c r="FL528" s="33" t="n">
        <v>0.466</v>
      </c>
      <c r="FM528" s="33" t="n">
        <v>0.557</v>
      </c>
      <c r="FN528" s="33" t="n">
        <v>0.489</v>
      </c>
      <c r="FO528" s="33" t="n">
        <v>0.335</v>
      </c>
      <c r="FP528" s="33" t="n">
        <v>0.324</v>
      </c>
      <c r="FQ528" s="33" t="n">
        <v>0.295</v>
      </c>
      <c r="FR528" s="33" t="n">
        <v>0.091</v>
      </c>
      <c r="FS528" s="33" t="n">
        <v>0.034</v>
      </c>
      <c r="FT528" s="33" t="n">
        <v>0.131</v>
      </c>
      <c r="FU528" s="33" t="n">
        <v>0.057</v>
      </c>
      <c r="FV528" s="33" t="n">
        <v>0.04</v>
      </c>
      <c r="FW528" s="33" t="n">
        <v>0.057</v>
      </c>
      <c r="FX528" s="33" t="n">
        <v>0.051</v>
      </c>
      <c r="FY528" s="33" t="n">
        <v>0.045</v>
      </c>
      <c r="FZ528" s="33" t="n">
        <v>0.028</v>
      </c>
      <c r="GA528" s="33" t="n">
        <v>0.011</v>
      </c>
      <c r="GB528" s="33" t="n">
        <v>0.034</v>
      </c>
      <c r="GC528" s="33" t="n">
        <v>0.028</v>
      </c>
      <c r="GD528" s="33" t="n">
        <v>0.006</v>
      </c>
      <c r="GE528" s="33" t="n">
        <v>0.04</v>
      </c>
      <c r="GF528" s="33" t="n">
        <v>0.011</v>
      </c>
      <c r="GG528" s="33" t="n">
        <v>0.278</v>
      </c>
      <c r="GH528" s="33" t="n">
        <v>0.352</v>
      </c>
      <c r="GI528" s="33" t="n">
        <v>0.381</v>
      </c>
      <c r="GJ528" s="33" t="n">
        <v>0.364</v>
      </c>
      <c r="GK528" s="33" t="n">
        <v>0.307</v>
      </c>
      <c r="GL528" s="33" t="n">
        <v>0.239</v>
      </c>
      <c r="GM528" s="33" t="n">
        <v>0.659</v>
      </c>
      <c r="GN528" s="33" t="n">
        <v>0.523</v>
      </c>
      <c r="GO528" s="33" t="n">
        <v>0.494</v>
      </c>
      <c r="GP528" s="33" t="n">
        <v>0.551</v>
      </c>
      <c r="GQ528" s="33" t="n">
        <v>0.545</v>
      </c>
      <c r="GR528" s="33" t="n">
        <v>0.716</v>
      </c>
      <c r="GS528" s="33" t="n">
        <v>0.028</v>
      </c>
      <c r="GT528" s="33" t="n">
        <v>0.085</v>
      </c>
      <c r="GU528" s="33" t="n">
        <v>0.063</v>
      </c>
      <c r="GV528" s="33" t="n">
        <v>0.063</v>
      </c>
      <c r="GW528" s="33" t="n">
        <v>0.08</v>
      </c>
      <c r="GX528" s="33" t="n">
        <v>0.028</v>
      </c>
      <c r="GY528" s="33" t="n">
        <v>0.017</v>
      </c>
      <c r="GZ528" s="33" t="n">
        <v>0</v>
      </c>
      <c r="HA528" s="33" t="n">
        <v>0.017</v>
      </c>
      <c r="HB528" s="33" t="n">
        <v>0.006</v>
      </c>
      <c r="HC528" s="33" t="n">
        <v>0.006</v>
      </c>
      <c r="HD528" s="33" t="n">
        <v>0</v>
      </c>
      <c r="HE528" s="33" t="n">
        <v>0.006</v>
      </c>
      <c r="HF528" s="33" t="n">
        <v>0.006</v>
      </c>
      <c r="HG528" s="33" t="n">
        <v>0.017</v>
      </c>
      <c r="HH528" s="33" t="n">
        <v>0.011</v>
      </c>
      <c r="HI528" s="33" t="n">
        <v>0.023</v>
      </c>
      <c r="HJ528" s="33" t="n">
        <v>0.006</v>
      </c>
    </row>
    <row r="529" customFormat="false" ht="15" hidden="false" customHeight="false" outlineLevel="0" collapsed="false">
      <c r="A529" s="33" t="n">
        <v>610212</v>
      </c>
      <c r="B529" s="242" t="s">
        <v>1785</v>
      </c>
      <c r="C529" s="243" t="s">
        <v>1786</v>
      </c>
      <c r="D529" s="33" t="n">
        <v>6290</v>
      </c>
      <c r="E529" s="33" t="n">
        <v>32011</v>
      </c>
      <c r="F529" s="33" t="s">
        <v>73</v>
      </c>
      <c r="G529" s="33" t="s">
        <v>74</v>
      </c>
      <c r="H529" s="243" t="s">
        <v>1850</v>
      </c>
      <c r="I529" s="33" t="s">
        <v>1855</v>
      </c>
      <c r="J529" s="33" t="s">
        <v>2438</v>
      </c>
      <c r="L529" s="33" t="s">
        <v>75</v>
      </c>
      <c r="N529" s="33" t="s">
        <v>1790</v>
      </c>
      <c r="O529" s="33" t="n">
        <v>54187</v>
      </c>
      <c r="P529" s="33" t="s">
        <v>1791</v>
      </c>
      <c r="Q529" s="33" t="s">
        <v>3003</v>
      </c>
      <c r="R529" s="33" t="s">
        <v>3004</v>
      </c>
      <c r="S529" s="33" t="n">
        <v>60625</v>
      </c>
      <c r="T529" s="33" t="n">
        <v>31</v>
      </c>
      <c r="U529" s="33" t="s">
        <v>5349</v>
      </c>
      <c r="V529" s="33" t="s">
        <v>5350</v>
      </c>
      <c r="W529" s="33" t="s">
        <v>5351</v>
      </c>
      <c r="X529" s="33" t="s">
        <v>5352</v>
      </c>
      <c r="Y529" s="33" t="s">
        <v>74</v>
      </c>
      <c r="AA529" s="33" t="n">
        <v>2012</v>
      </c>
      <c r="AB529" s="33" t="n">
        <v>610212</v>
      </c>
      <c r="AD529" s="33" t="n">
        <v>6290</v>
      </c>
      <c r="AG529" s="33" t="s">
        <v>5353</v>
      </c>
      <c r="AH529" s="33" t="n">
        <v>1</v>
      </c>
      <c r="AI529" s="33" t="s">
        <v>1823</v>
      </c>
      <c r="AJ529" s="33" t="s">
        <v>1801</v>
      </c>
      <c r="AK529" s="33" t="s">
        <v>1802</v>
      </c>
      <c r="AL529" s="33" t="s">
        <v>75</v>
      </c>
      <c r="AM529" s="33" t="s">
        <v>65</v>
      </c>
      <c r="AN529" s="33" t="s">
        <v>75</v>
      </c>
      <c r="AO529" s="33" t="s">
        <v>75</v>
      </c>
      <c r="AP529" s="33" t="s">
        <v>65</v>
      </c>
      <c r="AQ529" s="33" t="s">
        <v>2426</v>
      </c>
      <c r="AR529" s="244" t="s">
        <v>76</v>
      </c>
      <c r="AS529" s="33" t="s">
        <v>67</v>
      </c>
      <c r="AT529" s="33" t="s">
        <v>67</v>
      </c>
      <c r="AU529" s="33" t="s">
        <v>77</v>
      </c>
      <c r="AV529" s="33" t="n">
        <v>30</v>
      </c>
      <c r="AW529" s="33" t="n">
        <v>25</v>
      </c>
      <c r="AX529" s="33" t="n">
        <v>73</v>
      </c>
      <c r="AY529" s="33" t="n">
        <v>70</v>
      </c>
      <c r="AZ529" s="33" t="n">
        <v>2</v>
      </c>
      <c r="BA529" s="33" t="n">
        <v>8</v>
      </c>
      <c r="BB529" s="33" t="n">
        <v>6</v>
      </c>
      <c r="BC529" s="33" t="n">
        <v>52</v>
      </c>
      <c r="BD529" s="245" t="n">
        <v>0</v>
      </c>
      <c r="BE529" s="33" t="n">
        <v>0</v>
      </c>
      <c r="BF529" s="33" t="n">
        <v>0</v>
      </c>
      <c r="BG529" s="33" t="n">
        <v>2</v>
      </c>
      <c r="BH529" s="33" t="n">
        <v>70</v>
      </c>
      <c r="BI529" s="33" t="n">
        <v>0.029</v>
      </c>
      <c r="BJ529" s="33" t="n">
        <v>0.014</v>
      </c>
      <c r="BK529" s="33" t="n">
        <v>0.029</v>
      </c>
      <c r="BL529" s="33" t="n">
        <v>0</v>
      </c>
      <c r="BM529" s="33" t="n">
        <v>0.014</v>
      </c>
      <c r="BN529" s="33" t="n">
        <v>0.1</v>
      </c>
      <c r="BO529" s="33" t="n">
        <v>0.057</v>
      </c>
      <c r="BP529" s="33" t="n">
        <v>0.1</v>
      </c>
      <c r="BQ529" s="33" t="n">
        <v>0.071</v>
      </c>
      <c r="BR529" s="33" t="n">
        <v>0.1</v>
      </c>
      <c r="BS529" s="33" t="n">
        <v>0.114</v>
      </c>
      <c r="BT529" s="33" t="n">
        <v>0.214</v>
      </c>
      <c r="BU529" s="33" t="n">
        <v>0.386</v>
      </c>
      <c r="BV529" s="33" t="n">
        <v>0.329</v>
      </c>
      <c r="BW529" s="33" t="n">
        <v>0.343</v>
      </c>
      <c r="BX529" s="33" t="n">
        <v>0.3</v>
      </c>
      <c r="BY529" s="33" t="n">
        <v>0.471</v>
      </c>
      <c r="BZ529" s="33" t="n">
        <v>0.343</v>
      </c>
      <c r="CA529" s="33" t="n">
        <v>0.043</v>
      </c>
      <c r="CB529" s="33" t="n">
        <v>0.057</v>
      </c>
      <c r="CC529" s="33" t="n">
        <v>0.057</v>
      </c>
      <c r="CD529" s="33" t="n">
        <v>0.057</v>
      </c>
      <c r="CE529" s="33" t="n">
        <v>0.1</v>
      </c>
      <c r="CF529" s="33" t="n">
        <v>0.071</v>
      </c>
      <c r="CG529" s="33" t="n">
        <v>0.486</v>
      </c>
      <c r="CH529" s="33" t="n">
        <v>0.5</v>
      </c>
      <c r="CI529" s="33" t="n">
        <v>0.5</v>
      </c>
      <c r="CJ529" s="33" t="n">
        <v>0.543</v>
      </c>
      <c r="CK529" s="33" t="n">
        <v>0.3</v>
      </c>
      <c r="CL529" s="33" t="n">
        <v>0.271</v>
      </c>
      <c r="CM529" s="33" t="n">
        <v>0.014</v>
      </c>
      <c r="CN529" s="33" t="n">
        <v>0</v>
      </c>
      <c r="CO529" s="33" t="n">
        <v>0</v>
      </c>
      <c r="CP529" s="33" t="n">
        <v>0</v>
      </c>
      <c r="CQ529" s="33" t="n">
        <v>0</v>
      </c>
      <c r="CR529" s="33" t="n">
        <v>0</v>
      </c>
      <c r="CS529" s="33" t="n">
        <v>0.071</v>
      </c>
      <c r="CT529" s="33" t="n">
        <v>0.071</v>
      </c>
      <c r="CU529" s="33" t="n">
        <v>0.043</v>
      </c>
      <c r="CV529" s="33" t="n">
        <v>0.014</v>
      </c>
      <c r="CW529" s="33" t="n">
        <v>0.029</v>
      </c>
      <c r="CX529" s="33" t="n">
        <v>0</v>
      </c>
      <c r="CY529" s="33" t="n">
        <v>0.057</v>
      </c>
      <c r="CZ529" s="33" t="n">
        <v>0.029</v>
      </c>
      <c r="DA529" s="33" t="n">
        <v>0.043</v>
      </c>
      <c r="DB529" s="33" t="n">
        <v>0.143</v>
      </c>
      <c r="DC529" s="33" t="n">
        <v>0.114</v>
      </c>
      <c r="DD529" s="33" t="n">
        <v>0.157</v>
      </c>
      <c r="DE529" s="33" t="n">
        <v>0.271</v>
      </c>
      <c r="DF529" s="33" t="n">
        <v>0.214</v>
      </c>
      <c r="DG529" s="33" t="n">
        <v>0.329</v>
      </c>
      <c r="DH529" s="33" t="n">
        <v>0.357</v>
      </c>
      <c r="DI529" s="33" t="n">
        <v>0.243</v>
      </c>
      <c r="DJ529" s="33" t="n">
        <v>0.4</v>
      </c>
      <c r="DK529" s="33" t="n">
        <v>0.329</v>
      </c>
      <c r="DL529" s="33" t="n">
        <v>0.357</v>
      </c>
      <c r="DM529" s="33" t="n">
        <v>0.3</v>
      </c>
      <c r="DN529" s="33" t="n">
        <v>0.086</v>
      </c>
      <c r="DO529" s="33" t="n">
        <v>0.057</v>
      </c>
      <c r="DP529" s="33" t="n">
        <v>0.1</v>
      </c>
      <c r="DQ529" s="33" t="n">
        <v>0.1</v>
      </c>
      <c r="DR529" s="33" t="n">
        <v>0.1</v>
      </c>
      <c r="DS529" s="33" t="n">
        <v>0.086</v>
      </c>
      <c r="DT529" s="33" t="n">
        <v>0.086</v>
      </c>
      <c r="DU529" s="33" t="n">
        <v>0.086</v>
      </c>
      <c r="DV529" s="33" t="n">
        <v>0.086</v>
      </c>
      <c r="DW529" s="33" t="n">
        <v>0.614</v>
      </c>
      <c r="DX529" s="33" t="n">
        <v>0.7</v>
      </c>
      <c r="DY529" s="33" t="n">
        <v>0.571</v>
      </c>
      <c r="DZ529" s="33" t="n">
        <v>0.486</v>
      </c>
      <c r="EA529" s="33" t="n">
        <v>0.629</v>
      </c>
      <c r="EB529" s="33" t="n">
        <v>0.471</v>
      </c>
      <c r="EC529" s="33" t="n">
        <v>0.371</v>
      </c>
      <c r="ED529" s="33" t="n">
        <v>0.371</v>
      </c>
      <c r="EE529" s="33" t="n">
        <v>0.414</v>
      </c>
      <c r="EF529" s="33" t="n">
        <v>0.371</v>
      </c>
      <c r="EG529" s="33" t="n">
        <v>0</v>
      </c>
      <c r="EH529" s="33" t="n">
        <v>0.014</v>
      </c>
      <c r="EI529" s="33" t="n">
        <v>0.057</v>
      </c>
      <c r="EJ529" s="33" t="n">
        <v>0.2</v>
      </c>
      <c r="EK529" s="33" t="n">
        <v>0.029</v>
      </c>
      <c r="EL529" s="33" t="n">
        <v>0.014</v>
      </c>
      <c r="EM529" s="33" t="n">
        <v>0.143</v>
      </c>
      <c r="EN529" s="33" t="n">
        <v>0.186</v>
      </c>
      <c r="EO529" s="33" t="n">
        <v>0.4</v>
      </c>
      <c r="EP529" s="33" t="n">
        <v>0.257</v>
      </c>
      <c r="EQ529" s="33" t="n">
        <v>0.371</v>
      </c>
      <c r="ER529" s="33" t="n">
        <v>0.114</v>
      </c>
      <c r="ES529" s="33" t="n">
        <v>0.129</v>
      </c>
      <c r="ET529" s="33" t="n">
        <v>0.186</v>
      </c>
      <c r="EU529" s="33" t="n">
        <v>0.129</v>
      </c>
      <c r="EV529" s="33" t="n">
        <v>0.129</v>
      </c>
      <c r="EW529" s="33" t="n">
        <v>0.443</v>
      </c>
      <c r="EX529" s="33" t="n">
        <v>0.529</v>
      </c>
      <c r="EY529" s="33" t="n">
        <v>0.3</v>
      </c>
      <c r="EZ529" s="33" t="n">
        <v>8.72</v>
      </c>
      <c r="FA529" s="33" t="n">
        <v>0</v>
      </c>
      <c r="FB529" s="33" t="n">
        <v>0</v>
      </c>
      <c r="FC529" s="33" t="n">
        <v>0.014</v>
      </c>
      <c r="FD529" s="33" t="n">
        <v>0</v>
      </c>
      <c r="FE529" s="33" t="n">
        <v>0.071</v>
      </c>
      <c r="FF529" s="33" t="n">
        <v>0.029</v>
      </c>
      <c r="FG529" s="33" t="n">
        <v>0.057</v>
      </c>
      <c r="FH529" s="33" t="n">
        <v>0.086</v>
      </c>
      <c r="FI529" s="33" t="n">
        <v>0.2</v>
      </c>
      <c r="FJ529" s="33" t="n">
        <v>0.414</v>
      </c>
      <c r="FK529" s="33" t="n">
        <v>0.129</v>
      </c>
      <c r="FL529" s="33" t="n">
        <v>0.357</v>
      </c>
      <c r="FM529" s="33" t="n">
        <v>0.371</v>
      </c>
      <c r="FN529" s="33" t="n">
        <v>0.257</v>
      </c>
      <c r="FO529" s="33" t="n">
        <v>0.171</v>
      </c>
      <c r="FP529" s="33" t="n">
        <v>0.114</v>
      </c>
      <c r="FQ529" s="33" t="n">
        <v>0.157</v>
      </c>
      <c r="FR529" s="33" t="n">
        <v>0.157</v>
      </c>
      <c r="FS529" s="33" t="n">
        <v>0.171</v>
      </c>
      <c r="FT529" s="33" t="n">
        <v>0.2</v>
      </c>
      <c r="FU529" s="33" t="n">
        <v>0.171</v>
      </c>
      <c r="FV529" s="33" t="n">
        <v>0.1</v>
      </c>
      <c r="FW529" s="33" t="n">
        <v>0.229</v>
      </c>
      <c r="FX529" s="33" t="n">
        <v>0.143</v>
      </c>
      <c r="FY529" s="33" t="n">
        <v>0.243</v>
      </c>
      <c r="FZ529" s="33" t="n">
        <v>0.157</v>
      </c>
      <c r="GA529" s="33" t="n">
        <v>0</v>
      </c>
      <c r="GB529" s="33" t="n">
        <v>0</v>
      </c>
      <c r="GC529" s="33" t="n">
        <v>0</v>
      </c>
      <c r="GD529" s="33" t="n">
        <v>0</v>
      </c>
      <c r="GE529" s="33" t="n">
        <v>0.057</v>
      </c>
      <c r="GF529" s="33" t="n">
        <v>0</v>
      </c>
      <c r="GG529" s="33" t="n">
        <v>0.257</v>
      </c>
      <c r="GH529" s="33" t="n">
        <v>0.243</v>
      </c>
      <c r="GI529" s="33" t="n">
        <v>0.214</v>
      </c>
      <c r="GJ529" s="33" t="n">
        <v>0.157</v>
      </c>
      <c r="GK529" s="33" t="n">
        <v>0.3</v>
      </c>
      <c r="GL529" s="33" t="n">
        <v>0.114</v>
      </c>
      <c r="GM529" s="33" t="n">
        <v>0.543</v>
      </c>
      <c r="GN529" s="33" t="n">
        <v>0.471</v>
      </c>
      <c r="GO529" s="33" t="n">
        <v>0.471</v>
      </c>
      <c r="GP529" s="33" t="n">
        <v>0.586</v>
      </c>
      <c r="GQ529" s="33" t="n">
        <v>0.3</v>
      </c>
      <c r="GR529" s="33" t="n">
        <v>0.686</v>
      </c>
      <c r="GS529" s="33" t="n">
        <v>0.114</v>
      </c>
      <c r="GT529" s="33" t="n">
        <v>0.129</v>
      </c>
      <c r="GU529" s="33" t="n">
        <v>0.129</v>
      </c>
      <c r="GV529" s="33" t="n">
        <v>0.114</v>
      </c>
      <c r="GW529" s="33" t="n">
        <v>0.214</v>
      </c>
      <c r="GX529" s="33" t="n">
        <v>0.071</v>
      </c>
      <c r="GY529" s="33" t="n">
        <v>0.014</v>
      </c>
      <c r="GZ529" s="33" t="n">
        <v>0.057</v>
      </c>
      <c r="HA529" s="33" t="n">
        <v>0.086</v>
      </c>
      <c r="HB529" s="33" t="n">
        <v>0.029</v>
      </c>
      <c r="HC529" s="33" t="n">
        <v>0.014</v>
      </c>
      <c r="HD529" s="33" t="n">
        <v>0.029</v>
      </c>
      <c r="HE529" s="33" t="n">
        <v>0.071</v>
      </c>
      <c r="HF529" s="33" t="n">
        <v>0.1</v>
      </c>
      <c r="HG529" s="33" t="n">
        <v>0.1</v>
      </c>
      <c r="HH529" s="33" t="n">
        <v>0.114</v>
      </c>
      <c r="HI529" s="33" t="n">
        <v>0.114</v>
      </c>
      <c r="HJ529" s="33" t="n">
        <v>0.1</v>
      </c>
    </row>
    <row r="530" customFormat="false" ht="15" hidden="false" customHeight="false" outlineLevel="0" collapsed="false">
      <c r="A530" s="33" t="n">
        <v>610213</v>
      </c>
      <c r="B530" s="242" t="s">
        <v>1785</v>
      </c>
      <c r="C530" s="243" t="s">
        <v>1786</v>
      </c>
      <c r="D530" s="33" t="n">
        <v>6300</v>
      </c>
      <c r="E530" s="33" t="n">
        <v>25711</v>
      </c>
      <c r="F530" s="33" t="s">
        <v>1426</v>
      </c>
      <c r="G530" s="33" t="s">
        <v>1427</v>
      </c>
      <c r="H530" s="243" t="s">
        <v>46</v>
      </c>
      <c r="I530" s="33" t="s">
        <v>1855</v>
      </c>
      <c r="J530" s="33" t="s">
        <v>1788</v>
      </c>
      <c r="L530" s="33" t="s">
        <v>99</v>
      </c>
      <c r="N530" s="33" t="s">
        <v>1790</v>
      </c>
      <c r="O530" s="33" t="n">
        <v>51414</v>
      </c>
      <c r="P530" s="33" t="s">
        <v>1791</v>
      </c>
      <c r="Q530" s="33" t="s">
        <v>2232</v>
      </c>
      <c r="R530" s="33" t="s">
        <v>2233</v>
      </c>
      <c r="S530" s="33" t="n">
        <v>60637</v>
      </c>
      <c r="T530" s="33" t="n">
        <v>46</v>
      </c>
      <c r="U530" s="33" t="s">
        <v>5354</v>
      </c>
      <c r="V530" s="33" t="s">
        <v>5355</v>
      </c>
      <c r="W530" s="33" t="s">
        <v>5356</v>
      </c>
      <c r="X530" s="33" t="s">
        <v>5357</v>
      </c>
      <c r="Y530" s="33" t="s">
        <v>1477</v>
      </c>
      <c r="Z530" s="33" t="s">
        <v>1940</v>
      </c>
      <c r="AA530" s="33" t="n">
        <v>2012</v>
      </c>
      <c r="AB530" s="33" t="n">
        <v>610213</v>
      </c>
      <c r="AD530" s="33" t="n">
        <v>6300</v>
      </c>
      <c r="AG530" s="33" t="s">
        <v>5358</v>
      </c>
      <c r="AH530" s="33" t="n">
        <v>5</v>
      </c>
      <c r="AI530" s="33" t="s">
        <v>1823</v>
      </c>
      <c r="AJ530" s="33" t="s">
        <v>1801</v>
      </c>
      <c r="AK530" s="33" t="s">
        <v>1802</v>
      </c>
      <c r="AL530" s="33" t="s">
        <v>99</v>
      </c>
      <c r="AM530" s="33" t="s">
        <v>53</v>
      </c>
      <c r="AN530" s="33" t="s">
        <v>99</v>
      </c>
      <c r="AO530" s="33" t="s">
        <v>99</v>
      </c>
      <c r="AP530" s="33" t="s">
        <v>53</v>
      </c>
      <c r="AQ530" s="33" t="s">
        <v>2426</v>
      </c>
      <c r="AR530" s="244" t="s">
        <v>109</v>
      </c>
      <c r="AS530" s="33" t="s">
        <v>67</v>
      </c>
      <c r="AT530" s="33" t="s">
        <v>47</v>
      </c>
      <c r="AU530" s="33" t="s">
        <v>47</v>
      </c>
      <c r="AV530" s="33" t="n">
        <v>34</v>
      </c>
      <c r="AW530" s="33" t="n">
        <v>52</v>
      </c>
      <c r="AX530" s="33" t="n">
        <v>51</v>
      </c>
      <c r="AY530" s="33" t="n">
        <v>132</v>
      </c>
      <c r="AZ530" s="33" t="n">
        <v>1</v>
      </c>
      <c r="BA530" s="33" t="n">
        <v>0</v>
      </c>
      <c r="BB530" s="33" t="n">
        <v>126</v>
      </c>
      <c r="BC530" s="33" t="n">
        <v>0</v>
      </c>
      <c r="BD530" s="245" t="n">
        <v>0</v>
      </c>
      <c r="BE530" s="33" t="n">
        <v>0</v>
      </c>
      <c r="BF530" s="33" t="n">
        <v>3</v>
      </c>
      <c r="BG530" s="33" t="n">
        <v>2</v>
      </c>
      <c r="BH530" s="33" t="n">
        <v>132</v>
      </c>
      <c r="BI530" s="33" t="n">
        <v>0.03</v>
      </c>
      <c r="BJ530" s="33" t="n">
        <v>0.053</v>
      </c>
      <c r="BK530" s="33" t="n">
        <v>0.038</v>
      </c>
      <c r="BL530" s="33" t="n">
        <v>0.023</v>
      </c>
      <c r="BM530" s="33" t="n">
        <v>0.076</v>
      </c>
      <c r="BN530" s="33" t="n">
        <v>0.083</v>
      </c>
      <c r="BO530" s="33" t="n">
        <v>0.121</v>
      </c>
      <c r="BP530" s="33" t="n">
        <v>0.136</v>
      </c>
      <c r="BQ530" s="33" t="n">
        <v>0.106</v>
      </c>
      <c r="BR530" s="33" t="n">
        <v>0.068</v>
      </c>
      <c r="BS530" s="33" t="n">
        <v>0.136</v>
      </c>
      <c r="BT530" s="33" t="n">
        <v>0.167</v>
      </c>
      <c r="BU530" s="33" t="n">
        <v>0.28</v>
      </c>
      <c r="BV530" s="33" t="n">
        <v>0.235</v>
      </c>
      <c r="BW530" s="33" t="n">
        <v>0.288</v>
      </c>
      <c r="BX530" s="33" t="n">
        <v>0.227</v>
      </c>
      <c r="BY530" s="33" t="n">
        <v>0.303</v>
      </c>
      <c r="BZ530" s="33" t="n">
        <v>0.205</v>
      </c>
      <c r="CA530" s="33" t="n">
        <v>0.015</v>
      </c>
      <c r="CB530" s="33" t="n">
        <v>0</v>
      </c>
      <c r="CC530" s="33" t="n">
        <v>0.023</v>
      </c>
      <c r="CD530" s="33" t="n">
        <v>0</v>
      </c>
      <c r="CE530" s="33" t="n">
        <v>0.015</v>
      </c>
      <c r="CF530" s="33" t="n">
        <v>0.038</v>
      </c>
      <c r="CG530" s="33" t="n">
        <v>0.553</v>
      </c>
      <c r="CH530" s="33" t="n">
        <v>0.576</v>
      </c>
      <c r="CI530" s="33" t="n">
        <v>0.545</v>
      </c>
      <c r="CJ530" s="33" t="n">
        <v>0.682</v>
      </c>
      <c r="CK530" s="33" t="n">
        <v>0.47</v>
      </c>
      <c r="CL530" s="33" t="n">
        <v>0.508</v>
      </c>
      <c r="CM530" s="33" t="n">
        <v>0.015</v>
      </c>
      <c r="CN530" s="33" t="n">
        <v>0.015</v>
      </c>
      <c r="CO530" s="33" t="n">
        <v>0.015</v>
      </c>
      <c r="CP530" s="33" t="n">
        <v>0.023</v>
      </c>
      <c r="CQ530" s="33" t="n">
        <v>0.008</v>
      </c>
      <c r="CR530" s="33" t="n">
        <v>0.038</v>
      </c>
      <c r="CS530" s="33" t="n">
        <v>0.015</v>
      </c>
      <c r="CT530" s="33" t="n">
        <v>0.106</v>
      </c>
      <c r="CU530" s="33" t="n">
        <v>0.053</v>
      </c>
      <c r="CV530" s="33" t="n">
        <v>0.045</v>
      </c>
      <c r="CW530" s="33" t="n">
        <v>0.03</v>
      </c>
      <c r="CX530" s="33" t="n">
        <v>0.03</v>
      </c>
      <c r="CY530" s="33" t="n">
        <v>0.045</v>
      </c>
      <c r="CZ530" s="33" t="n">
        <v>0.03</v>
      </c>
      <c r="DA530" s="33" t="n">
        <v>0.068</v>
      </c>
      <c r="DB530" s="33" t="n">
        <v>0.061</v>
      </c>
      <c r="DC530" s="33" t="n">
        <v>0.091</v>
      </c>
      <c r="DD530" s="33" t="n">
        <v>0.068</v>
      </c>
      <c r="DE530" s="33" t="n">
        <v>0.106</v>
      </c>
      <c r="DF530" s="33" t="n">
        <v>0.136</v>
      </c>
      <c r="DG530" s="33" t="n">
        <v>0.152</v>
      </c>
      <c r="DH530" s="33" t="n">
        <v>0.106</v>
      </c>
      <c r="DI530" s="33" t="n">
        <v>0.144</v>
      </c>
      <c r="DJ530" s="33" t="n">
        <v>0.205</v>
      </c>
      <c r="DK530" s="33" t="n">
        <v>0.197</v>
      </c>
      <c r="DL530" s="33" t="n">
        <v>0.235</v>
      </c>
      <c r="DM530" s="33" t="n">
        <v>0.22</v>
      </c>
      <c r="DN530" s="33" t="n">
        <v>0.008</v>
      </c>
      <c r="DO530" s="33" t="n">
        <v>0</v>
      </c>
      <c r="DP530" s="33" t="n">
        <v>0.008</v>
      </c>
      <c r="DQ530" s="33" t="n">
        <v>0</v>
      </c>
      <c r="DR530" s="33" t="n">
        <v>0.008</v>
      </c>
      <c r="DS530" s="33" t="n">
        <v>0.023</v>
      </c>
      <c r="DT530" s="33" t="n">
        <v>0.008</v>
      </c>
      <c r="DU530" s="33" t="n">
        <v>0.015</v>
      </c>
      <c r="DV530" s="33" t="n">
        <v>0.015</v>
      </c>
      <c r="DW530" s="33" t="n">
        <v>0.826</v>
      </c>
      <c r="DX530" s="33" t="n">
        <v>0.818</v>
      </c>
      <c r="DY530" s="33" t="n">
        <v>0.795</v>
      </c>
      <c r="DZ530" s="33" t="n">
        <v>0.826</v>
      </c>
      <c r="EA530" s="33" t="n">
        <v>0.811</v>
      </c>
      <c r="EB530" s="33" t="n">
        <v>0.667</v>
      </c>
      <c r="EC530" s="33" t="n">
        <v>0.72</v>
      </c>
      <c r="ED530" s="33" t="n">
        <v>0.553</v>
      </c>
      <c r="EE530" s="33" t="n">
        <v>0.644</v>
      </c>
      <c r="EF530" s="33" t="n">
        <v>0.394</v>
      </c>
      <c r="EG530" s="33" t="n">
        <v>0.038</v>
      </c>
      <c r="EH530" s="33" t="n">
        <v>0.015</v>
      </c>
      <c r="EI530" s="33" t="n">
        <v>0.098</v>
      </c>
      <c r="EJ530" s="33" t="n">
        <v>0.273</v>
      </c>
      <c r="EK530" s="33" t="n">
        <v>0.114</v>
      </c>
      <c r="EL530" s="33" t="n">
        <v>0.076</v>
      </c>
      <c r="EM530" s="33" t="n">
        <v>0.136</v>
      </c>
      <c r="EN530" s="33" t="n">
        <v>0.144</v>
      </c>
      <c r="EO530" s="33" t="n">
        <v>0.212</v>
      </c>
      <c r="EP530" s="33" t="n">
        <v>0.265</v>
      </c>
      <c r="EQ530" s="33" t="n">
        <v>0.25</v>
      </c>
      <c r="ER530" s="33" t="n">
        <v>0.03</v>
      </c>
      <c r="ES530" s="33" t="n">
        <v>0.045</v>
      </c>
      <c r="ET530" s="33" t="n">
        <v>0.076</v>
      </c>
      <c r="EU530" s="33" t="n">
        <v>0.091</v>
      </c>
      <c r="EV530" s="33" t="n">
        <v>0.159</v>
      </c>
      <c r="EW530" s="33" t="n">
        <v>0.591</v>
      </c>
      <c r="EX530" s="33" t="n">
        <v>0.568</v>
      </c>
      <c r="EY530" s="33" t="n">
        <v>0.424</v>
      </c>
      <c r="EZ530" s="33" t="n">
        <v>6.95</v>
      </c>
      <c r="FA530" s="33" t="n">
        <v>0.061</v>
      </c>
      <c r="FB530" s="33" t="n">
        <v>0.03</v>
      </c>
      <c r="FC530" s="33" t="n">
        <v>0.053</v>
      </c>
      <c r="FD530" s="33" t="n">
        <v>0.023</v>
      </c>
      <c r="FE530" s="33" t="n">
        <v>0.136</v>
      </c>
      <c r="FF530" s="33" t="n">
        <v>0.038</v>
      </c>
      <c r="FG530" s="33" t="n">
        <v>0.136</v>
      </c>
      <c r="FH530" s="33" t="n">
        <v>0.182</v>
      </c>
      <c r="FI530" s="33" t="n">
        <v>0.076</v>
      </c>
      <c r="FJ530" s="33" t="n">
        <v>0.242</v>
      </c>
      <c r="FK530" s="33" t="n">
        <v>0.023</v>
      </c>
      <c r="FL530" s="33" t="n">
        <v>0.576</v>
      </c>
      <c r="FM530" s="33" t="n">
        <v>0.689</v>
      </c>
      <c r="FN530" s="33" t="n">
        <v>0.265</v>
      </c>
      <c r="FO530" s="33" t="n">
        <v>0.167</v>
      </c>
      <c r="FP530" s="33" t="n">
        <v>0.083</v>
      </c>
      <c r="FQ530" s="33" t="n">
        <v>0.212</v>
      </c>
      <c r="FR530" s="33" t="n">
        <v>0.068</v>
      </c>
      <c r="FS530" s="33" t="n">
        <v>0.061</v>
      </c>
      <c r="FT530" s="33" t="n">
        <v>0.22</v>
      </c>
      <c r="FU530" s="33" t="n">
        <v>0.098</v>
      </c>
      <c r="FV530" s="33" t="n">
        <v>0.068</v>
      </c>
      <c r="FW530" s="33" t="n">
        <v>0.242</v>
      </c>
      <c r="FX530" s="33" t="n">
        <v>0.091</v>
      </c>
      <c r="FY530" s="33" t="n">
        <v>0.098</v>
      </c>
      <c r="FZ530" s="33" t="n">
        <v>0.061</v>
      </c>
      <c r="GA530" s="33" t="n">
        <v>0.015</v>
      </c>
      <c r="GB530" s="33" t="n">
        <v>0.03</v>
      </c>
      <c r="GC530" s="33" t="n">
        <v>0.03</v>
      </c>
      <c r="GD530" s="33" t="n">
        <v>0.045</v>
      </c>
      <c r="GE530" s="33" t="n">
        <v>0.159</v>
      </c>
      <c r="GF530" s="33" t="n">
        <v>0.03</v>
      </c>
      <c r="GG530" s="33" t="n">
        <v>0.242</v>
      </c>
      <c r="GH530" s="33" t="n">
        <v>0.265</v>
      </c>
      <c r="GI530" s="33" t="n">
        <v>0.303</v>
      </c>
      <c r="GJ530" s="33" t="n">
        <v>0.303</v>
      </c>
      <c r="GK530" s="33" t="n">
        <v>0.417</v>
      </c>
      <c r="GL530" s="33" t="n">
        <v>0.326</v>
      </c>
      <c r="GM530" s="33" t="n">
        <v>0.697</v>
      </c>
      <c r="GN530" s="33" t="n">
        <v>0.447</v>
      </c>
      <c r="GO530" s="33" t="n">
        <v>0.394</v>
      </c>
      <c r="GP530" s="33" t="n">
        <v>0.371</v>
      </c>
      <c r="GQ530" s="33" t="n">
        <v>0.311</v>
      </c>
      <c r="GR530" s="33" t="n">
        <v>0.576</v>
      </c>
      <c r="GS530" s="33" t="n">
        <v>0.015</v>
      </c>
      <c r="GT530" s="33" t="n">
        <v>0.212</v>
      </c>
      <c r="GU530" s="33" t="n">
        <v>0.22</v>
      </c>
      <c r="GV530" s="33" t="n">
        <v>0.22</v>
      </c>
      <c r="GW530" s="33" t="n">
        <v>0.091</v>
      </c>
      <c r="GX530" s="33" t="n">
        <v>0.038</v>
      </c>
      <c r="GY530" s="33" t="n">
        <v>0.015</v>
      </c>
      <c r="GZ530" s="33" t="n">
        <v>0.023</v>
      </c>
      <c r="HA530" s="33" t="n">
        <v>0.038</v>
      </c>
      <c r="HB530" s="33" t="n">
        <v>0.038</v>
      </c>
      <c r="HC530" s="33" t="n">
        <v>0</v>
      </c>
      <c r="HD530" s="33" t="n">
        <v>0.015</v>
      </c>
      <c r="HE530" s="33" t="n">
        <v>0.015</v>
      </c>
      <c r="HF530" s="33" t="n">
        <v>0.023</v>
      </c>
      <c r="HG530" s="33" t="n">
        <v>0.015</v>
      </c>
      <c r="HH530" s="33" t="n">
        <v>0.023</v>
      </c>
      <c r="HI530" s="33" t="n">
        <v>0.023</v>
      </c>
      <c r="HJ530" s="33" t="n">
        <v>0.015</v>
      </c>
    </row>
    <row r="531" customFormat="false" ht="15" hidden="false" customHeight="false" outlineLevel="0" collapsed="false">
      <c r="A531" s="33" t="n">
        <v>610215</v>
      </c>
      <c r="B531" s="242" t="s">
        <v>1785</v>
      </c>
      <c r="C531" s="243" t="s">
        <v>1786</v>
      </c>
      <c r="D531" s="33" t="n">
        <v>6310</v>
      </c>
      <c r="E531" s="33" t="n">
        <v>41041</v>
      </c>
      <c r="F531" s="33" t="s">
        <v>885</v>
      </c>
      <c r="G531" s="33" t="s">
        <v>886</v>
      </c>
      <c r="H531" s="243" t="s">
        <v>1850</v>
      </c>
      <c r="I531" s="33" t="s">
        <v>1855</v>
      </c>
      <c r="J531" s="33" t="s">
        <v>1788</v>
      </c>
      <c r="L531" s="33" t="s">
        <v>279</v>
      </c>
      <c r="N531" s="33" t="s">
        <v>1790</v>
      </c>
      <c r="O531" s="33" t="n">
        <v>51281</v>
      </c>
      <c r="P531" s="33" t="s">
        <v>1791</v>
      </c>
      <c r="Q531" s="33" t="s">
        <v>5359</v>
      </c>
      <c r="R531" s="33" t="s">
        <v>5360</v>
      </c>
      <c r="S531" s="33" t="n">
        <v>60623</v>
      </c>
      <c r="T531" s="33" t="n">
        <v>37</v>
      </c>
      <c r="U531" s="33" t="s">
        <v>5359</v>
      </c>
      <c r="V531" s="33" t="s">
        <v>5361</v>
      </c>
      <c r="W531" s="33" t="s">
        <v>5362</v>
      </c>
      <c r="X531" s="33" t="s">
        <v>5363</v>
      </c>
      <c r="Y531" s="33" t="s">
        <v>2268</v>
      </c>
      <c r="Z531" s="33" t="s">
        <v>2531</v>
      </c>
      <c r="AA531" s="33" t="n">
        <v>2012</v>
      </c>
      <c r="AB531" s="33" t="n">
        <v>610215</v>
      </c>
      <c r="AD531" s="33" t="n">
        <v>6310</v>
      </c>
      <c r="AG531" s="33" t="s">
        <v>5364</v>
      </c>
      <c r="AH531" s="33" t="n">
        <v>4</v>
      </c>
      <c r="AI531" s="33" t="s">
        <v>1823</v>
      </c>
      <c r="AJ531" s="33" t="s">
        <v>1801</v>
      </c>
      <c r="AK531" s="33" t="s">
        <v>1802</v>
      </c>
      <c r="AL531" s="33" t="s">
        <v>279</v>
      </c>
      <c r="AM531" s="33" t="s">
        <v>108</v>
      </c>
      <c r="AN531" s="33" t="s">
        <v>279</v>
      </c>
      <c r="AO531" s="33" t="s">
        <v>279</v>
      </c>
      <c r="AP531" s="33" t="s">
        <v>108</v>
      </c>
      <c r="AQ531" s="33" t="s">
        <v>2467</v>
      </c>
      <c r="AR531" s="244" t="s">
        <v>109</v>
      </c>
      <c r="AS531" s="33" t="s">
        <v>47</v>
      </c>
      <c r="AT531" s="33" t="s">
        <v>67</v>
      </c>
      <c r="AU531" s="33" t="s">
        <v>47</v>
      </c>
      <c r="AV531" s="33" t="n">
        <v>40</v>
      </c>
      <c r="AW531" s="33" t="n">
        <v>38</v>
      </c>
      <c r="AX531" s="33" t="n">
        <v>53</v>
      </c>
      <c r="AY531" s="33" t="n">
        <v>217</v>
      </c>
      <c r="AZ531" s="33" t="n">
        <v>1</v>
      </c>
      <c r="BA531" s="33" t="n">
        <v>0</v>
      </c>
      <c r="BB531" s="33" t="n">
        <v>0</v>
      </c>
      <c r="BC531" s="33" t="n">
        <v>211</v>
      </c>
      <c r="BD531" s="245" t="n">
        <v>0</v>
      </c>
      <c r="BE531" s="33" t="n">
        <v>0</v>
      </c>
      <c r="BF531" s="33" t="n">
        <v>2</v>
      </c>
      <c r="BG531" s="33" t="n">
        <v>3</v>
      </c>
      <c r="BH531" s="33" t="n">
        <v>217</v>
      </c>
      <c r="BI531" s="33" t="n">
        <v>0.018</v>
      </c>
      <c r="BJ531" s="33" t="n">
        <v>0.014</v>
      </c>
      <c r="BK531" s="33" t="n">
        <v>0.023</v>
      </c>
      <c r="BL531" s="33" t="n">
        <v>0.028</v>
      </c>
      <c r="BM531" s="33" t="n">
        <v>0.037</v>
      </c>
      <c r="BN531" s="33" t="n">
        <v>0.092</v>
      </c>
      <c r="BO531" s="33" t="n">
        <v>0.065</v>
      </c>
      <c r="BP531" s="33" t="n">
        <v>0.046</v>
      </c>
      <c r="BQ531" s="33" t="n">
        <v>0.106</v>
      </c>
      <c r="BR531" s="33" t="n">
        <v>0.051</v>
      </c>
      <c r="BS531" s="33" t="n">
        <v>0.111</v>
      </c>
      <c r="BT531" s="33" t="n">
        <v>0.161</v>
      </c>
      <c r="BU531" s="33" t="n">
        <v>0.346</v>
      </c>
      <c r="BV531" s="33" t="n">
        <v>0.309</v>
      </c>
      <c r="BW531" s="33" t="n">
        <v>0.318</v>
      </c>
      <c r="BX531" s="33" t="n">
        <v>0.309</v>
      </c>
      <c r="BY531" s="33" t="n">
        <v>0.382</v>
      </c>
      <c r="BZ531" s="33" t="n">
        <v>0.346</v>
      </c>
      <c r="CA531" s="33" t="n">
        <v>0</v>
      </c>
      <c r="CB531" s="33" t="n">
        <v>0</v>
      </c>
      <c r="CC531" s="33" t="n">
        <v>0.014</v>
      </c>
      <c r="CD531" s="33" t="n">
        <v>0.018</v>
      </c>
      <c r="CE531" s="33" t="n">
        <v>0.014</v>
      </c>
      <c r="CF531" s="33" t="n">
        <v>0.009</v>
      </c>
      <c r="CG531" s="33" t="n">
        <v>0.571</v>
      </c>
      <c r="CH531" s="33" t="n">
        <v>0.631</v>
      </c>
      <c r="CI531" s="33" t="n">
        <v>0.539</v>
      </c>
      <c r="CJ531" s="33" t="n">
        <v>0.594</v>
      </c>
      <c r="CK531" s="33" t="n">
        <v>0.456</v>
      </c>
      <c r="CL531" s="33" t="n">
        <v>0.392</v>
      </c>
      <c r="CM531" s="33" t="n">
        <v>0.018</v>
      </c>
      <c r="CN531" s="33" t="n">
        <v>0.009</v>
      </c>
      <c r="CO531" s="33" t="n">
        <v>0.014</v>
      </c>
      <c r="CP531" s="33" t="n">
        <v>0.014</v>
      </c>
      <c r="CQ531" s="33" t="n">
        <v>0.005</v>
      </c>
      <c r="CR531" s="33" t="n">
        <v>0.009</v>
      </c>
      <c r="CS531" s="33" t="n">
        <v>0.032</v>
      </c>
      <c r="CT531" s="33" t="n">
        <v>0.069</v>
      </c>
      <c r="CU531" s="33" t="n">
        <v>0.028</v>
      </c>
      <c r="CV531" s="33" t="n">
        <v>0.009</v>
      </c>
      <c r="CW531" s="33" t="n">
        <v>0.032</v>
      </c>
      <c r="CX531" s="33" t="n">
        <v>0.041</v>
      </c>
      <c r="CY531" s="33" t="n">
        <v>0.037</v>
      </c>
      <c r="CZ531" s="33" t="n">
        <v>0.041</v>
      </c>
      <c r="DA531" s="33" t="n">
        <v>0.051</v>
      </c>
      <c r="DB531" s="33" t="n">
        <v>0.092</v>
      </c>
      <c r="DC531" s="33" t="n">
        <v>0.129</v>
      </c>
      <c r="DD531" s="33" t="n">
        <v>0.088</v>
      </c>
      <c r="DE531" s="33" t="n">
        <v>0.203</v>
      </c>
      <c r="DF531" s="33" t="n">
        <v>0.207</v>
      </c>
      <c r="DG531" s="33" t="n">
        <v>0.258</v>
      </c>
      <c r="DH531" s="33" t="n">
        <v>0.276</v>
      </c>
      <c r="DI531" s="33" t="n">
        <v>0.263</v>
      </c>
      <c r="DJ531" s="33" t="n">
        <v>0.281</v>
      </c>
      <c r="DK531" s="33" t="n">
        <v>0.295</v>
      </c>
      <c r="DL531" s="33" t="n">
        <v>0.29</v>
      </c>
      <c r="DM531" s="33" t="n">
        <v>0.304</v>
      </c>
      <c r="DN531" s="33" t="n">
        <v>0.005</v>
      </c>
      <c r="DO531" s="33" t="n">
        <v>0.009</v>
      </c>
      <c r="DP531" s="33" t="n">
        <v>0.009</v>
      </c>
      <c r="DQ531" s="33" t="n">
        <v>0.014</v>
      </c>
      <c r="DR531" s="33" t="n">
        <v>0.005</v>
      </c>
      <c r="DS531" s="33" t="n">
        <v>0.005</v>
      </c>
      <c r="DT531" s="33" t="n">
        <v>0.018</v>
      </c>
      <c r="DU531" s="33" t="n">
        <v>0.009</v>
      </c>
      <c r="DV531" s="33" t="n">
        <v>0.014</v>
      </c>
      <c r="DW531" s="33" t="n">
        <v>0.765</v>
      </c>
      <c r="DX531" s="33" t="n">
        <v>0.742</v>
      </c>
      <c r="DY531" s="33" t="n">
        <v>0.677</v>
      </c>
      <c r="DZ531" s="33" t="n">
        <v>0.659</v>
      </c>
      <c r="EA531" s="33" t="n">
        <v>0.687</v>
      </c>
      <c r="EB531" s="33" t="n">
        <v>0.654</v>
      </c>
      <c r="EC531" s="33" t="n">
        <v>0.562</v>
      </c>
      <c r="ED531" s="33" t="n">
        <v>0.502</v>
      </c>
      <c r="EE531" s="33" t="n">
        <v>0.567</v>
      </c>
      <c r="EF531" s="33" t="n">
        <v>0.387</v>
      </c>
      <c r="EG531" s="33" t="n">
        <v>0.028</v>
      </c>
      <c r="EH531" s="33" t="n">
        <v>0.023</v>
      </c>
      <c r="EI531" s="33" t="n">
        <v>0.018</v>
      </c>
      <c r="EJ531" s="33" t="n">
        <v>0.226</v>
      </c>
      <c r="EK531" s="33" t="n">
        <v>0.115</v>
      </c>
      <c r="EL531" s="33" t="n">
        <v>0.037</v>
      </c>
      <c r="EM531" s="33" t="n">
        <v>0.074</v>
      </c>
      <c r="EN531" s="33" t="n">
        <v>0.226</v>
      </c>
      <c r="EO531" s="33" t="n">
        <v>0.387</v>
      </c>
      <c r="EP531" s="33" t="n">
        <v>0.313</v>
      </c>
      <c r="EQ531" s="33" t="n">
        <v>0.327</v>
      </c>
      <c r="ER531" s="33" t="n">
        <v>0.009</v>
      </c>
      <c r="ES531" s="33" t="n">
        <v>0.009</v>
      </c>
      <c r="ET531" s="33" t="n">
        <v>0.074</v>
      </c>
      <c r="EU531" s="33" t="n">
        <v>0.018</v>
      </c>
      <c r="EV531" s="33" t="n">
        <v>0.152</v>
      </c>
      <c r="EW531" s="33" t="n">
        <v>0.461</v>
      </c>
      <c r="EX531" s="33" t="n">
        <v>0.553</v>
      </c>
      <c r="EY531" s="33" t="n">
        <v>0.562</v>
      </c>
      <c r="EZ531" s="33" t="n">
        <v>8.79</v>
      </c>
      <c r="FA531" s="33" t="n">
        <v>0.005</v>
      </c>
      <c r="FB531" s="33" t="n">
        <v>0.009</v>
      </c>
      <c r="FC531" s="33" t="n">
        <v>0.005</v>
      </c>
      <c r="FD531" s="33" t="n">
        <v>0.005</v>
      </c>
      <c r="FE531" s="33" t="n">
        <v>0.055</v>
      </c>
      <c r="FF531" s="33" t="n">
        <v>0.028</v>
      </c>
      <c r="FG531" s="33" t="n">
        <v>0.041</v>
      </c>
      <c r="FH531" s="33" t="n">
        <v>0.157</v>
      </c>
      <c r="FI531" s="33" t="n">
        <v>0.184</v>
      </c>
      <c r="FJ531" s="33" t="n">
        <v>0.488</v>
      </c>
      <c r="FK531" s="33" t="n">
        <v>0.023</v>
      </c>
      <c r="FL531" s="33" t="n">
        <v>0.373</v>
      </c>
      <c r="FM531" s="33" t="n">
        <v>0.548</v>
      </c>
      <c r="FN531" s="33" t="n">
        <v>0.244</v>
      </c>
      <c r="FO531" s="33" t="n">
        <v>0.221</v>
      </c>
      <c r="FP531" s="33" t="n">
        <v>0.157</v>
      </c>
      <c r="FQ531" s="33" t="n">
        <v>0.249</v>
      </c>
      <c r="FR531" s="33" t="n">
        <v>0.129</v>
      </c>
      <c r="FS531" s="33" t="n">
        <v>0.065</v>
      </c>
      <c r="FT531" s="33" t="n">
        <v>0.194</v>
      </c>
      <c r="FU531" s="33" t="n">
        <v>0.157</v>
      </c>
      <c r="FV531" s="33" t="n">
        <v>0.092</v>
      </c>
      <c r="FW531" s="33" t="n">
        <v>0.272</v>
      </c>
      <c r="FX531" s="33" t="n">
        <v>0.12</v>
      </c>
      <c r="FY531" s="33" t="n">
        <v>0.138</v>
      </c>
      <c r="FZ531" s="33" t="n">
        <v>0.041</v>
      </c>
      <c r="GA531" s="33" t="n">
        <v>0.009</v>
      </c>
      <c r="GB531" s="33" t="n">
        <v>0.018</v>
      </c>
      <c r="GC531" s="33" t="n">
        <v>0.037</v>
      </c>
      <c r="GD531" s="33" t="n">
        <v>0.028</v>
      </c>
      <c r="GE531" s="33" t="n">
        <v>0.124</v>
      </c>
      <c r="GF531" s="33" t="n">
        <v>0.005</v>
      </c>
      <c r="GG531" s="33" t="n">
        <v>0.341</v>
      </c>
      <c r="GH531" s="33" t="n">
        <v>0.327</v>
      </c>
      <c r="GI531" s="33" t="n">
        <v>0.3</v>
      </c>
      <c r="GJ531" s="33" t="n">
        <v>0.332</v>
      </c>
      <c r="GK531" s="33" t="n">
        <v>0.35</v>
      </c>
      <c r="GL531" s="33" t="n">
        <v>0.281</v>
      </c>
      <c r="GM531" s="33" t="n">
        <v>0.553</v>
      </c>
      <c r="GN531" s="33" t="n">
        <v>0.465</v>
      </c>
      <c r="GO531" s="33" t="n">
        <v>0.484</v>
      </c>
      <c r="GP531" s="33" t="n">
        <v>0.521</v>
      </c>
      <c r="GQ531" s="33" t="n">
        <v>0.406</v>
      </c>
      <c r="GR531" s="33" t="n">
        <v>0.641</v>
      </c>
      <c r="GS531" s="33" t="n">
        <v>0.069</v>
      </c>
      <c r="GT531" s="33" t="n">
        <v>0.129</v>
      </c>
      <c r="GU531" s="33" t="n">
        <v>0.111</v>
      </c>
      <c r="GV531" s="33" t="n">
        <v>0.069</v>
      </c>
      <c r="GW531" s="33" t="n">
        <v>0.088</v>
      </c>
      <c r="GX531" s="33" t="n">
        <v>0.041</v>
      </c>
      <c r="GY531" s="33" t="n">
        <v>0.018</v>
      </c>
      <c r="GZ531" s="33" t="n">
        <v>0.037</v>
      </c>
      <c r="HA531" s="33" t="n">
        <v>0.041</v>
      </c>
      <c r="HB531" s="33" t="n">
        <v>0.032</v>
      </c>
      <c r="HC531" s="33" t="n">
        <v>0.018</v>
      </c>
      <c r="HD531" s="33" t="n">
        <v>0.018</v>
      </c>
      <c r="HE531" s="33" t="n">
        <v>0.009</v>
      </c>
      <c r="HF531" s="33" t="n">
        <v>0.023</v>
      </c>
      <c r="HG531" s="33" t="n">
        <v>0.028</v>
      </c>
      <c r="HH531" s="33" t="n">
        <v>0.018</v>
      </c>
      <c r="HI531" s="33" t="n">
        <v>0.014</v>
      </c>
      <c r="HJ531" s="33" t="n">
        <v>0.014</v>
      </c>
    </row>
    <row r="532" customFormat="false" ht="15" hidden="false" customHeight="false" outlineLevel="0" collapsed="false">
      <c r="A532" s="33" t="n">
        <v>610216</v>
      </c>
      <c r="B532" s="242" t="s">
        <v>1785</v>
      </c>
      <c r="C532" s="243" t="s">
        <v>1786</v>
      </c>
      <c r="D532" s="33" t="n">
        <v>6320</v>
      </c>
      <c r="E532" s="33" t="n">
        <v>25731</v>
      </c>
      <c r="F532" s="33" t="s">
        <v>1428</v>
      </c>
      <c r="G532" s="33" t="s">
        <v>1429</v>
      </c>
      <c r="H532" s="243" t="s">
        <v>46</v>
      </c>
      <c r="I532" s="33" t="s">
        <v>1855</v>
      </c>
      <c r="J532" s="33" t="s">
        <v>1788</v>
      </c>
      <c r="L532" s="33" t="s">
        <v>279</v>
      </c>
      <c r="N532" s="33" t="s">
        <v>1790</v>
      </c>
      <c r="O532" s="33" t="n">
        <v>51251</v>
      </c>
      <c r="P532" s="33" t="s">
        <v>1791</v>
      </c>
      <c r="Q532" s="33" t="s">
        <v>5365</v>
      </c>
      <c r="R532" s="33" t="s">
        <v>5366</v>
      </c>
      <c r="S532" s="33" t="n">
        <v>60608</v>
      </c>
      <c r="T532" s="33" t="n">
        <v>39</v>
      </c>
      <c r="U532" s="33" t="s">
        <v>5367</v>
      </c>
      <c r="V532" s="33" t="s">
        <v>5368</v>
      </c>
      <c r="W532" s="33" t="s">
        <v>5369</v>
      </c>
      <c r="X532" s="33" t="s">
        <v>5370</v>
      </c>
      <c r="Y532" s="33" t="s">
        <v>2258</v>
      </c>
      <c r="Z532" s="33" t="s">
        <v>2863</v>
      </c>
      <c r="AA532" s="33" t="n">
        <v>2012</v>
      </c>
      <c r="AB532" s="33" t="n">
        <v>610216</v>
      </c>
      <c r="AD532" s="33" t="n">
        <v>6320</v>
      </c>
      <c r="AG532" s="33" t="s">
        <v>5371</v>
      </c>
      <c r="AH532" s="33" t="n">
        <v>3</v>
      </c>
      <c r="AI532" s="33" t="s">
        <v>1823</v>
      </c>
      <c r="AJ532" s="33" t="s">
        <v>1801</v>
      </c>
      <c r="AK532" s="33" t="s">
        <v>1802</v>
      </c>
      <c r="AL532" s="33" t="s">
        <v>279</v>
      </c>
      <c r="AM532" s="33" t="s">
        <v>108</v>
      </c>
      <c r="AN532" s="33" t="s">
        <v>279</v>
      </c>
      <c r="AO532" s="33" t="s">
        <v>279</v>
      </c>
      <c r="AP532" s="33" t="s">
        <v>108</v>
      </c>
      <c r="AQ532" s="33" t="s">
        <v>2467</v>
      </c>
      <c r="AR532" s="244" t="s">
        <v>54</v>
      </c>
    </row>
    <row r="533" customFormat="false" ht="15" hidden="false" customHeight="false" outlineLevel="0" collapsed="false">
      <c r="A533" s="33" t="n">
        <v>610217</v>
      </c>
      <c r="B533" s="242" t="s">
        <v>1785</v>
      </c>
      <c r="C533" s="243" t="s">
        <v>1786</v>
      </c>
      <c r="D533" s="33" t="n">
        <v>6330</v>
      </c>
      <c r="E533" s="33" t="n">
        <v>25751</v>
      </c>
      <c r="F533" s="33" t="s">
        <v>1430</v>
      </c>
      <c r="G533" s="33" t="s">
        <v>1431</v>
      </c>
      <c r="H533" s="243" t="s">
        <v>46</v>
      </c>
      <c r="I533" s="33" t="s">
        <v>1855</v>
      </c>
      <c r="J533" s="33" t="s">
        <v>2438</v>
      </c>
      <c r="L533" s="33" t="s">
        <v>102</v>
      </c>
      <c r="N533" s="33" t="s">
        <v>1790</v>
      </c>
      <c r="O533" s="33" t="n">
        <v>51252</v>
      </c>
      <c r="P533" s="33" t="s">
        <v>1791</v>
      </c>
      <c r="Q533" s="33" t="s">
        <v>5372</v>
      </c>
      <c r="R533" s="33" t="s">
        <v>5373</v>
      </c>
      <c r="S533" s="33" t="n">
        <v>60616</v>
      </c>
      <c r="T533" s="33" t="n">
        <v>40</v>
      </c>
      <c r="U533" s="33" t="s">
        <v>5374</v>
      </c>
      <c r="V533" s="33" t="s">
        <v>5375</v>
      </c>
      <c r="W533" s="33" t="s">
        <v>5376</v>
      </c>
      <c r="X533" s="33" t="s">
        <v>5377</v>
      </c>
      <c r="Y533" s="33" t="s">
        <v>3889</v>
      </c>
      <c r="Z533" s="33" t="s">
        <v>2083</v>
      </c>
      <c r="AA533" s="33" t="n">
        <v>2012</v>
      </c>
      <c r="AB533" s="33" t="n">
        <v>610217</v>
      </c>
      <c r="AD533" s="33" t="n">
        <v>6330</v>
      </c>
      <c r="AG533" s="33" t="s">
        <v>5378</v>
      </c>
      <c r="AH533" s="33" t="n">
        <v>0</v>
      </c>
      <c r="AI533" s="33" t="s">
        <v>1823</v>
      </c>
      <c r="AJ533" s="33" t="s">
        <v>1801</v>
      </c>
      <c r="AK533" s="33" t="s">
        <v>1802</v>
      </c>
      <c r="AL533" s="33" t="s">
        <v>102</v>
      </c>
      <c r="AM533" s="33" t="s">
        <v>71</v>
      </c>
      <c r="AN533" s="33" t="s">
        <v>102</v>
      </c>
      <c r="AO533" s="33" t="s">
        <v>102</v>
      </c>
      <c r="AP533" s="33" t="s">
        <v>71</v>
      </c>
      <c r="AQ533" s="33" t="s">
        <v>2426</v>
      </c>
      <c r="AR533" s="244" t="s">
        <v>109</v>
      </c>
      <c r="AS533" s="33" t="s">
        <v>67</v>
      </c>
      <c r="AT533" s="33" t="s">
        <v>47</v>
      </c>
      <c r="AU533" s="33" t="s">
        <v>67</v>
      </c>
      <c r="AV533" s="33" t="n">
        <v>36</v>
      </c>
      <c r="AW533" s="33" t="n">
        <v>52</v>
      </c>
      <c r="AX533" s="33" t="n">
        <v>26</v>
      </c>
      <c r="AY533" s="33" t="n">
        <v>313</v>
      </c>
      <c r="AZ533" s="33" t="n">
        <v>5</v>
      </c>
      <c r="BA533" s="33" t="n">
        <v>201</v>
      </c>
      <c r="BB533" s="33" t="n">
        <v>58</v>
      </c>
      <c r="BC533" s="33" t="n">
        <v>28</v>
      </c>
      <c r="BD533" s="245" t="n">
        <v>0</v>
      </c>
      <c r="BE533" s="33" t="n">
        <v>2</v>
      </c>
      <c r="BF533" s="33" t="n">
        <v>8</v>
      </c>
      <c r="BG533" s="33" t="n">
        <v>11</v>
      </c>
      <c r="BH533" s="33" t="n">
        <v>313</v>
      </c>
      <c r="BI533" s="33" t="n">
        <v>0</v>
      </c>
      <c r="BJ533" s="33" t="n">
        <v>0.003</v>
      </c>
      <c r="BK533" s="33" t="n">
        <v>0.003</v>
      </c>
      <c r="BL533" s="33" t="n">
        <v>0.013</v>
      </c>
      <c r="BM533" s="33" t="n">
        <v>0.035</v>
      </c>
      <c r="BN533" s="33" t="n">
        <v>0.096</v>
      </c>
      <c r="BO533" s="33" t="n">
        <v>0.08</v>
      </c>
      <c r="BP533" s="33" t="n">
        <v>0.045</v>
      </c>
      <c r="BQ533" s="33" t="n">
        <v>0.073</v>
      </c>
      <c r="BR533" s="33" t="n">
        <v>0.083</v>
      </c>
      <c r="BS533" s="33" t="n">
        <v>0.147</v>
      </c>
      <c r="BT533" s="33" t="n">
        <v>0.182</v>
      </c>
      <c r="BU533" s="33" t="n">
        <v>0.304</v>
      </c>
      <c r="BV533" s="33" t="n">
        <v>0.3</v>
      </c>
      <c r="BW533" s="33" t="n">
        <v>0.374</v>
      </c>
      <c r="BX533" s="33" t="n">
        <v>0.304</v>
      </c>
      <c r="BY533" s="33" t="n">
        <v>0.377</v>
      </c>
      <c r="BZ533" s="33" t="n">
        <v>0.348</v>
      </c>
      <c r="CA533" s="33" t="n">
        <v>0.019</v>
      </c>
      <c r="CB533" s="33" t="n">
        <v>0.026</v>
      </c>
      <c r="CC533" s="33" t="n">
        <v>0.035</v>
      </c>
      <c r="CD533" s="33" t="n">
        <v>0.045</v>
      </c>
      <c r="CE533" s="33" t="n">
        <v>0.054</v>
      </c>
      <c r="CF533" s="33" t="n">
        <v>0.077</v>
      </c>
      <c r="CG533" s="33" t="n">
        <v>0.597</v>
      </c>
      <c r="CH533" s="33" t="n">
        <v>0.626</v>
      </c>
      <c r="CI533" s="33" t="n">
        <v>0.514</v>
      </c>
      <c r="CJ533" s="33" t="n">
        <v>0.556</v>
      </c>
      <c r="CK533" s="33" t="n">
        <v>0.387</v>
      </c>
      <c r="CL533" s="33" t="n">
        <v>0.297</v>
      </c>
      <c r="CM533" s="33" t="n">
        <v>0.003</v>
      </c>
      <c r="CN533" s="33" t="n">
        <v>0.003</v>
      </c>
      <c r="CO533" s="33" t="n">
        <v>0.003</v>
      </c>
      <c r="CP533" s="33" t="n">
        <v>0.006</v>
      </c>
      <c r="CQ533" s="33" t="n">
        <v>0</v>
      </c>
      <c r="CR533" s="33" t="n">
        <v>0.006</v>
      </c>
      <c r="CS533" s="33" t="n">
        <v>0.016</v>
      </c>
      <c r="CT533" s="33" t="n">
        <v>0.035</v>
      </c>
      <c r="CU533" s="33" t="n">
        <v>0.013</v>
      </c>
      <c r="CV533" s="33" t="n">
        <v>0.026</v>
      </c>
      <c r="CW533" s="33" t="n">
        <v>0.013</v>
      </c>
      <c r="CX533" s="33" t="n">
        <v>0.035</v>
      </c>
      <c r="CY533" s="33" t="n">
        <v>0.022</v>
      </c>
      <c r="CZ533" s="33" t="n">
        <v>0.022</v>
      </c>
      <c r="DA533" s="33" t="n">
        <v>0.032</v>
      </c>
      <c r="DB533" s="33" t="n">
        <v>0.054</v>
      </c>
      <c r="DC533" s="33" t="n">
        <v>0.089</v>
      </c>
      <c r="DD533" s="33" t="n">
        <v>0.061</v>
      </c>
      <c r="DE533" s="33" t="n">
        <v>0.131</v>
      </c>
      <c r="DF533" s="33" t="n">
        <v>0.179</v>
      </c>
      <c r="DG533" s="33" t="n">
        <v>0.217</v>
      </c>
      <c r="DH533" s="33" t="n">
        <v>0.208</v>
      </c>
      <c r="DI533" s="33" t="n">
        <v>0.217</v>
      </c>
      <c r="DJ533" s="33" t="n">
        <v>0.252</v>
      </c>
      <c r="DK533" s="33" t="n">
        <v>0.236</v>
      </c>
      <c r="DL533" s="33" t="n">
        <v>0.24</v>
      </c>
      <c r="DM533" s="33" t="n">
        <v>0.256</v>
      </c>
      <c r="DN533" s="33" t="n">
        <v>0.035</v>
      </c>
      <c r="DO533" s="33" t="n">
        <v>0.026</v>
      </c>
      <c r="DP533" s="33" t="n">
        <v>0.026</v>
      </c>
      <c r="DQ533" s="33" t="n">
        <v>0.022</v>
      </c>
      <c r="DR533" s="33" t="n">
        <v>0.022</v>
      </c>
      <c r="DS533" s="33" t="n">
        <v>0.022</v>
      </c>
      <c r="DT533" s="33" t="n">
        <v>0.064</v>
      </c>
      <c r="DU533" s="33" t="n">
        <v>0.054</v>
      </c>
      <c r="DV533" s="33" t="n">
        <v>0.058</v>
      </c>
      <c r="DW533" s="33" t="n">
        <v>0.805</v>
      </c>
      <c r="DX533" s="33" t="n">
        <v>0.78</v>
      </c>
      <c r="DY533" s="33" t="n">
        <v>0.719</v>
      </c>
      <c r="DZ533" s="33" t="n">
        <v>0.741</v>
      </c>
      <c r="EA533" s="33" t="n">
        <v>0.738</v>
      </c>
      <c r="EB533" s="33" t="n">
        <v>0.687</v>
      </c>
      <c r="EC533" s="33" t="n">
        <v>0.629</v>
      </c>
      <c r="ED533" s="33" t="n">
        <v>0.581</v>
      </c>
      <c r="EE533" s="33" t="n">
        <v>0.613</v>
      </c>
      <c r="EF533" s="33" t="n">
        <v>0.588</v>
      </c>
      <c r="EG533" s="33" t="n">
        <v>0.016</v>
      </c>
      <c r="EH533" s="33" t="n">
        <v>0.01</v>
      </c>
      <c r="EI533" s="33" t="n">
        <v>0.029</v>
      </c>
      <c r="EJ533" s="33" t="n">
        <v>0.176</v>
      </c>
      <c r="EK533" s="33" t="n">
        <v>0.019</v>
      </c>
      <c r="EL533" s="33" t="n">
        <v>0.019</v>
      </c>
      <c r="EM533" s="33" t="n">
        <v>0.07</v>
      </c>
      <c r="EN533" s="33" t="n">
        <v>0.061</v>
      </c>
      <c r="EO533" s="33" t="n">
        <v>0.272</v>
      </c>
      <c r="EP533" s="33" t="n">
        <v>0.256</v>
      </c>
      <c r="EQ533" s="33" t="n">
        <v>0.355</v>
      </c>
      <c r="ER533" s="33" t="n">
        <v>0.077</v>
      </c>
      <c r="ES533" s="33" t="n">
        <v>0.045</v>
      </c>
      <c r="ET533" s="33" t="n">
        <v>0.045</v>
      </c>
      <c r="EU533" s="33" t="n">
        <v>0.118</v>
      </c>
      <c r="EV533" s="33" t="n">
        <v>0.099</v>
      </c>
      <c r="EW533" s="33" t="n">
        <v>0.649</v>
      </c>
      <c r="EX533" s="33" t="n">
        <v>0.671</v>
      </c>
      <c r="EY533" s="33" t="n">
        <v>0.428</v>
      </c>
      <c r="EZ533" s="33" t="n">
        <v>8.8</v>
      </c>
      <c r="FA533" s="33" t="n">
        <v>0.006</v>
      </c>
      <c r="FB533" s="33" t="n">
        <v>0.006</v>
      </c>
      <c r="FC533" s="33" t="n">
        <v>0</v>
      </c>
      <c r="FD533" s="33" t="n">
        <v>0.01</v>
      </c>
      <c r="FE533" s="33" t="n">
        <v>0.045</v>
      </c>
      <c r="FF533" s="33" t="n">
        <v>0.032</v>
      </c>
      <c r="FG533" s="33" t="n">
        <v>0.067</v>
      </c>
      <c r="FH533" s="33" t="n">
        <v>0.093</v>
      </c>
      <c r="FI533" s="33" t="n">
        <v>0.134</v>
      </c>
      <c r="FJ533" s="33" t="n">
        <v>0.47</v>
      </c>
      <c r="FK533" s="33" t="n">
        <v>0.137</v>
      </c>
      <c r="FL533" s="33" t="n">
        <v>0.272</v>
      </c>
      <c r="FM533" s="33" t="n">
        <v>0.399</v>
      </c>
      <c r="FN533" s="33" t="n">
        <v>0.121</v>
      </c>
      <c r="FO533" s="33" t="n">
        <v>0.256</v>
      </c>
      <c r="FP533" s="33" t="n">
        <v>0.236</v>
      </c>
      <c r="FQ533" s="33" t="n">
        <v>0.326</v>
      </c>
      <c r="FR533" s="33" t="n">
        <v>0.188</v>
      </c>
      <c r="FS533" s="33" t="n">
        <v>0.093</v>
      </c>
      <c r="FT533" s="33" t="n">
        <v>0.284</v>
      </c>
      <c r="FU533" s="33" t="n">
        <v>0.118</v>
      </c>
      <c r="FV533" s="33" t="n">
        <v>0.067</v>
      </c>
      <c r="FW533" s="33" t="n">
        <v>0.166</v>
      </c>
      <c r="FX533" s="33" t="n">
        <v>0.166</v>
      </c>
      <c r="FY533" s="33" t="n">
        <v>0.204</v>
      </c>
      <c r="FZ533" s="33" t="n">
        <v>0.102</v>
      </c>
      <c r="GA533" s="33" t="n">
        <v>0</v>
      </c>
      <c r="GB533" s="33" t="n">
        <v>0.006</v>
      </c>
      <c r="GC533" s="33" t="n">
        <v>0.022</v>
      </c>
      <c r="GD533" s="33" t="n">
        <v>0.042</v>
      </c>
      <c r="GE533" s="33" t="n">
        <v>0.086</v>
      </c>
      <c r="GF533" s="33" t="n">
        <v>0</v>
      </c>
      <c r="GG533" s="33" t="n">
        <v>0.482</v>
      </c>
      <c r="GH533" s="33" t="n">
        <v>0.53</v>
      </c>
      <c r="GI533" s="33" t="n">
        <v>0.55</v>
      </c>
      <c r="GJ533" s="33" t="n">
        <v>0.527</v>
      </c>
      <c r="GK533" s="33" t="n">
        <v>0.508</v>
      </c>
      <c r="GL533" s="33" t="n">
        <v>0.505</v>
      </c>
      <c r="GM533" s="33" t="n">
        <v>0.412</v>
      </c>
      <c r="GN533" s="33" t="n">
        <v>0.288</v>
      </c>
      <c r="GO533" s="33" t="n">
        <v>0.294</v>
      </c>
      <c r="GP533" s="33" t="n">
        <v>0.275</v>
      </c>
      <c r="GQ533" s="33" t="n">
        <v>0.204</v>
      </c>
      <c r="GR533" s="33" t="n">
        <v>0.387</v>
      </c>
      <c r="GS533" s="33" t="n">
        <v>0.035</v>
      </c>
      <c r="GT533" s="33" t="n">
        <v>0.096</v>
      </c>
      <c r="GU533" s="33" t="n">
        <v>0.045</v>
      </c>
      <c r="GV533" s="33" t="n">
        <v>0.058</v>
      </c>
      <c r="GW533" s="33" t="n">
        <v>0.102</v>
      </c>
      <c r="GX533" s="33" t="n">
        <v>0.022</v>
      </c>
      <c r="GY533" s="33" t="n">
        <v>0.003</v>
      </c>
      <c r="GZ533" s="33" t="n">
        <v>0.016</v>
      </c>
      <c r="HA533" s="33" t="n">
        <v>0.013</v>
      </c>
      <c r="HB533" s="33" t="n">
        <v>0.013</v>
      </c>
      <c r="HC533" s="33" t="n">
        <v>0.016</v>
      </c>
      <c r="HD533" s="33" t="n">
        <v>0.01</v>
      </c>
      <c r="HE533" s="33" t="n">
        <v>0.067</v>
      </c>
      <c r="HF533" s="33" t="n">
        <v>0.064</v>
      </c>
      <c r="HG533" s="33" t="n">
        <v>0.077</v>
      </c>
      <c r="HH533" s="33" t="n">
        <v>0.086</v>
      </c>
      <c r="HI533" s="33" t="n">
        <v>0.083</v>
      </c>
      <c r="HJ533" s="33" t="n">
        <v>0.077</v>
      </c>
    </row>
    <row r="534" customFormat="false" ht="15" hidden="false" customHeight="false" outlineLevel="0" collapsed="false">
      <c r="A534" s="33" t="n">
        <v>610218</v>
      </c>
      <c r="B534" s="242" t="s">
        <v>1785</v>
      </c>
      <c r="C534" s="243" t="s">
        <v>1786</v>
      </c>
      <c r="D534" s="33" t="n">
        <v>6350</v>
      </c>
      <c r="E534" s="33" t="n">
        <v>25761</v>
      </c>
      <c r="F534" s="33" t="s">
        <v>1434</v>
      </c>
      <c r="G534" s="33" t="s">
        <v>1435</v>
      </c>
      <c r="H534" s="243" t="s">
        <v>46</v>
      </c>
      <c r="I534" s="33" t="s">
        <v>1855</v>
      </c>
      <c r="J534" s="33" t="s">
        <v>1788</v>
      </c>
      <c r="L534" s="33" t="s">
        <v>115</v>
      </c>
      <c r="N534" s="33" t="s">
        <v>1790</v>
      </c>
      <c r="O534" s="33" t="n">
        <v>51482</v>
      </c>
      <c r="P534" s="33" t="s">
        <v>1791</v>
      </c>
      <c r="Q534" s="33" t="s">
        <v>5379</v>
      </c>
      <c r="R534" s="33" t="s">
        <v>5380</v>
      </c>
      <c r="S534" s="33" t="n">
        <v>60617</v>
      </c>
      <c r="T534" s="33" t="n">
        <v>47</v>
      </c>
      <c r="U534" s="33" t="s">
        <v>5381</v>
      </c>
      <c r="V534" s="33" t="s">
        <v>5382</v>
      </c>
      <c r="W534" s="33" t="s">
        <v>5383</v>
      </c>
      <c r="X534" s="33" t="s">
        <v>5384</v>
      </c>
      <c r="Y534" s="33" t="s">
        <v>4118</v>
      </c>
      <c r="Z534" s="33" t="s">
        <v>2204</v>
      </c>
      <c r="AA534" s="33" t="n">
        <v>2012</v>
      </c>
      <c r="AB534" s="33" t="n">
        <v>610218</v>
      </c>
      <c r="AG534" s="33" t="s">
        <v>5385</v>
      </c>
      <c r="AH534" s="33" t="n">
        <v>6</v>
      </c>
      <c r="AI534" s="33" t="s">
        <v>1823</v>
      </c>
      <c r="AJ534" s="33" t="s">
        <v>1801</v>
      </c>
      <c r="AK534" s="33" t="s">
        <v>1802</v>
      </c>
      <c r="AL534" s="33" t="s">
        <v>115</v>
      </c>
      <c r="AM534" s="33" t="s">
        <v>53</v>
      </c>
      <c r="AR534" s="244" t="s">
        <v>54</v>
      </c>
    </row>
    <row r="535" customFormat="false" ht="15" hidden="false" customHeight="false" outlineLevel="0" collapsed="false">
      <c r="A535" s="33" t="n">
        <v>610219</v>
      </c>
      <c r="B535" s="242" t="s">
        <v>1785</v>
      </c>
      <c r="C535" s="243" t="s">
        <v>1786</v>
      </c>
      <c r="D535" s="33" t="n">
        <v>6360</v>
      </c>
      <c r="E535" s="33" t="n">
        <v>25771</v>
      </c>
      <c r="F535" s="33" t="s">
        <v>1438</v>
      </c>
      <c r="G535" s="33" t="s">
        <v>1439</v>
      </c>
      <c r="H535" s="243" t="s">
        <v>46</v>
      </c>
      <c r="I535" s="33" t="s">
        <v>1855</v>
      </c>
      <c r="J535" s="33" t="s">
        <v>2438</v>
      </c>
      <c r="L535" s="33" t="s">
        <v>59</v>
      </c>
      <c r="N535" s="33" t="s">
        <v>1790</v>
      </c>
      <c r="O535" s="33" t="n">
        <v>51521</v>
      </c>
      <c r="P535" s="33" t="s">
        <v>1791</v>
      </c>
      <c r="Q535" s="33" t="s">
        <v>5386</v>
      </c>
      <c r="R535" s="33" t="s">
        <v>5387</v>
      </c>
      <c r="S535" s="33" t="n">
        <v>60617</v>
      </c>
      <c r="T535" s="33" t="n">
        <v>47</v>
      </c>
      <c r="U535" s="33" t="s">
        <v>5388</v>
      </c>
      <c r="V535" s="33" t="s">
        <v>5389</v>
      </c>
      <c r="W535" s="33" t="s">
        <v>5390</v>
      </c>
      <c r="X535" s="33" t="s">
        <v>5391</v>
      </c>
      <c r="Y535" s="33" t="s">
        <v>2734</v>
      </c>
      <c r="Z535" s="33" t="s">
        <v>2388</v>
      </c>
      <c r="AA535" s="33" t="n">
        <v>2012</v>
      </c>
      <c r="AB535" s="33" t="n">
        <v>610219</v>
      </c>
      <c r="AD535" s="33" t="n">
        <v>6360</v>
      </c>
      <c r="AG535" s="33" t="s">
        <v>5392</v>
      </c>
      <c r="AH535" s="33" t="n">
        <v>0</v>
      </c>
      <c r="AI535" s="33" t="s">
        <v>1800</v>
      </c>
      <c r="AJ535" s="33" t="s">
        <v>1801</v>
      </c>
      <c r="AK535" s="33" t="s">
        <v>1802</v>
      </c>
      <c r="AL535" s="33" t="s">
        <v>59</v>
      </c>
      <c r="AM535" s="33" t="s">
        <v>60</v>
      </c>
      <c r="AN535" s="33" t="s">
        <v>59</v>
      </c>
      <c r="AO535" s="33" t="s">
        <v>59</v>
      </c>
      <c r="AP535" s="33" t="s">
        <v>60</v>
      </c>
      <c r="AQ535" s="33" t="s">
        <v>2426</v>
      </c>
      <c r="AR535" s="244" t="s">
        <v>159</v>
      </c>
      <c r="AS535" s="33" t="s">
        <v>47</v>
      </c>
      <c r="AT535" s="33" t="s">
        <v>47</v>
      </c>
      <c r="AU535" s="33" t="s">
        <v>47</v>
      </c>
      <c r="AV535" s="33" t="n">
        <v>52</v>
      </c>
      <c r="AW535" s="33" t="n">
        <v>49</v>
      </c>
      <c r="AX535" s="33" t="n">
        <v>54</v>
      </c>
      <c r="AY535" s="33" t="n">
        <v>194</v>
      </c>
      <c r="AZ535" s="33" t="n">
        <v>25</v>
      </c>
      <c r="BA535" s="33" t="n">
        <v>0</v>
      </c>
      <c r="BB535" s="33" t="n">
        <v>5</v>
      </c>
      <c r="BC535" s="33" t="n">
        <v>157</v>
      </c>
      <c r="BD535" s="245" t="n">
        <v>0</v>
      </c>
      <c r="BE535" s="33" t="n">
        <v>0</v>
      </c>
      <c r="BF535" s="33" t="n">
        <v>3</v>
      </c>
      <c r="BG535" s="33" t="n">
        <v>4</v>
      </c>
      <c r="BH535" s="33" t="n">
        <v>194</v>
      </c>
      <c r="BI535" s="33" t="n">
        <v>0.021</v>
      </c>
      <c r="BJ535" s="33" t="n">
        <v>0.005</v>
      </c>
      <c r="BK535" s="33" t="n">
        <v>0.005</v>
      </c>
      <c r="BL535" s="33" t="n">
        <v>0.01</v>
      </c>
      <c r="BM535" s="33" t="n">
        <v>0.005</v>
      </c>
      <c r="BN535" s="33" t="n">
        <v>0.052</v>
      </c>
      <c r="BO535" s="33" t="n">
        <v>0.057</v>
      </c>
      <c r="BP535" s="33" t="n">
        <v>0.062</v>
      </c>
      <c r="BQ535" s="33" t="n">
        <v>0.021</v>
      </c>
      <c r="BR535" s="33" t="n">
        <v>0.046</v>
      </c>
      <c r="BS535" s="33" t="n">
        <v>0.093</v>
      </c>
      <c r="BT535" s="33" t="n">
        <v>0.149</v>
      </c>
      <c r="BU535" s="33" t="n">
        <v>0.32</v>
      </c>
      <c r="BV535" s="33" t="n">
        <v>0.299</v>
      </c>
      <c r="BW535" s="33" t="n">
        <v>0.361</v>
      </c>
      <c r="BX535" s="33" t="n">
        <v>0.263</v>
      </c>
      <c r="BY535" s="33" t="n">
        <v>0.345</v>
      </c>
      <c r="BZ535" s="33" t="n">
        <v>0.314</v>
      </c>
      <c r="CA535" s="33" t="n">
        <v>0.021</v>
      </c>
      <c r="CB535" s="33" t="n">
        <v>0.01</v>
      </c>
      <c r="CC535" s="33" t="n">
        <v>0.021</v>
      </c>
      <c r="CD535" s="33" t="n">
        <v>0.021</v>
      </c>
      <c r="CE535" s="33" t="n">
        <v>0.015</v>
      </c>
      <c r="CF535" s="33" t="n">
        <v>0.026</v>
      </c>
      <c r="CG535" s="33" t="n">
        <v>0.582</v>
      </c>
      <c r="CH535" s="33" t="n">
        <v>0.624</v>
      </c>
      <c r="CI535" s="33" t="n">
        <v>0.593</v>
      </c>
      <c r="CJ535" s="33" t="n">
        <v>0.66</v>
      </c>
      <c r="CK535" s="33" t="n">
        <v>0.541</v>
      </c>
      <c r="CL535" s="33" t="n">
        <v>0.459</v>
      </c>
      <c r="CM535" s="33" t="n">
        <v>0</v>
      </c>
      <c r="CN535" s="33" t="n">
        <v>0</v>
      </c>
      <c r="CO535" s="33" t="n">
        <v>0.005</v>
      </c>
      <c r="CP535" s="33" t="n">
        <v>0.01</v>
      </c>
      <c r="CQ535" s="33" t="n">
        <v>0</v>
      </c>
      <c r="CR535" s="33" t="n">
        <v>0.005</v>
      </c>
      <c r="CS535" s="33" t="n">
        <v>0.021</v>
      </c>
      <c r="CT535" s="33" t="n">
        <v>0.052</v>
      </c>
      <c r="CU535" s="33" t="n">
        <v>0.036</v>
      </c>
      <c r="CV535" s="33" t="n">
        <v>0.031</v>
      </c>
      <c r="CW535" s="33" t="n">
        <v>0.015</v>
      </c>
      <c r="CX535" s="33" t="n">
        <v>0.021</v>
      </c>
      <c r="CY535" s="33" t="n">
        <v>0.041</v>
      </c>
      <c r="CZ535" s="33" t="n">
        <v>0.01</v>
      </c>
      <c r="DA535" s="33" t="n">
        <v>0.036</v>
      </c>
      <c r="DB535" s="33" t="n">
        <v>0.093</v>
      </c>
      <c r="DC535" s="33" t="n">
        <v>0.108</v>
      </c>
      <c r="DD535" s="33" t="n">
        <v>0.077</v>
      </c>
      <c r="DE535" s="33" t="n">
        <v>0.129</v>
      </c>
      <c r="DF535" s="33" t="n">
        <v>0.191</v>
      </c>
      <c r="DG535" s="33" t="n">
        <v>0.206</v>
      </c>
      <c r="DH535" s="33" t="n">
        <v>0.18</v>
      </c>
      <c r="DI535" s="33" t="n">
        <v>0.216</v>
      </c>
      <c r="DJ535" s="33" t="n">
        <v>0.309</v>
      </c>
      <c r="DK535" s="33" t="n">
        <v>0.325</v>
      </c>
      <c r="DL535" s="33" t="n">
        <v>0.284</v>
      </c>
      <c r="DM535" s="33" t="n">
        <v>0.216</v>
      </c>
      <c r="DN535" s="33" t="n">
        <v>0.015</v>
      </c>
      <c r="DO535" s="33" t="n">
        <v>0.01</v>
      </c>
      <c r="DP535" s="33" t="n">
        <v>0.015</v>
      </c>
      <c r="DQ535" s="33" t="n">
        <v>0.01</v>
      </c>
      <c r="DR535" s="33" t="n">
        <v>0.01</v>
      </c>
      <c r="DS535" s="33" t="n">
        <v>0.026</v>
      </c>
      <c r="DT535" s="33" t="n">
        <v>0.021</v>
      </c>
      <c r="DU535" s="33" t="n">
        <v>0.015</v>
      </c>
      <c r="DV535" s="33" t="n">
        <v>0.015</v>
      </c>
      <c r="DW535" s="33" t="n">
        <v>0.825</v>
      </c>
      <c r="DX535" s="33" t="n">
        <v>0.784</v>
      </c>
      <c r="DY535" s="33" t="n">
        <v>0.753</v>
      </c>
      <c r="DZ535" s="33" t="n">
        <v>0.758</v>
      </c>
      <c r="EA535" s="33" t="n">
        <v>0.763</v>
      </c>
      <c r="EB535" s="33" t="n">
        <v>0.624</v>
      </c>
      <c r="EC535" s="33" t="n">
        <v>0.541</v>
      </c>
      <c r="ED535" s="33" t="n">
        <v>0.541</v>
      </c>
      <c r="EE535" s="33" t="n">
        <v>0.655</v>
      </c>
      <c r="EF535" s="33" t="n">
        <v>0.392</v>
      </c>
      <c r="EG535" s="33" t="n">
        <v>0.021</v>
      </c>
      <c r="EH535" s="33" t="n">
        <v>0.031</v>
      </c>
      <c r="EI535" s="33" t="n">
        <v>0.062</v>
      </c>
      <c r="EJ535" s="33" t="n">
        <v>0.345</v>
      </c>
      <c r="EK535" s="33" t="n">
        <v>0.041</v>
      </c>
      <c r="EL535" s="33" t="n">
        <v>0.026</v>
      </c>
      <c r="EM535" s="33" t="n">
        <v>0.119</v>
      </c>
      <c r="EN535" s="33" t="n">
        <v>0.113</v>
      </c>
      <c r="EO535" s="33" t="n">
        <v>0.356</v>
      </c>
      <c r="EP535" s="33" t="n">
        <v>0.33</v>
      </c>
      <c r="EQ535" s="33" t="n">
        <v>0.366</v>
      </c>
      <c r="ER535" s="33" t="n">
        <v>0.031</v>
      </c>
      <c r="ES535" s="33" t="n">
        <v>0.021</v>
      </c>
      <c r="ET535" s="33" t="n">
        <v>0.046</v>
      </c>
      <c r="EU535" s="33" t="n">
        <v>0.093</v>
      </c>
      <c r="EV535" s="33" t="n">
        <v>0.119</v>
      </c>
      <c r="EW535" s="33" t="n">
        <v>0.562</v>
      </c>
      <c r="EX535" s="33" t="n">
        <v>0.567</v>
      </c>
      <c r="EY535" s="33" t="n">
        <v>0.361</v>
      </c>
      <c r="EZ535" s="33" t="n">
        <v>8.85</v>
      </c>
      <c r="FA535" s="33" t="n">
        <v>0.005</v>
      </c>
      <c r="FB535" s="33" t="n">
        <v>0</v>
      </c>
      <c r="FC535" s="33" t="n">
        <v>0.005</v>
      </c>
      <c r="FD535" s="33" t="n">
        <v>0.005</v>
      </c>
      <c r="FE535" s="33" t="n">
        <v>0.031</v>
      </c>
      <c r="FF535" s="33" t="n">
        <v>0.062</v>
      </c>
      <c r="FG535" s="33" t="n">
        <v>0.046</v>
      </c>
      <c r="FH535" s="33" t="n">
        <v>0.129</v>
      </c>
      <c r="FI535" s="33" t="n">
        <v>0.211</v>
      </c>
      <c r="FJ535" s="33" t="n">
        <v>0.479</v>
      </c>
      <c r="FK535" s="33" t="n">
        <v>0.026</v>
      </c>
      <c r="FL535" s="33" t="n">
        <v>0.387</v>
      </c>
      <c r="FM535" s="33" t="n">
        <v>0.598</v>
      </c>
      <c r="FN535" s="33" t="n">
        <v>0.175</v>
      </c>
      <c r="FO535" s="33" t="n">
        <v>0.242</v>
      </c>
      <c r="FP535" s="33" t="n">
        <v>0.098</v>
      </c>
      <c r="FQ535" s="33" t="n">
        <v>0.175</v>
      </c>
      <c r="FR535" s="33" t="n">
        <v>0.108</v>
      </c>
      <c r="FS535" s="33" t="n">
        <v>0.041</v>
      </c>
      <c r="FT535" s="33" t="n">
        <v>0.299</v>
      </c>
      <c r="FU535" s="33" t="n">
        <v>0.093</v>
      </c>
      <c r="FV535" s="33" t="n">
        <v>0.052</v>
      </c>
      <c r="FW535" s="33" t="n">
        <v>0.222</v>
      </c>
      <c r="FX535" s="33" t="n">
        <v>0.17</v>
      </c>
      <c r="FY535" s="33" t="n">
        <v>0.211</v>
      </c>
      <c r="FZ535" s="33" t="n">
        <v>0.129</v>
      </c>
      <c r="GA535" s="33" t="n">
        <v>0.01</v>
      </c>
      <c r="GB535" s="33" t="n">
        <v>0</v>
      </c>
      <c r="GC535" s="33" t="n">
        <v>0.01</v>
      </c>
      <c r="GD535" s="33" t="n">
        <v>0.031</v>
      </c>
      <c r="GE535" s="33" t="n">
        <v>0.222</v>
      </c>
      <c r="GF535" s="33" t="n">
        <v>0.005</v>
      </c>
      <c r="GG535" s="33" t="n">
        <v>0.268</v>
      </c>
      <c r="GH535" s="33" t="n">
        <v>0.289</v>
      </c>
      <c r="GI535" s="33" t="n">
        <v>0.32</v>
      </c>
      <c r="GJ535" s="33" t="n">
        <v>0.33</v>
      </c>
      <c r="GK535" s="33" t="n">
        <v>0.371</v>
      </c>
      <c r="GL535" s="33" t="n">
        <v>0.273</v>
      </c>
      <c r="GM535" s="33" t="n">
        <v>0.649</v>
      </c>
      <c r="GN535" s="33" t="n">
        <v>0.526</v>
      </c>
      <c r="GO535" s="33" t="n">
        <v>0.557</v>
      </c>
      <c r="GP535" s="33" t="n">
        <v>0.495</v>
      </c>
      <c r="GQ535" s="33" t="n">
        <v>0.242</v>
      </c>
      <c r="GR535" s="33" t="n">
        <v>0.649</v>
      </c>
      <c r="GS535" s="33" t="n">
        <v>0.015</v>
      </c>
      <c r="GT535" s="33" t="n">
        <v>0.113</v>
      </c>
      <c r="GU535" s="33" t="n">
        <v>0.046</v>
      </c>
      <c r="GV535" s="33" t="n">
        <v>0.067</v>
      </c>
      <c r="GW535" s="33" t="n">
        <v>0.082</v>
      </c>
      <c r="GX535" s="33" t="n">
        <v>0.01</v>
      </c>
      <c r="GY535" s="33" t="n">
        <v>0.021</v>
      </c>
      <c r="GZ535" s="33" t="n">
        <v>0.015</v>
      </c>
      <c r="HA535" s="33" t="n">
        <v>0.015</v>
      </c>
      <c r="HB535" s="33" t="n">
        <v>0.015</v>
      </c>
      <c r="HC535" s="33" t="n">
        <v>0.021</v>
      </c>
      <c r="HD535" s="33" t="n">
        <v>0.021</v>
      </c>
      <c r="HE535" s="33" t="n">
        <v>0.036</v>
      </c>
      <c r="HF535" s="33" t="n">
        <v>0.057</v>
      </c>
      <c r="HG535" s="33" t="n">
        <v>0.052</v>
      </c>
      <c r="HH535" s="33" t="n">
        <v>0.062</v>
      </c>
      <c r="HI535" s="33" t="n">
        <v>0.062</v>
      </c>
      <c r="HJ535" s="33" t="n">
        <v>0.041</v>
      </c>
    </row>
    <row r="536" customFormat="false" ht="15" hidden="false" customHeight="false" outlineLevel="0" collapsed="false">
      <c r="A536" s="33" t="n">
        <v>610220</v>
      </c>
      <c r="B536" s="242" t="s">
        <v>1785</v>
      </c>
      <c r="C536" s="243" t="s">
        <v>1786</v>
      </c>
      <c r="D536" s="33" t="n">
        <v>6370</v>
      </c>
      <c r="E536" s="33" t="n">
        <v>25781</v>
      </c>
      <c r="F536" s="33" t="s">
        <v>1442</v>
      </c>
      <c r="G536" s="33" t="s">
        <v>1443</v>
      </c>
      <c r="H536" s="243" t="s">
        <v>46</v>
      </c>
      <c r="I536" s="33" t="s">
        <v>1855</v>
      </c>
      <c r="J536" s="33" t="s">
        <v>1788</v>
      </c>
      <c r="L536" s="33" t="s">
        <v>64</v>
      </c>
      <c r="N536" s="33" t="s">
        <v>1790</v>
      </c>
      <c r="O536" s="33" t="n">
        <v>51077</v>
      </c>
      <c r="P536" s="33" t="s">
        <v>1791</v>
      </c>
      <c r="Q536" s="33" t="s">
        <v>5393</v>
      </c>
      <c r="R536" s="33" t="s">
        <v>5394</v>
      </c>
      <c r="S536" s="33" t="n">
        <v>60625</v>
      </c>
      <c r="T536" s="33" t="n">
        <v>31</v>
      </c>
      <c r="U536" s="33" t="s">
        <v>5395</v>
      </c>
      <c r="V536" s="33" t="s">
        <v>5396</v>
      </c>
      <c r="W536" s="33" t="s">
        <v>5397</v>
      </c>
      <c r="X536" s="33" t="s">
        <v>5398</v>
      </c>
      <c r="Y536" s="33" t="s">
        <v>2507</v>
      </c>
      <c r="Z536" s="33" t="s">
        <v>2508</v>
      </c>
      <c r="AA536" s="33" t="n">
        <v>2012</v>
      </c>
      <c r="AB536" s="33" t="n">
        <v>610220</v>
      </c>
      <c r="AD536" s="33" t="n">
        <v>6370</v>
      </c>
      <c r="AG536" s="33" t="s">
        <v>5399</v>
      </c>
      <c r="AH536" s="33" t="n">
        <v>1</v>
      </c>
      <c r="AI536" s="33" t="s">
        <v>1823</v>
      </c>
      <c r="AJ536" s="33" t="s">
        <v>1801</v>
      </c>
      <c r="AK536" s="33" t="s">
        <v>1802</v>
      </c>
      <c r="AL536" s="33" t="s">
        <v>64</v>
      </c>
      <c r="AM536" s="33" t="s">
        <v>65</v>
      </c>
      <c r="AN536" s="33" t="s">
        <v>64</v>
      </c>
      <c r="AO536" s="33" t="s">
        <v>64</v>
      </c>
      <c r="AP536" s="33" t="s">
        <v>65</v>
      </c>
      <c r="AQ536" s="33" t="s">
        <v>2426</v>
      </c>
      <c r="AR536" s="244" t="s">
        <v>1181</v>
      </c>
      <c r="AS536" s="33" t="s">
        <v>47</v>
      </c>
      <c r="AT536" s="33" t="s">
        <v>47</v>
      </c>
      <c r="AU536" s="33" t="s">
        <v>47</v>
      </c>
      <c r="AV536" s="33" t="n">
        <v>46</v>
      </c>
      <c r="AW536" s="33" t="n">
        <v>55</v>
      </c>
      <c r="AX536" s="33" t="n">
        <v>43</v>
      </c>
      <c r="AY536" s="33" t="n">
        <v>261</v>
      </c>
      <c r="AZ536" s="33" t="n">
        <v>113</v>
      </c>
      <c r="BA536" s="33" t="n">
        <v>9</v>
      </c>
      <c r="BB536" s="33" t="n">
        <v>5</v>
      </c>
      <c r="BC536" s="33" t="n">
        <v>99</v>
      </c>
      <c r="BD536" s="245" t="n">
        <v>2</v>
      </c>
      <c r="BE536" s="33" t="n">
        <v>0</v>
      </c>
      <c r="BF536" s="33" t="n">
        <v>21</v>
      </c>
      <c r="BG536" s="33" t="n">
        <v>12</v>
      </c>
      <c r="BH536" s="33" t="n">
        <v>261</v>
      </c>
      <c r="BI536" s="33" t="n">
        <v>0.019</v>
      </c>
      <c r="BJ536" s="33" t="n">
        <v>0.011</v>
      </c>
      <c r="BK536" s="33" t="n">
        <v>0.015</v>
      </c>
      <c r="BL536" s="33" t="n">
        <v>0.011</v>
      </c>
      <c r="BM536" s="33" t="n">
        <v>0.019</v>
      </c>
      <c r="BN536" s="33" t="n">
        <v>0.069</v>
      </c>
      <c r="BO536" s="33" t="n">
        <v>0.069</v>
      </c>
      <c r="BP536" s="33" t="n">
        <v>0.061</v>
      </c>
      <c r="BQ536" s="33" t="n">
        <v>0.034</v>
      </c>
      <c r="BR536" s="33" t="n">
        <v>0.054</v>
      </c>
      <c r="BS536" s="33" t="n">
        <v>0.111</v>
      </c>
      <c r="BT536" s="33" t="n">
        <v>0.184</v>
      </c>
      <c r="BU536" s="33" t="n">
        <v>0.36</v>
      </c>
      <c r="BV536" s="33" t="n">
        <v>0.261</v>
      </c>
      <c r="BW536" s="33" t="n">
        <v>0.322</v>
      </c>
      <c r="BX536" s="33" t="n">
        <v>0.199</v>
      </c>
      <c r="BY536" s="33" t="n">
        <v>0.368</v>
      </c>
      <c r="BZ536" s="33" t="n">
        <v>0.345</v>
      </c>
      <c r="CA536" s="33" t="n">
        <v>0.019</v>
      </c>
      <c r="CB536" s="33" t="n">
        <v>0.015</v>
      </c>
      <c r="CC536" s="33" t="n">
        <v>0.031</v>
      </c>
      <c r="CD536" s="33" t="n">
        <v>0.015</v>
      </c>
      <c r="CE536" s="33" t="n">
        <v>0.019</v>
      </c>
      <c r="CF536" s="33" t="n">
        <v>0.015</v>
      </c>
      <c r="CG536" s="33" t="n">
        <v>0.533</v>
      </c>
      <c r="CH536" s="33" t="n">
        <v>0.651</v>
      </c>
      <c r="CI536" s="33" t="n">
        <v>0.598</v>
      </c>
      <c r="CJ536" s="33" t="n">
        <v>0.72</v>
      </c>
      <c r="CK536" s="33" t="n">
        <v>0.483</v>
      </c>
      <c r="CL536" s="33" t="n">
        <v>0.387</v>
      </c>
      <c r="CM536" s="33" t="n">
        <v>0</v>
      </c>
      <c r="CN536" s="33" t="n">
        <v>0</v>
      </c>
      <c r="CO536" s="33" t="n">
        <v>0</v>
      </c>
      <c r="CP536" s="33" t="n">
        <v>0.004</v>
      </c>
      <c r="CQ536" s="33" t="n">
        <v>0</v>
      </c>
      <c r="CR536" s="33" t="n">
        <v>0.004</v>
      </c>
      <c r="CS536" s="33" t="n">
        <v>0.015</v>
      </c>
      <c r="CT536" s="33" t="n">
        <v>0.077</v>
      </c>
      <c r="CU536" s="33" t="n">
        <v>0.031</v>
      </c>
      <c r="CV536" s="33" t="n">
        <v>0.015</v>
      </c>
      <c r="CW536" s="33" t="n">
        <v>0.019</v>
      </c>
      <c r="CX536" s="33" t="n">
        <v>0.031</v>
      </c>
      <c r="CY536" s="33" t="n">
        <v>0.023</v>
      </c>
      <c r="CZ536" s="33" t="n">
        <v>0.031</v>
      </c>
      <c r="DA536" s="33" t="n">
        <v>0.05</v>
      </c>
      <c r="DB536" s="33" t="n">
        <v>0.069</v>
      </c>
      <c r="DC536" s="33" t="n">
        <v>0.123</v>
      </c>
      <c r="DD536" s="33" t="n">
        <v>0.077</v>
      </c>
      <c r="DE536" s="33" t="n">
        <v>0.111</v>
      </c>
      <c r="DF536" s="33" t="n">
        <v>0.169</v>
      </c>
      <c r="DG536" s="33" t="n">
        <v>0.153</v>
      </c>
      <c r="DH536" s="33" t="n">
        <v>0.146</v>
      </c>
      <c r="DI536" s="33" t="n">
        <v>0.146</v>
      </c>
      <c r="DJ536" s="33" t="n">
        <v>0.253</v>
      </c>
      <c r="DK536" s="33" t="n">
        <v>0.226</v>
      </c>
      <c r="DL536" s="33" t="n">
        <v>0.218</v>
      </c>
      <c r="DM536" s="33" t="n">
        <v>0.257</v>
      </c>
      <c r="DN536" s="33" t="n">
        <v>0.015</v>
      </c>
      <c r="DO536" s="33" t="n">
        <v>0.011</v>
      </c>
      <c r="DP536" s="33" t="n">
        <v>0.015</v>
      </c>
      <c r="DQ536" s="33" t="n">
        <v>0.015</v>
      </c>
      <c r="DR536" s="33" t="n">
        <v>0.019</v>
      </c>
      <c r="DS536" s="33" t="n">
        <v>0.019</v>
      </c>
      <c r="DT536" s="33" t="n">
        <v>0.019</v>
      </c>
      <c r="DU536" s="33" t="n">
        <v>0.019</v>
      </c>
      <c r="DV536" s="33" t="n">
        <v>0.015</v>
      </c>
      <c r="DW536" s="33" t="n">
        <v>0.858</v>
      </c>
      <c r="DX536" s="33" t="n">
        <v>0.801</v>
      </c>
      <c r="DY536" s="33" t="n">
        <v>0.801</v>
      </c>
      <c r="DZ536" s="33" t="n">
        <v>0.812</v>
      </c>
      <c r="EA536" s="33" t="n">
        <v>0.805</v>
      </c>
      <c r="EB536" s="33" t="n">
        <v>0.674</v>
      </c>
      <c r="EC536" s="33" t="n">
        <v>0.67</v>
      </c>
      <c r="ED536" s="33" t="n">
        <v>0.563</v>
      </c>
      <c r="EE536" s="33" t="n">
        <v>0.621</v>
      </c>
      <c r="EF536" s="33" t="n">
        <v>0.475</v>
      </c>
      <c r="EG536" s="33" t="n">
        <v>0.004</v>
      </c>
      <c r="EH536" s="33" t="n">
        <v>0.011</v>
      </c>
      <c r="EI536" s="33" t="n">
        <v>0.046</v>
      </c>
      <c r="EJ536" s="33" t="n">
        <v>0.345</v>
      </c>
      <c r="EK536" s="33" t="n">
        <v>0.038</v>
      </c>
      <c r="EL536" s="33" t="n">
        <v>0.011</v>
      </c>
      <c r="EM536" s="33" t="n">
        <v>0.199</v>
      </c>
      <c r="EN536" s="33" t="n">
        <v>0.05</v>
      </c>
      <c r="EO536" s="33" t="n">
        <v>0.261</v>
      </c>
      <c r="EP536" s="33" t="n">
        <v>0.23</v>
      </c>
      <c r="EQ536" s="33" t="n">
        <v>0.395</v>
      </c>
      <c r="ER536" s="33" t="n">
        <v>0.05</v>
      </c>
      <c r="ES536" s="33" t="n">
        <v>0.038</v>
      </c>
      <c r="ET536" s="33" t="n">
        <v>0.046</v>
      </c>
      <c r="EU536" s="33" t="n">
        <v>0.08</v>
      </c>
      <c r="EV536" s="33" t="n">
        <v>0.08</v>
      </c>
      <c r="EW536" s="33" t="n">
        <v>0.659</v>
      </c>
      <c r="EX536" s="33" t="n">
        <v>0.701</v>
      </c>
      <c r="EY536" s="33" t="n">
        <v>0.28</v>
      </c>
      <c r="EZ536" s="33" t="n">
        <v>8.87</v>
      </c>
      <c r="FA536" s="33" t="n">
        <v>0.004</v>
      </c>
      <c r="FB536" s="33" t="n">
        <v>0</v>
      </c>
      <c r="FC536" s="33" t="n">
        <v>0.008</v>
      </c>
      <c r="FD536" s="33" t="n">
        <v>0.015</v>
      </c>
      <c r="FE536" s="33" t="n">
        <v>0.042</v>
      </c>
      <c r="FF536" s="33" t="n">
        <v>0.042</v>
      </c>
      <c r="FG536" s="33" t="n">
        <v>0.042</v>
      </c>
      <c r="FH536" s="33" t="n">
        <v>0.084</v>
      </c>
      <c r="FI536" s="33" t="n">
        <v>0.241</v>
      </c>
      <c r="FJ536" s="33" t="n">
        <v>0.49</v>
      </c>
      <c r="FK536" s="33" t="n">
        <v>0.031</v>
      </c>
      <c r="FL536" s="33" t="n">
        <v>0.322</v>
      </c>
      <c r="FM536" s="33" t="n">
        <v>0.625</v>
      </c>
      <c r="FN536" s="33" t="n">
        <v>0.165</v>
      </c>
      <c r="FO536" s="33" t="n">
        <v>0.303</v>
      </c>
      <c r="FP536" s="33" t="n">
        <v>0.126</v>
      </c>
      <c r="FQ536" s="33" t="n">
        <v>0.238</v>
      </c>
      <c r="FR536" s="33" t="n">
        <v>0.169</v>
      </c>
      <c r="FS536" s="33" t="n">
        <v>0.073</v>
      </c>
      <c r="FT536" s="33" t="n">
        <v>0.33</v>
      </c>
      <c r="FU536" s="33" t="n">
        <v>0.084</v>
      </c>
      <c r="FV536" s="33" t="n">
        <v>0.034</v>
      </c>
      <c r="FW536" s="33" t="n">
        <v>0.188</v>
      </c>
      <c r="FX536" s="33" t="n">
        <v>0.123</v>
      </c>
      <c r="FY536" s="33" t="n">
        <v>0.142</v>
      </c>
      <c r="FZ536" s="33" t="n">
        <v>0.08</v>
      </c>
      <c r="GA536" s="33" t="n">
        <v>0.004</v>
      </c>
      <c r="GB536" s="33" t="n">
        <v>0.015</v>
      </c>
      <c r="GC536" s="33" t="n">
        <v>0.119</v>
      </c>
      <c r="GD536" s="33" t="n">
        <v>0.061</v>
      </c>
      <c r="GE536" s="33" t="n">
        <v>0.165</v>
      </c>
      <c r="GF536" s="33" t="n">
        <v>0.023</v>
      </c>
      <c r="GG536" s="33" t="n">
        <v>0.364</v>
      </c>
      <c r="GH536" s="33" t="n">
        <v>0.322</v>
      </c>
      <c r="GI536" s="33" t="n">
        <v>0.402</v>
      </c>
      <c r="GJ536" s="33" t="n">
        <v>0.51</v>
      </c>
      <c r="GK536" s="33" t="n">
        <v>0.383</v>
      </c>
      <c r="GL536" s="33" t="n">
        <v>0.234</v>
      </c>
      <c r="GM536" s="33" t="n">
        <v>0.571</v>
      </c>
      <c r="GN536" s="33" t="n">
        <v>0.483</v>
      </c>
      <c r="GO536" s="33" t="n">
        <v>0.36</v>
      </c>
      <c r="GP536" s="33" t="n">
        <v>0.337</v>
      </c>
      <c r="GQ536" s="33" t="n">
        <v>0.31</v>
      </c>
      <c r="GR536" s="33" t="n">
        <v>0.693</v>
      </c>
      <c r="GS536" s="33" t="n">
        <v>0.027</v>
      </c>
      <c r="GT536" s="33" t="n">
        <v>0.126</v>
      </c>
      <c r="GU536" s="33" t="n">
        <v>0.05</v>
      </c>
      <c r="GV536" s="33" t="n">
        <v>0.034</v>
      </c>
      <c r="GW536" s="33" t="n">
        <v>0.077</v>
      </c>
      <c r="GX536" s="33" t="n">
        <v>0.011</v>
      </c>
      <c r="GY536" s="33" t="n">
        <v>0.008</v>
      </c>
      <c r="GZ536" s="33" t="n">
        <v>0.019</v>
      </c>
      <c r="HA536" s="33" t="n">
        <v>0.034</v>
      </c>
      <c r="HB536" s="33" t="n">
        <v>0.015</v>
      </c>
      <c r="HC536" s="33" t="n">
        <v>0.027</v>
      </c>
      <c r="HD536" s="33" t="n">
        <v>0.011</v>
      </c>
      <c r="HE536" s="33" t="n">
        <v>0.027</v>
      </c>
      <c r="HF536" s="33" t="n">
        <v>0.034</v>
      </c>
      <c r="HG536" s="33" t="n">
        <v>0.034</v>
      </c>
      <c r="HH536" s="33" t="n">
        <v>0.042</v>
      </c>
      <c r="HI536" s="33" t="n">
        <v>0.038</v>
      </c>
      <c r="HJ536" s="33" t="n">
        <v>0.027</v>
      </c>
    </row>
    <row r="537" customFormat="false" ht="15" hidden="false" customHeight="false" outlineLevel="0" collapsed="false">
      <c r="A537" s="33" t="n">
        <v>610221</v>
      </c>
      <c r="B537" s="242" t="s">
        <v>1785</v>
      </c>
      <c r="C537" s="243" t="s">
        <v>1786</v>
      </c>
      <c r="D537" s="33" t="n">
        <v>6380</v>
      </c>
      <c r="E537" s="33" t="n">
        <v>25791</v>
      </c>
      <c r="F537" s="33" t="s">
        <v>1444</v>
      </c>
      <c r="G537" s="33" t="s">
        <v>1445</v>
      </c>
      <c r="H537" s="243" t="s">
        <v>46</v>
      </c>
      <c r="I537" s="33" t="s">
        <v>1855</v>
      </c>
      <c r="J537" s="33" t="s">
        <v>1788</v>
      </c>
      <c r="L537" s="33" t="s">
        <v>178</v>
      </c>
      <c r="N537" s="33" t="s">
        <v>1790</v>
      </c>
      <c r="O537" s="33" t="n">
        <v>51215</v>
      </c>
      <c r="P537" s="33" t="s">
        <v>1791</v>
      </c>
      <c r="Q537" s="33" t="s">
        <v>5400</v>
      </c>
      <c r="R537" s="33" t="s">
        <v>5401</v>
      </c>
      <c r="S537" s="33" t="n">
        <v>60624</v>
      </c>
      <c r="T537" s="33" t="n">
        <v>36</v>
      </c>
      <c r="U537" s="33" t="s">
        <v>5402</v>
      </c>
      <c r="V537" s="33" t="s">
        <v>5403</v>
      </c>
      <c r="W537" s="33" t="s">
        <v>5404</v>
      </c>
      <c r="X537" s="33" t="s">
        <v>5405</v>
      </c>
      <c r="Y537" s="33" t="s">
        <v>2318</v>
      </c>
      <c r="Z537" s="33" t="s">
        <v>2013</v>
      </c>
      <c r="AA537" s="33" t="n">
        <v>2012</v>
      </c>
      <c r="AB537" s="33" t="n">
        <v>610221</v>
      </c>
      <c r="AD537" s="33" t="n">
        <v>6380</v>
      </c>
      <c r="AG537" s="33" t="s">
        <v>5406</v>
      </c>
      <c r="AH537" s="33" t="n">
        <v>3</v>
      </c>
      <c r="AI537" s="33" t="s">
        <v>1823</v>
      </c>
      <c r="AJ537" s="33" t="s">
        <v>1801</v>
      </c>
      <c r="AK537" s="33" t="s">
        <v>1802</v>
      </c>
      <c r="AL537" s="33" t="s">
        <v>178</v>
      </c>
      <c r="AM537" s="33" t="s">
        <v>108</v>
      </c>
      <c r="AN537" s="33" t="s">
        <v>178</v>
      </c>
      <c r="AO537" s="33" t="s">
        <v>178</v>
      </c>
      <c r="AP537" s="33" t="s">
        <v>108</v>
      </c>
      <c r="AQ537" s="33" t="s">
        <v>2467</v>
      </c>
      <c r="AR537" s="244" t="s">
        <v>162</v>
      </c>
      <c r="AS537" s="33" t="s">
        <v>77</v>
      </c>
      <c r="AT537" s="33" t="s">
        <v>77</v>
      </c>
      <c r="AU537" s="33" t="s">
        <v>77</v>
      </c>
      <c r="AV537" s="33" t="n">
        <v>68</v>
      </c>
      <c r="AW537" s="33" t="n">
        <v>79</v>
      </c>
      <c r="AX537" s="33" t="n">
        <v>61</v>
      </c>
      <c r="AY537" s="33" t="n">
        <v>79</v>
      </c>
      <c r="AZ537" s="33" t="n">
        <v>1</v>
      </c>
      <c r="BA537" s="33" t="n">
        <v>0</v>
      </c>
      <c r="BB537" s="33" t="n">
        <v>76</v>
      </c>
      <c r="BC537" s="33" t="n">
        <v>0</v>
      </c>
      <c r="BD537" s="245" t="n">
        <v>1</v>
      </c>
      <c r="BE537" s="33" t="n">
        <v>0</v>
      </c>
      <c r="BF537" s="33" t="n">
        <v>0</v>
      </c>
      <c r="BG537" s="33" t="n">
        <v>1</v>
      </c>
      <c r="BH537" s="33" t="n">
        <v>79</v>
      </c>
      <c r="BI537" s="33" t="n">
        <v>0.013</v>
      </c>
      <c r="BJ537" s="33" t="n">
        <v>0</v>
      </c>
      <c r="BK537" s="33" t="n">
        <v>0</v>
      </c>
      <c r="BL537" s="33" t="n">
        <v>0.013</v>
      </c>
      <c r="BM537" s="33" t="n">
        <v>0.013</v>
      </c>
      <c r="BN537" s="33" t="n">
        <v>0.076</v>
      </c>
      <c r="BO537" s="33" t="n">
        <v>0.038</v>
      </c>
      <c r="BP537" s="33" t="n">
        <v>0.025</v>
      </c>
      <c r="BQ537" s="33" t="n">
        <v>0</v>
      </c>
      <c r="BR537" s="33" t="n">
        <v>0.025</v>
      </c>
      <c r="BS537" s="33" t="n">
        <v>0.038</v>
      </c>
      <c r="BT537" s="33" t="n">
        <v>0.101</v>
      </c>
      <c r="BU537" s="33" t="n">
        <v>0.165</v>
      </c>
      <c r="BV537" s="33" t="n">
        <v>0.19</v>
      </c>
      <c r="BW537" s="33" t="n">
        <v>0.266</v>
      </c>
      <c r="BX537" s="33" t="n">
        <v>0.266</v>
      </c>
      <c r="BY537" s="33" t="n">
        <v>0.342</v>
      </c>
      <c r="BZ537" s="33" t="n">
        <v>0.253</v>
      </c>
      <c r="CA537" s="33" t="n">
        <v>0</v>
      </c>
      <c r="CB537" s="33" t="n">
        <v>0</v>
      </c>
      <c r="CC537" s="33" t="n">
        <v>0</v>
      </c>
      <c r="CD537" s="33" t="n">
        <v>0</v>
      </c>
      <c r="CE537" s="33" t="n">
        <v>0.025</v>
      </c>
      <c r="CF537" s="33" t="n">
        <v>0.025</v>
      </c>
      <c r="CG537" s="33" t="n">
        <v>0.785</v>
      </c>
      <c r="CH537" s="33" t="n">
        <v>0.785</v>
      </c>
      <c r="CI537" s="33" t="n">
        <v>0.734</v>
      </c>
      <c r="CJ537" s="33" t="n">
        <v>0.696</v>
      </c>
      <c r="CK537" s="33" t="n">
        <v>0.582</v>
      </c>
      <c r="CL537" s="33" t="n">
        <v>0.544</v>
      </c>
      <c r="CM537" s="33" t="n">
        <v>0</v>
      </c>
      <c r="CN537" s="33" t="n">
        <v>0</v>
      </c>
      <c r="CO537" s="33" t="n">
        <v>0</v>
      </c>
      <c r="CP537" s="33" t="n">
        <v>0</v>
      </c>
      <c r="CQ537" s="33" t="n">
        <v>0</v>
      </c>
      <c r="CR537" s="33" t="n">
        <v>0</v>
      </c>
      <c r="CS537" s="33" t="n">
        <v>0</v>
      </c>
      <c r="CT537" s="33" t="n">
        <v>0.025</v>
      </c>
      <c r="CU537" s="33" t="n">
        <v>0.013</v>
      </c>
      <c r="CV537" s="33" t="n">
        <v>0</v>
      </c>
      <c r="CW537" s="33" t="n">
        <v>0</v>
      </c>
      <c r="CX537" s="33" t="n">
        <v>0</v>
      </c>
      <c r="CY537" s="33" t="n">
        <v>0.013</v>
      </c>
      <c r="CZ537" s="33" t="n">
        <v>0</v>
      </c>
      <c r="DA537" s="33" t="n">
        <v>0.013</v>
      </c>
      <c r="DB537" s="33" t="n">
        <v>0.038</v>
      </c>
      <c r="DC537" s="33" t="n">
        <v>0.025</v>
      </c>
      <c r="DD537" s="33" t="n">
        <v>0.013</v>
      </c>
      <c r="DE537" s="33" t="n">
        <v>0.127</v>
      </c>
      <c r="DF537" s="33" t="n">
        <v>0.101</v>
      </c>
      <c r="DG537" s="33" t="n">
        <v>0.139</v>
      </c>
      <c r="DH537" s="33" t="n">
        <v>0.114</v>
      </c>
      <c r="DI537" s="33" t="n">
        <v>0.152</v>
      </c>
      <c r="DJ537" s="33" t="n">
        <v>0.215</v>
      </c>
      <c r="DK537" s="33" t="n">
        <v>0.19</v>
      </c>
      <c r="DL537" s="33" t="n">
        <v>0.203</v>
      </c>
      <c r="DM537" s="33" t="n">
        <v>0.215</v>
      </c>
      <c r="DN537" s="33" t="n">
        <v>0</v>
      </c>
      <c r="DO537" s="33" t="n">
        <v>0</v>
      </c>
      <c r="DP537" s="33" t="n">
        <v>0</v>
      </c>
      <c r="DQ537" s="33" t="n">
        <v>0</v>
      </c>
      <c r="DR537" s="33" t="n">
        <v>0</v>
      </c>
      <c r="DS537" s="33" t="n">
        <v>0</v>
      </c>
      <c r="DT537" s="33" t="n">
        <v>0</v>
      </c>
      <c r="DU537" s="33" t="n">
        <v>0</v>
      </c>
      <c r="DV537" s="33" t="n">
        <v>0.063</v>
      </c>
      <c r="DW537" s="33" t="n">
        <v>0.873</v>
      </c>
      <c r="DX537" s="33" t="n">
        <v>0.899</v>
      </c>
      <c r="DY537" s="33" t="n">
        <v>0.861</v>
      </c>
      <c r="DZ537" s="33" t="n">
        <v>0.873</v>
      </c>
      <c r="EA537" s="33" t="n">
        <v>0.848</v>
      </c>
      <c r="EB537" s="33" t="n">
        <v>0.772</v>
      </c>
      <c r="EC537" s="33" t="n">
        <v>0.772</v>
      </c>
      <c r="ED537" s="33" t="n">
        <v>0.747</v>
      </c>
      <c r="EE537" s="33" t="n">
        <v>0.696</v>
      </c>
      <c r="EF537" s="33" t="n">
        <v>0.506</v>
      </c>
      <c r="EG537" s="33" t="n">
        <v>0.013</v>
      </c>
      <c r="EH537" s="33" t="n">
        <v>0</v>
      </c>
      <c r="EI537" s="33" t="n">
        <v>0.013</v>
      </c>
      <c r="EJ537" s="33" t="n">
        <v>0.266</v>
      </c>
      <c r="EK537" s="33" t="n">
        <v>0.025</v>
      </c>
      <c r="EL537" s="33" t="n">
        <v>0.038</v>
      </c>
      <c r="EM537" s="33" t="n">
        <v>0.114</v>
      </c>
      <c r="EN537" s="33" t="n">
        <v>0.051</v>
      </c>
      <c r="EO537" s="33" t="n">
        <v>0.304</v>
      </c>
      <c r="EP537" s="33" t="n">
        <v>0.241</v>
      </c>
      <c r="EQ537" s="33" t="n">
        <v>0.266</v>
      </c>
      <c r="ER537" s="33" t="n">
        <v>0.013</v>
      </c>
      <c r="ES537" s="33" t="n">
        <v>0.038</v>
      </c>
      <c r="ET537" s="33" t="n">
        <v>0.051</v>
      </c>
      <c r="EU537" s="33" t="n">
        <v>0.089</v>
      </c>
      <c r="EV537" s="33" t="n">
        <v>0.165</v>
      </c>
      <c r="EW537" s="33" t="n">
        <v>0.62</v>
      </c>
      <c r="EX537" s="33" t="n">
        <v>0.671</v>
      </c>
      <c r="EY537" s="33" t="n">
        <v>0.519</v>
      </c>
      <c r="EZ537" s="33" t="n">
        <v>8.46</v>
      </c>
      <c r="FA537" s="33" t="n">
        <v>0</v>
      </c>
      <c r="FB537" s="33" t="n">
        <v>0</v>
      </c>
      <c r="FC537" s="33" t="n">
        <v>0</v>
      </c>
      <c r="FD537" s="33" t="n">
        <v>0.038</v>
      </c>
      <c r="FE537" s="33" t="n">
        <v>0.051</v>
      </c>
      <c r="FF537" s="33" t="n">
        <v>0.063</v>
      </c>
      <c r="FG537" s="33" t="n">
        <v>0.114</v>
      </c>
      <c r="FH537" s="33" t="n">
        <v>0.152</v>
      </c>
      <c r="FI537" s="33" t="n">
        <v>0.101</v>
      </c>
      <c r="FJ537" s="33" t="n">
        <v>0.443</v>
      </c>
      <c r="FK537" s="33" t="n">
        <v>0.038</v>
      </c>
      <c r="FL537" s="33" t="n">
        <v>0.519</v>
      </c>
      <c r="FM537" s="33" t="n">
        <v>0.658</v>
      </c>
      <c r="FN537" s="33" t="n">
        <v>0.392</v>
      </c>
      <c r="FO537" s="33" t="n">
        <v>0.152</v>
      </c>
      <c r="FP537" s="33" t="n">
        <v>0.051</v>
      </c>
      <c r="FQ537" s="33" t="n">
        <v>0.127</v>
      </c>
      <c r="FR537" s="33" t="n">
        <v>0.127</v>
      </c>
      <c r="FS537" s="33" t="n">
        <v>0.063</v>
      </c>
      <c r="FT537" s="33" t="n">
        <v>0.304</v>
      </c>
      <c r="FU537" s="33" t="n">
        <v>0.089</v>
      </c>
      <c r="FV537" s="33" t="n">
        <v>0.089</v>
      </c>
      <c r="FW537" s="33" t="n">
        <v>0.165</v>
      </c>
      <c r="FX537" s="33" t="n">
        <v>0.114</v>
      </c>
      <c r="FY537" s="33" t="n">
        <v>0.139</v>
      </c>
      <c r="FZ537" s="33" t="n">
        <v>0.013</v>
      </c>
      <c r="GA537" s="33" t="n">
        <v>0</v>
      </c>
      <c r="GB537" s="33" t="n">
        <v>0</v>
      </c>
      <c r="GC537" s="33" t="n">
        <v>0</v>
      </c>
      <c r="GD537" s="33" t="n">
        <v>0.025</v>
      </c>
      <c r="GE537" s="33" t="n">
        <v>0.013</v>
      </c>
      <c r="GF537" s="33" t="n">
        <v>0</v>
      </c>
      <c r="GG537" s="33" t="n">
        <v>0.367</v>
      </c>
      <c r="GH537" s="33" t="n">
        <v>0.354</v>
      </c>
      <c r="GI537" s="33" t="n">
        <v>0.316</v>
      </c>
      <c r="GJ537" s="33" t="n">
        <v>0.329</v>
      </c>
      <c r="GK537" s="33" t="n">
        <v>0.38</v>
      </c>
      <c r="GL537" s="33" t="n">
        <v>0.304</v>
      </c>
      <c r="GM537" s="33" t="n">
        <v>0.57</v>
      </c>
      <c r="GN537" s="33" t="n">
        <v>0.43</v>
      </c>
      <c r="GO537" s="33" t="n">
        <v>0.532</v>
      </c>
      <c r="GP537" s="33" t="n">
        <v>0.468</v>
      </c>
      <c r="GQ537" s="33" t="n">
        <v>0.468</v>
      </c>
      <c r="GR537" s="33" t="n">
        <v>0.608</v>
      </c>
      <c r="GS537" s="33" t="n">
        <v>0.013</v>
      </c>
      <c r="GT537" s="33" t="n">
        <v>0.101</v>
      </c>
      <c r="GU537" s="33" t="n">
        <v>0.063</v>
      </c>
      <c r="GV537" s="33" t="n">
        <v>0.063</v>
      </c>
      <c r="GW537" s="33" t="n">
        <v>0.089</v>
      </c>
      <c r="GX537" s="33" t="n">
        <v>0.038</v>
      </c>
      <c r="GY537" s="33" t="n">
        <v>0.051</v>
      </c>
      <c r="GZ537" s="33" t="n">
        <v>0.089</v>
      </c>
      <c r="HA537" s="33" t="n">
        <v>0.076</v>
      </c>
      <c r="HB537" s="33" t="n">
        <v>0.076</v>
      </c>
      <c r="HC537" s="33" t="n">
        <v>0.038</v>
      </c>
      <c r="HD537" s="33" t="n">
        <v>0.038</v>
      </c>
      <c r="HE537" s="33" t="n">
        <v>0</v>
      </c>
      <c r="HF537" s="33" t="n">
        <v>0.025</v>
      </c>
      <c r="HG537" s="33" t="n">
        <v>0.013</v>
      </c>
      <c r="HH537" s="33" t="n">
        <v>0.038</v>
      </c>
      <c r="HI537" s="33" t="n">
        <v>0.013</v>
      </c>
      <c r="HJ537" s="33" t="n">
        <v>0.013</v>
      </c>
    </row>
    <row r="538" customFormat="false" ht="15" hidden="false" customHeight="false" outlineLevel="0" collapsed="false">
      <c r="A538" s="33" t="n">
        <v>610223</v>
      </c>
      <c r="B538" s="242" t="s">
        <v>1785</v>
      </c>
      <c r="C538" s="243" t="s">
        <v>1786</v>
      </c>
      <c r="D538" s="33" t="n">
        <v>6390</v>
      </c>
      <c r="E538" s="33" t="n">
        <v>25811</v>
      </c>
      <c r="F538" s="33" t="s">
        <v>1450</v>
      </c>
      <c r="G538" s="33" t="s">
        <v>1451</v>
      </c>
      <c r="H538" s="243" t="s">
        <v>46</v>
      </c>
      <c r="I538" s="33" t="s">
        <v>1855</v>
      </c>
      <c r="J538" s="33" t="s">
        <v>1788</v>
      </c>
      <c r="L538" s="33" t="s">
        <v>89</v>
      </c>
      <c r="N538" s="33" t="s">
        <v>1790</v>
      </c>
      <c r="O538" s="33" t="n">
        <v>51385</v>
      </c>
      <c r="P538" s="33" t="s">
        <v>1791</v>
      </c>
      <c r="Q538" s="33" t="s">
        <v>5407</v>
      </c>
      <c r="R538" s="33" t="s">
        <v>5408</v>
      </c>
      <c r="S538" s="33" t="n">
        <v>60621</v>
      </c>
      <c r="T538" s="33" t="n">
        <v>45</v>
      </c>
      <c r="U538" s="33" t="s">
        <v>5409</v>
      </c>
      <c r="V538" s="33" t="s">
        <v>5410</v>
      </c>
      <c r="W538" s="33" t="s">
        <v>5411</v>
      </c>
      <c r="X538" s="33" t="s">
        <v>5412</v>
      </c>
      <c r="Y538" s="33" t="s">
        <v>1830</v>
      </c>
      <c r="Z538" s="33" t="s">
        <v>2215</v>
      </c>
      <c r="AA538" s="33" t="n">
        <v>2012</v>
      </c>
      <c r="AB538" s="33" t="n">
        <v>610223</v>
      </c>
      <c r="AD538" s="33" t="n">
        <v>6390</v>
      </c>
      <c r="AG538" s="33" t="s">
        <v>5413</v>
      </c>
      <c r="AH538" s="33" t="n">
        <v>5</v>
      </c>
      <c r="AI538" s="33" t="s">
        <v>1823</v>
      </c>
      <c r="AJ538" s="33" t="s">
        <v>1801</v>
      </c>
      <c r="AK538" s="33" t="s">
        <v>1802</v>
      </c>
      <c r="AL538" s="33" t="s">
        <v>89</v>
      </c>
      <c r="AM538" s="33" t="s">
        <v>71</v>
      </c>
      <c r="AN538" s="33" t="s">
        <v>89</v>
      </c>
      <c r="AO538" s="33" t="s">
        <v>89</v>
      </c>
      <c r="AP538" s="33" t="s">
        <v>71</v>
      </c>
      <c r="AQ538" s="33" t="s">
        <v>2467</v>
      </c>
      <c r="AR538" s="244" t="s">
        <v>217</v>
      </c>
      <c r="AS538" s="33" t="s">
        <v>77</v>
      </c>
      <c r="AT538" s="33" t="s">
        <v>47</v>
      </c>
      <c r="AU538" s="33" t="s">
        <v>77</v>
      </c>
      <c r="AV538" s="33" t="n">
        <v>62</v>
      </c>
      <c r="AW538" s="33" t="n">
        <v>40</v>
      </c>
      <c r="AX538" s="33" t="n">
        <v>67</v>
      </c>
      <c r="AY538" s="33" t="n">
        <v>72</v>
      </c>
      <c r="AZ538" s="33" t="n">
        <v>0</v>
      </c>
      <c r="BA538" s="33" t="n">
        <v>0</v>
      </c>
      <c r="BB538" s="33" t="n">
        <v>68</v>
      </c>
      <c r="BC538" s="33" t="n">
        <v>0</v>
      </c>
      <c r="BD538" s="245" t="n">
        <v>0</v>
      </c>
      <c r="BE538" s="33" t="n">
        <v>0</v>
      </c>
      <c r="BF538" s="33" t="n">
        <v>2</v>
      </c>
      <c r="BG538" s="33" t="n">
        <v>2</v>
      </c>
      <c r="BH538" s="33" t="n">
        <v>72</v>
      </c>
      <c r="BI538" s="33" t="n">
        <v>0.014</v>
      </c>
      <c r="BJ538" s="33" t="n">
        <v>0.014</v>
      </c>
      <c r="BK538" s="33" t="n">
        <v>0.014</v>
      </c>
      <c r="BL538" s="33" t="n">
        <v>0.014</v>
      </c>
      <c r="BM538" s="33" t="n">
        <v>0.042</v>
      </c>
      <c r="BN538" s="33" t="n">
        <v>0.042</v>
      </c>
      <c r="BO538" s="33" t="n">
        <v>0.083</v>
      </c>
      <c r="BP538" s="33" t="n">
        <v>0.083</v>
      </c>
      <c r="BQ538" s="33" t="n">
        <v>0.069</v>
      </c>
      <c r="BR538" s="33" t="n">
        <v>0.028</v>
      </c>
      <c r="BS538" s="33" t="n">
        <v>0.056</v>
      </c>
      <c r="BT538" s="33" t="n">
        <v>0.083</v>
      </c>
      <c r="BU538" s="33" t="n">
        <v>0.306</v>
      </c>
      <c r="BV538" s="33" t="n">
        <v>0.236</v>
      </c>
      <c r="BW538" s="33" t="n">
        <v>0.236</v>
      </c>
      <c r="BX538" s="33" t="n">
        <v>0.139</v>
      </c>
      <c r="BY538" s="33" t="n">
        <v>0.222</v>
      </c>
      <c r="BZ538" s="33" t="n">
        <v>0.319</v>
      </c>
      <c r="CA538" s="33" t="n">
        <v>0</v>
      </c>
      <c r="CB538" s="33" t="n">
        <v>0.014</v>
      </c>
      <c r="CC538" s="33" t="n">
        <v>0</v>
      </c>
      <c r="CD538" s="33" t="n">
        <v>0</v>
      </c>
      <c r="CE538" s="33" t="n">
        <v>0.014</v>
      </c>
      <c r="CF538" s="33" t="n">
        <v>0</v>
      </c>
      <c r="CG538" s="33" t="n">
        <v>0.597</v>
      </c>
      <c r="CH538" s="33" t="n">
        <v>0.653</v>
      </c>
      <c r="CI538" s="33" t="n">
        <v>0.681</v>
      </c>
      <c r="CJ538" s="33" t="n">
        <v>0.819</v>
      </c>
      <c r="CK538" s="33" t="n">
        <v>0.667</v>
      </c>
      <c r="CL538" s="33" t="n">
        <v>0.556</v>
      </c>
      <c r="CM538" s="33" t="n">
        <v>0.028</v>
      </c>
      <c r="CN538" s="33" t="n">
        <v>0</v>
      </c>
      <c r="CO538" s="33" t="n">
        <v>0.014</v>
      </c>
      <c r="CP538" s="33" t="n">
        <v>0.028</v>
      </c>
      <c r="CQ538" s="33" t="n">
        <v>0.014</v>
      </c>
      <c r="CR538" s="33" t="n">
        <v>0.014</v>
      </c>
      <c r="CS538" s="33" t="n">
        <v>0.028</v>
      </c>
      <c r="CT538" s="33" t="n">
        <v>0.139</v>
      </c>
      <c r="CU538" s="33" t="n">
        <v>0.069</v>
      </c>
      <c r="CV538" s="33" t="n">
        <v>0.042</v>
      </c>
      <c r="CW538" s="33" t="n">
        <v>0.083</v>
      </c>
      <c r="CX538" s="33" t="n">
        <v>0.069</v>
      </c>
      <c r="CY538" s="33" t="n">
        <v>0.097</v>
      </c>
      <c r="CZ538" s="33" t="n">
        <v>0.069</v>
      </c>
      <c r="DA538" s="33" t="n">
        <v>0.111</v>
      </c>
      <c r="DB538" s="33" t="n">
        <v>0.111</v>
      </c>
      <c r="DC538" s="33" t="n">
        <v>0.069</v>
      </c>
      <c r="DD538" s="33" t="n">
        <v>0.111</v>
      </c>
      <c r="DE538" s="33" t="n">
        <v>0.097</v>
      </c>
      <c r="DF538" s="33" t="n">
        <v>0.125</v>
      </c>
      <c r="DG538" s="33" t="n">
        <v>0.167</v>
      </c>
      <c r="DH538" s="33" t="n">
        <v>0.111</v>
      </c>
      <c r="DI538" s="33" t="n">
        <v>0.153</v>
      </c>
      <c r="DJ538" s="33" t="n">
        <v>0.236</v>
      </c>
      <c r="DK538" s="33" t="n">
        <v>0.208</v>
      </c>
      <c r="DL538" s="33" t="n">
        <v>0.222</v>
      </c>
      <c r="DM538" s="33" t="n">
        <v>0.139</v>
      </c>
      <c r="DN538" s="33" t="n">
        <v>0.014</v>
      </c>
      <c r="DO538" s="33" t="n">
        <v>0</v>
      </c>
      <c r="DP538" s="33" t="n">
        <v>0</v>
      </c>
      <c r="DQ538" s="33" t="n">
        <v>0.014</v>
      </c>
      <c r="DR538" s="33" t="n">
        <v>0</v>
      </c>
      <c r="DS538" s="33" t="n">
        <v>0</v>
      </c>
      <c r="DT538" s="33" t="n">
        <v>0</v>
      </c>
      <c r="DU538" s="33" t="n">
        <v>0.014</v>
      </c>
      <c r="DV538" s="33" t="n">
        <v>0</v>
      </c>
      <c r="DW538" s="33" t="n">
        <v>0.819</v>
      </c>
      <c r="DX538" s="33" t="n">
        <v>0.792</v>
      </c>
      <c r="DY538" s="33" t="n">
        <v>0.75</v>
      </c>
      <c r="DZ538" s="33" t="n">
        <v>0.75</v>
      </c>
      <c r="EA538" s="33" t="n">
        <v>0.764</v>
      </c>
      <c r="EB538" s="33" t="n">
        <v>0.639</v>
      </c>
      <c r="EC538" s="33" t="n">
        <v>0.653</v>
      </c>
      <c r="ED538" s="33" t="n">
        <v>0.556</v>
      </c>
      <c r="EE538" s="33" t="n">
        <v>0.681</v>
      </c>
      <c r="EF538" s="33" t="n">
        <v>0.389</v>
      </c>
      <c r="EG538" s="33" t="n">
        <v>0.042</v>
      </c>
      <c r="EH538" s="33" t="n">
        <v>0</v>
      </c>
      <c r="EI538" s="33" t="n">
        <v>0.014</v>
      </c>
      <c r="EJ538" s="33" t="n">
        <v>0.278</v>
      </c>
      <c r="EK538" s="33" t="n">
        <v>0.097</v>
      </c>
      <c r="EL538" s="33" t="n">
        <v>0.028</v>
      </c>
      <c r="EM538" s="33" t="n">
        <v>0.056</v>
      </c>
      <c r="EN538" s="33" t="n">
        <v>0.083</v>
      </c>
      <c r="EO538" s="33" t="n">
        <v>0.194</v>
      </c>
      <c r="EP538" s="33" t="n">
        <v>0.25</v>
      </c>
      <c r="EQ538" s="33" t="n">
        <v>0.222</v>
      </c>
      <c r="ER538" s="33" t="n">
        <v>0.056</v>
      </c>
      <c r="ES538" s="33" t="n">
        <v>0.083</v>
      </c>
      <c r="ET538" s="33" t="n">
        <v>0.167</v>
      </c>
      <c r="EU538" s="33" t="n">
        <v>0.069</v>
      </c>
      <c r="EV538" s="33" t="n">
        <v>0.194</v>
      </c>
      <c r="EW538" s="33" t="n">
        <v>0.583</v>
      </c>
      <c r="EX538" s="33" t="n">
        <v>0.556</v>
      </c>
      <c r="EY538" s="33" t="n">
        <v>0.639</v>
      </c>
      <c r="EZ538" s="33" t="n">
        <v>8.46</v>
      </c>
      <c r="FA538" s="33" t="n">
        <v>0</v>
      </c>
      <c r="FB538" s="33" t="n">
        <v>0</v>
      </c>
      <c r="FC538" s="33" t="n">
        <v>0.028</v>
      </c>
      <c r="FD538" s="33" t="n">
        <v>0.056</v>
      </c>
      <c r="FE538" s="33" t="n">
        <v>0.042</v>
      </c>
      <c r="FF538" s="33" t="n">
        <v>0.042</v>
      </c>
      <c r="FG538" s="33" t="n">
        <v>0.083</v>
      </c>
      <c r="FH538" s="33" t="n">
        <v>0.069</v>
      </c>
      <c r="FI538" s="33" t="n">
        <v>0.167</v>
      </c>
      <c r="FJ538" s="33" t="n">
        <v>0.458</v>
      </c>
      <c r="FK538" s="33" t="n">
        <v>0.056</v>
      </c>
      <c r="FL538" s="33" t="n">
        <v>0.569</v>
      </c>
      <c r="FM538" s="33" t="n">
        <v>0.653</v>
      </c>
      <c r="FN538" s="33" t="n">
        <v>0.333</v>
      </c>
      <c r="FO538" s="33" t="n">
        <v>0.083</v>
      </c>
      <c r="FP538" s="33" t="n">
        <v>0.014</v>
      </c>
      <c r="FQ538" s="33" t="n">
        <v>0.194</v>
      </c>
      <c r="FR538" s="33" t="n">
        <v>0.097</v>
      </c>
      <c r="FS538" s="33" t="n">
        <v>0.069</v>
      </c>
      <c r="FT538" s="33" t="n">
        <v>0.153</v>
      </c>
      <c r="FU538" s="33" t="n">
        <v>0.097</v>
      </c>
      <c r="FV538" s="33" t="n">
        <v>0.083</v>
      </c>
      <c r="FW538" s="33" t="n">
        <v>0.222</v>
      </c>
      <c r="FX538" s="33" t="n">
        <v>0.153</v>
      </c>
      <c r="FY538" s="33" t="n">
        <v>0.181</v>
      </c>
      <c r="FZ538" s="33" t="n">
        <v>0.097</v>
      </c>
      <c r="GA538" s="33" t="n">
        <v>0.014</v>
      </c>
      <c r="GB538" s="33" t="n">
        <v>0</v>
      </c>
      <c r="GC538" s="33" t="n">
        <v>0</v>
      </c>
      <c r="GD538" s="33" t="n">
        <v>0</v>
      </c>
      <c r="GE538" s="33" t="n">
        <v>0.083</v>
      </c>
      <c r="GF538" s="33" t="n">
        <v>0</v>
      </c>
      <c r="GG538" s="33" t="n">
        <v>0.236</v>
      </c>
      <c r="GH538" s="33" t="n">
        <v>0.222</v>
      </c>
      <c r="GI538" s="33" t="n">
        <v>0.194</v>
      </c>
      <c r="GJ538" s="33" t="n">
        <v>0.194</v>
      </c>
      <c r="GK538" s="33" t="n">
        <v>0.264</v>
      </c>
      <c r="GL538" s="33" t="n">
        <v>0.236</v>
      </c>
      <c r="GM538" s="33" t="n">
        <v>0.528</v>
      </c>
      <c r="GN538" s="33" t="n">
        <v>0.389</v>
      </c>
      <c r="GO538" s="33" t="n">
        <v>0.458</v>
      </c>
      <c r="GP538" s="33" t="n">
        <v>0.458</v>
      </c>
      <c r="GQ538" s="33" t="n">
        <v>0.417</v>
      </c>
      <c r="GR538" s="33" t="n">
        <v>0.597</v>
      </c>
      <c r="GS538" s="33" t="n">
        <v>0.111</v>
      </c>
      <c r="GT538" s="33" t="n">
        <v>0.236</v>
      </c>
      <c r="GU538" s="33" t="n">
        <v>0.194</v>
      </c>
      <c r="GV538" s="33" t="n">
        <v>0.194</v>
      </c>
      <c r="GW538" s="33" t="n">
        <v>0.097</v>
      </c>
      <c r="GX538" s="33" t="n">
        <v>0.028</v>
      </c>
      <c r="GY538" s="33" t="n">
        <v>0.069</v>
      </c>
      <c r="GZ538" s="33" t="n">
        <v>0.083</v>
      </c>
      <c r="HA538" s="33" t="n">
        <v>0.083</v>
      </c>
      <c r="HB538" s="33" t="n">
        <v>0.083</v>
      </c>
      <c r="HC538" s="33" t="n">
        <v>0.069</v>
      </c>
      <c r="HD538" s="33" t="n">
        <v>0.083</v>
      </c>
      <c r="HE538" s="33" t="n">
        <v>0.042</v>
      </c>
      <c r="HF538" s="33" t="n">
        <v>0.069</v>
      </c>
      <c r="HG538" s="33" t="n">
        <v>0.069</v>
      </c>
      <c r="HH538" s="33" t="n">
        <v>0.069</v>
      </c>
      <c r="HI538" s="33" t="n">
        <v>0.069</v>
      </c>
      <c r="HJ538" s="33" t="n">
        <v>0.056</v>
      </c>
    </row>
    <row r="539" customFormat="false" ht="15" hidden="false" customHeight="false" outlineLevel="0" collapsed="false">
      <c r="A539" s="33" t="n">
        <v>610224</v>
      </c>
      <c r="B539" s="242" t="s">
        <v>1785</v>
      </c>
      <c r="C539" s="243" t="s">
        <v>1786</v>
      </c>
      <c r="D539" s="33" t="n">
        <v>6400</v>
      </c>
      <c r="E539" s="33" t="n">
        <v>25821</v>
      </c>
      <c r="F539" s="33" t="s">
        <v>1454</v>
      </c>
      <c r="G539" s="33" t="s">
        <v>1455</v>
      </c>
      <c r="H539" s="243" t="s">
        <v>46</v>
      </c>
      <c r="I539" s="33" t="s">
        <v>1855</v>
      </c>
      <c r="J539" s="33" t="s">
        <v>1788</v>
      </c>
      <c r="L539" s="33" t="s">
        <v>59</v>
      </c>
      <c r="N539" s="33" t="s">
        <v>1790</v>
      </c>
      <c r="O539" s="33" t="n">
        <v>51522</v>
      </c>
      <c r="P539" s="33" t="s">
        <v>1791</v>
      </c>
      <c r="Q539" s="33" t="s">
        <v>1454</v>
      </c>
      <c r="R539" s="33" t="s">
        <v>5414</v>
      </c>
      <c r="S539" s="33" t="n">
        <v>60628</v>
      </c>
      <c r="T539" s="33" t="n">
        <v>48</v>
      </c>
      <c r="U539" s="33" t="s">
        <v>5415</v>
      </c>
      <c r="V539" s="33" t="s">
        <v>5416</v>
      </c>
      <c r="W539" s="33" t="s">
        <v>5417</v>
      </c>
      <c r="X539" s="33" t="s">
        <v>5418</v>
      </c>
      <c r="Y539" s="33" t="s">
        <v>1455</v>
      </c>
      <c r="Z539" s="33" t="s">
        <v>2538</v>
      </c>
      <c r="AA539" s="33" t="n">
        <v>2012</v>
      </c>
      <c r="AB539" s="33" t="n">
        <v>610224</v>
      </c>
      <c r="AG539" s="33" t="s">
        <v>5419</v>
      </c>
      <c r="AH539" s="33" t="n">
        <v>6</v>
      </c>
      <c r="AI539" s="33" t="s">
        <v>1823</v>
      </c>
      <c r="AJ539" s="33" t="s">
        <v>1801</v>
      </c>
      <c r="AK539" s="33" t="s">
        <v>1802</v>
      </c>
      <c r="AL539" s="33" t="s">
        <v>59</v>
      </c>
      <c r="AM539" s="33" t="s">
        <v>60</v>
      </c>
      <c r="AR539" s="244" t="s">
        <v>54</v>
      </c>
    </row>
    <row r="540" customFormat="false" ht="15" hidden="false" customHeight="false" outlineLevel="0" collapsed="false">
      <c r="A540" s="33" t="n">
        <v>610225</v>
      </c>
      <c r="B540" s="242" t="s">
        <v>1785</v>
      </c>
      <c r="C540" s="243" t="s">
        <v>1786</v>
      </c>
      <c r="D540" s="33" t="n">
        <v>6420</v>
      </c>
      <c r="E540" s="33" t="n">
        <v>25831</v>
      </c>
      <c r="F540" s="33" t="s">
        <v>1460</v>
      </c>
      <c r="G540" s="33" t="s">
        <v>1461</v>
      </c>
      <c r="H540" s="243" t="s">
        <v>46</v>
      </c>
      <c r="I540" s="33" t="s">
        <v>1855</v>
      </c>
      <c r="J540" s="33" t="s">
        <v>1788</v>
      </c>
      <c r="L540" s="33" t="s">
        <v>59</v>
      </c>
      <c r="N540" s="33" t="s">
        <v>1790</v>
      </c>
      <c r="O540" s="33" t="n">
        <v>51523</v>
      </c>
      <c r="P540" s="33" t="s">
        <v>1791</v>
      </c>
      <c r="Q540" s="33" t="s">
        <v>5420</v>
      </c>
      <c r="R540" s="33" t="s">
        <v>5421</v>
      </c>
      <c r="S540" s="33" t="n">
        <v>60643</v>
      </c>
      <c r="T540" s="33" t="n">
        <v>49</v>
      </c>
      <c r="U540" s="33" t="s">
        <v>5422</v>
      </c>
      <c r="V540" s="33" t="s">
        <v>5423</v>
      </c>
      <c r="W540" s="33" t="s">
        <v>5424</v>
      </c>
      <c r="X540" s="33" t="s">
        <v>5425</v>
      </c>
      <c r="Y540" s="33" t="s">
        <v>1455</v>
      </c>
      <c r="Z540" s="33" t="s">
        <v>2538</v>
      </c>
      <c r="AA540" s="33" t="n">
        <v>2012</v>
      </c>
      <c r="AB540" s="33" t="n">
        <v>610225</v>
      </c>
      <c r="AD540" s="33" t="n">
        <v>6420</v>
      </c>
      <c r="AG540" s="33" t="s">
        <v>5426</v>
      </c>
      <c r="AH540" s="33" t="n">
        <v>6</v>
      </c>
      <c r="AI540" s="33" t="s">
        <v>1823</v>
      </c>
      <c r="AJ540" s="33" t="s">
        <v>1801</v>
      </c>
      <c r="AK540" s="33" t="s">
        <v>1802</v>
      </c>
      <c r="AL540" s="33" t="s">
        <v>59</v>
      </c>
      <c r="AM540" s="33" t="s">
        <v>60</v>
      </c>
      <c r="AN540" s="33" t="s">
        <v>59</v>
      </c>
      <c r="AO540" s="33" t="s">
        <v>59</v>
      </c>
      <c r="AP540" s="33" t="s">
        <v>60</v>
      </c>
      <c r="AQ540" s="33" t="s">
        <v>2467</v>
      </c>
      <c r="AR540" s="244" t="s">
        <v>808</v>
      </c>
      <c r="AS540" s="33" t="s">
        <v>47</v>
      </c>
      <c r="AT540" s="33" t="s">
        <v>47</v>
      </c>
      <c r="AU540" s="33" t="s">
        <v>47</v>
      </c>
      <c r="AV540" s="33" t="n">
        <v>49</v>
      </c>
      <c r="AW540" s="33" t="n">
        <v>40</v>
      </c>
      <c r="AX540" s="33" t="n">
        <v>44</v>
      </c>
      <c r="AY540" s="33" t="n">
        <v>164</v>
      </c>
      <c r="AZ540" s="33" t="n">
        <v>1</v>
      </c>
      <c r="BA540" s="33" t="n">
        <v>0</v>
      </c>
      <c r="BB540" s="33" t="n">
        <v>158</v>
      </c>
      <c r="BC540" s="33" t="n">
        <v>1</v>
      </c>
      <c r="BD540" s="245" t="n">
        <v>0</v>
      </c>
      <c r="BE540" s="33" t="n">
        <v>0</v>
      </c>
      <c r="BF540" s="33" t="n">
        <v>2</v>
      </c>
      <c r="BG540" s="33" t="n">
        <v>2</v>
      </c>
      <c r="BH540" s="33" t="n">
        <v>164</v>
      </c>
      <c r="BI540" s="33" t="n">
        <v>0.012</v>
      </c>
      <c r="BJ540" s="33" t="n">
        <v>0.006</v>
      </c>
      <c r="BK540" s="33" t="n">
        <v>0</v>
      </c>
      <c r="BL540" s="33" t="n">
        <v>0.012</v>
      </c>
      <c r="BM540" s="33" t="n">
        <v>0.03</v>
      </c>
      <c r="BN540" s="33" t="n">
        <v>0.049</v>
      </c>
      <c r="BO540" s="33" t="n">
        <v>0.043</v>
      </c>
      <c r="BP540" s="33" t="n">
        <v>0.03</v>
      </c>
      <c r="BQ540" s="33" t="n">
        <v>0.055</v>
      </c>
      <c r="BR540" s="33" t="n">
        <v>0.079</v>
      </c>
      <c r="BS540" s="33" t="n">
        <v>0.14</v>
      </c>
      <c r="BT540" s="33" t="n">
        <v>0.14</v>
      </c>
      <c r="BU540" s="33" t="n">
        <v>0.311</v>
      </c>
      <c r="BV540" s="33" t="n">
        <v>0.274</v>
      </c>
      <c r="BW540" s="33" t="n">
        <v>0.317</v>
      </c>
      <c r="BX540" s="33" t="n">
        <v>0.22</v>
      </c>
      <c r="BY540" s="33" t="n">
        <v>0.341</v>
      </c>
      <c r="BZ540" s="33" t="n">
        <v>0.317</v>
      </c>
      <c r="CA540" s="33" t="n">
        <v>0.018</v>
      </c>
      <c r="CB540" s="33" t="n">
        <v>0.012</v>
      </c>
      <c r="CC540" s="33" t="n">
        <v>0.037</v>
      </c>
      <c r="CD540" s="33" t="n">
        <v>0.037</v>
      </c>
      <c r="CE540" s="33" t="n">
        <v>0.037</v>
      </c>
      <c r="CF540" s="33" t="n">
        <v>0.055</v>
      </c>
      <c r="CG540" s="33" t="n">
        <v>0.616</v>
      </c>
      <c r="CH540" s="33" t="n">
        <v>0.677</v>
      </c>
      <c r="CI540" s="33" t="n">
        <v>0.591</v>
      </c>
      <c r="CJ540" s="33" t="n">
        <v>0.652</v>
      </c>
      <c r="CK540" s="33" t="n">
        <v>0.451</v>
      </c>
      <c r="CL540" s="33" t="n">
        <v>0.439</v>
      </c>
      <c r="CM540" s="33" t="n">
        <v>0.012</v>
      </c>
      <c r="CN540" s="33" t="n">
        <v>0.006</v>
      </c>
      <c r="CO540" s="33" t="n">
        <v>0.018</v>
      </c>
      <c r="CP540" s="33" t="n">
        <v>0.006</v>
      </c>
      <c r="CQ540" s="33" t="n">
        <v>0.024</v>
      </c>
      <c r="CR540" s="33" t="n">
        <v>0.018</v>
      </c>
      <c r="CS540" s="33" t="n">
        <v>0.012</v>
      </c>
      <c r="CT540" s="33" t="n">
        <v>0.049</v>
      </c>
      <c r="CU540" s="33" t="n">
        <v>0.03</v>
      </c>
      <c r="CV540" s="33" t="n">
        <v>0.018</v>
      </c>
      <c r="CW540" s="33" t="n">
        <v>0.037</v>
      </c>
      <c r="CX540" s="33" t="n">
        <v>0.037</v>
      </c>
      <c r="CY540" s="33" t="n">
        <v>0.024</v>
      </c>
      <c r="CZ540" s="33" t="n">
        <v>0.037</v>
      </c>
      <c r="DA540" s="33" t="n">
        <v>0.079</v>
      </c>
      <c r="DB540" s="33" t="n">
        <v>0.091</v>
      </c>
      <c r="DC540" s="33" t="n">
        <v>0.098</v>
      </c>
      <c r="DD540" s="33" t="n">
        <v>0.091</v>
      </c>
      <c r="DE540" s="33" t="n">
        <v>0.195</v>
      </c>
      <c r="DF540" s="33" t="n">
        <v>0.25</v>
      </c>
      <c r="DG540" s="33" t="n">
        <v>0.238</v>
      </c>
      <c r="DH540" s="33" t="n">
        <v>0.268</v>
      </c>
      <c r="DI540" s="33" t="n">
        <v>0.238</v>
      </c>
      <c r="DJ540" s="33" t="n">
        <v>0.232</v>
      </c>
      <c r="DK540" s="33" t="n">
        <v>0.28</v>
      </c>
      <c r="DL540" s="33" t="n">
        <v>0.201</v>
      </c>
      <c r="DM540" s="33" t="n">
        <v>0.207</v>
      </c>
      <c r="DN540" s="33" t="n">
        <v>0.024</v>
      </c>
      <c r="DO540" s="33" t="n">
        <v>0.024</v>
      </c>
      <c r="DP540" s="33" t="n">
        <v>0.043</v>
      </c>
      <c r="DQ540" s="33" t="n">
        <v>0.024</v>
      </c>
      <c r="DR540" s="33" t="n">
        <v>0.012</v>
      </c>
      <c r="DS540" s="33" t="n">
        <v>0.024</v>
      </c>
      <c r="DT540" s="33" t="n">
        <v>0.024</v>
      </c>
      <c r="DU540" s="33" t="n">
        <v>0.043</v>
      </c>
      <c r="DV540" s="33" t="n">
        <v>0.055</v>
      </c>
      <c r="DW540" s="33" t="n">
        <v>0.75</v>
      </c>
      <c r="DX540" s="33" t="n">
        <v>0.683</v>
      </c>
      <c r="DY540" s="33" t="n">
        <v>0.665</v>
      </c>
      <c r="DZ540" s="33" t="n">
        <v>0.677</v>
      </c>
      <c r="EA540" s="33" t="n">
        <v>0.689</v>
      </c>
      <c r="EB540" s="33" t="n">
        <v>0.646</v>
      </c>
      <c r="EC540" s="33" t="n">
        <v>0.591</v>
      </c>
      <c r="ED540" s="33" t="n">
        <v>0.61</v>
      </c>
      <c r="EE540" s="33" t="n">
        <v>0.616</v>
      </c>
      <c r="EF540" s="33" t="n">
        <v>0.36</v>
      </c>
      <c r="EG540" s="33" t="n">
        <v>0.037</v>
      </c>
      <c r="EH540" s="33" t="n">
        <v>0.012</v>
      </c>
      <c r="EI540" s="33" t="n">
        <v>0.037</v>
      </c>
      <c r="EJ540" s="33" t="n">
        <v>0.293</v>
      </c>
      <c r="EK540" s="33" t="n">
        <v>0.079</v>
      </c>
      <c r="EL540" s="33" t="n">
        <v>0.091</v>
      </c>
      <c r="EM540" s="33" t="n">
        <v>0.128</v>
      </c>
      <c r="EN540" s="33" t="n">
        <v>0.128</v>
      </c>
      <c r="EO540" s="33" t="n">
        <v>0.28</v>
      </c>
      <c r="EP540" s="33" t="n">
        <v>0.299</v>
      </c>
      <c r="EQ540" s="33" t="n">
        <v>0.378</v>
      </c>
      <c r="ER540" s="33" t="n">
        <v>0.03</v>
      </c>
      <c r="ES540" s="33" t="n">
        <v>0.03</v>
      </c>
      <c r="ET540" s="33" t="n">
        <v>0.073</v>
      </c>
      <c r="EU540" s="33" t="n">
        <v>0.067</v>
      </c>
      <c r="EV540" s="33" t="n">
        <v>0.189</v>
      </c>
      <c r="EW540" s="33" t="n">
        <v>0.573</v>
      </c>
      <c r="EX540" s="33" t="n">
        <v>0.524</v>
      </c>
      <c r="EY540" s="33" t="n">
        <v>0.39</v>
      </c>
      <c r="EZ540" s="33" t="n">
        <v>7.34</v>
      </c>
      <c r="FA540" s="33" t="n">
        <v>0.024</v>
      </c>
      <c r="FB540" s="33" t="n">
        <v>0.024</v>
      </c>
      <c r="FC540" s="33" t="n">
        <v>0.043</v>
      </c>
      <c r="FD540" s="33" t="n">
        <v>0.043</v>
      </c>
      <c r="FE540" s="33" t="n">
        <v>0.098</v>
      </c>
      <c r="FF540" s="33" t="n">
        <v>0.067</v>
      </c>
      <c r="FG540" s="33" t="n">
        <v>0.104</v>
      </c>
      <c r="FH540" s="33" t="n">
        <v>0.213</v>
      </c>
      <c r="FI540" s="33" t="n">
        <v>0.146</v>
      </c>
      <c r="FJ540" s="33" t="n">
        <v>0.22</v>
      </c>
      <c r="FK540" s="33" t="n">
        <v>0.018</v>
      </c>
      <c r="FL540" s="33" t="n">
        <v>0.494</v>
      </c>
      <c r="FM540" s="33" t="n">
        <v>0.561</v>
      </c>
      <c r="FN540" s="33" t="n">
        <v>0.268</v>
      </c>
      <c r="FO540" s="33" t="n">
        <v>0.146</v>
      </c>
      <c r="FP540" s="33" t="n">
        <v>0.11</v>
      </c>
      <c r="FQ540" s="33" t="n">
        <v>0.183</v>
      </c>
      <c r="FR540" s="33" t="n">
        <v>0.116</v>
      </c>
      <c r="FS540" s="33" t="n">
        <v>0.067</v>
      </c>
      <c r="FT540" s="33" t="n">
        <v>0.195</v>
      </c>
      <c r="FU540" s="33" t="n">
        <v>0.11</v>
      </c>
      <c r="FV540" s="33" t="n">
        <v>0.116</v>
      </c>
      <c r="FW540" s="33" t="n">
        <v>0.274</v>
      </c>
      <c r="FX540" s="33" t="n">
        <v>0.134</v>
      </c>
      <c r="FY540" s="33" t="n">
        <v>0.146</v>
      </c>
      <c r="FZ540" s="33" t="n">
        <v>0.079</v>
      </c>
      <c r="GA540" s="33" t="n">
        <v>0.037</v>
      </c>
      <c r="GB540" s="33" t="n">
        <v>0.037</v>
      </c>
      <c r="GC540" s="33" t="n">
        <v>0.037</v>
      </c>
      <c r="GD540" s="33" t="n">
        <v>0.006</v>
      </c>
      <c r="GE540" s="33" t="n">
        <v>0.134</v>
      </c>
      <c r="GF540" s="33" t="n">
        <v>0.024</v>
      </c>
      <c r="GG540" s="33" t="n">
        <v>0.366</v>
      </c>
      <c r="GH540" s="33" t="n">
        <v>0.274</v>
      </c>
      <c r="GI540" s="33" t="n">
        <v>0.299</v>
      </c>
      <c r="GJ540" s="33" t="n">
        <v>0.299</v>
      </c>
      <c r="GK540" s="33" t="n">
        <v>0.372</v>
      </c>
      <c r="GL540" s="33" t="n">
        <v>0.299</v>
      </c>
      <c r="GM540" s="33" t="n">
        <v>0.445</v>
      </c>
      <c r="GN540" s="33" t="n">
        <v>0.36</v>
      </c>
      <c r="GO540" s="33" t="n">
        <v>0.402</v>
      </c>
      <c r="GP540" s="33" t="n">
        <v>0.488</v>
      </c>
      <c r="GQ540" s="33" t="n">
        <v>0.287</v>
      </c>
      <c r="GR540" s="33" t="n">
        <v>0.53</v>
      </c>
      <c r="GS540" s="33" t="n">
        <v>0.067</v>
      </c>
      <c r="GT540" s="33" t="n">
        <v>0.183</v>
      </c>
      <c r="GU540" s="33" t="n">
        <v>0.128</v>
      </c>
      <c r="GV540" s="33" t="n">
        <v>0.067</v>
      </c>
      <c r="GW540" s="33" t="n">
        <v>0.073</v>
      </c>
      <c r="GX540" s="33" t="n">
        <v>0.037</v>
      </c>
      <c r="GY540" s="33" t="n">
        <v>0.043</v>
      </c>
      <c r="GZ540" s="33" t="n">
        <v>0.073</v>
      </c>
      <c r="HA540" s="33" t="n">
        <v>0.061</v>
      </c>
      <c r="HB540" s="33" t="n">
        <v>0.067</v>
      </c>
      <c r="HC540" s="33" t="n">
        <v>0.061</v>
      </c>
      <c r="HD540" s="33" t="n">
        <v>0.043</v>
      </c>
      <c r="HE540" s="33" t="n">
        <v>0.043</v>
      </c>
      <c r="HF540" s="33" t="n">
        <v>0.073</v>
      </c>
      <c r="HG540" s="33" t="n">
        <v>0.073</v>
      </c>
      <c r="HH540" s="33" t="n">
        <v>0.073</v>
      </c>
      <c r="HI540" s="33" t="n">
        <v>0.073</v>
      </c>
      <c r="HJ540" s="33" t="n">
        <v>0.067</v>
      </c>
    </row>
    <row r="541" customFormat="false" ht="15" hidden="false" customHeight="false" outlineLevel="0" collapsed="false">
      <c r="A541" s="33" t="n">
        <v>610226</v>
      </c>
      <c r="B541" s="242" t="s">
        <v>1785</v>
      </c>
      <c r="C541" s="243" t="s">
        <v>1786</v>
      </c>
      <c r="D541" s="33" t="n">
        <v>6430</v>
      </c>
      <c r="E541" s="33" t="n">
        <v>26721</v>
      </c>
      <c r="F541" s="33" t="s">
        <v>1222</v>
      </c>
      <c r="G541" s="33" t="s">
        <v>1223</v>
      </c>
      <c r="H541" s="243" t="s">
        <v>46</v>
      </c>
      <c r="I541" s="33" t="s">
        <v>1855</v>
      </c>
      <c r="J541" s="33" t="s">
        <v>1788</v>
      </c>
      <c r="L541" s="33" t="s">
        <v>112</v>
      </c>
      <c r="N541" s="33" t="s">
        <v>1790</v>
      </c>
      <c r="O541" s="33" t="n">
        <v>51312</v>
      </c>
      <c r="P541" s="33" t="s">
        <v>1791</v>
      </c>
      <c r="Q541" s="33" t="s">
        <v>5427</v>
      </c>
      <c r="R541" s="33" t="s">
        <v>5428</v>
      </c>
      <c r="S541" s="33" t="n">
        <v>60629</v>
      </c>
      <c r="T541" s="33" t="n">
        <v>44</v>
      </c>
      <c r="U541" s="33" t="s">
        <v>5429</v>
      </c>
      <c r="V541" s="33" t="s">
        <v>5430</v>
      </c>
      <c r="W541" s="33" t="s">
        <v>5431</v>
      </c>
      <c r="X541" s="33" t="s">
        <v>5432</v>
      </c>
      <c r="Y541" s="33" t="s">
        <v>2274</v>
      </c>
      <c r="Z541" s="33" t="s">
        <v>2593</v>
      </c>
      <c r="AA541" s="33" t="n">
        <v>2012</v>
      </c>
      <c r="AB541" s="33" t="n">
        <v>610226</v>
      </c>
      <c r="AD541" s="33" t="n">
        <v>6430</v>
      </c>
      <c r="AG541" s="33" t="s">
        <v>5433</v>
      </c>
      <c r="AH541" s="33" t="n">
        <v>5</v>
      </c>
      <c r="AI541" s="33" t="s">
        <v>5434</v>
      </c>
      <c r="AJ541" s="33" t="s">
        <v>1801</v>
      </c>
      <c r="AK541" s="33" t="s">
        <v>1802</v>
      </c>
      <c r="AL541" s="33" t="s">
        <v>112</v>
      </c>
      <c r="AM541" s="33" t="s">
        <v>71</v>
      </c>
      <c r="AN541" s="33" t="s">
        <v>112</v>
      </c>
      <c r="AO541" s="33" t="s">
        <v>112</v>
      </c>
      <c r="AP541" s="33" t="s">
        <v>71</v>
      </c>
      <c r="AQ541" s="33" t="s">
        <v>2467</v>
      </c>
      <c r="AR541" s="244" t="s">
        <v>483</v>
      </c>
      <c r="AS541" s="33" t="s">
        <v>67</v>
      </c>
      <c r="AT541" s="33" t="s">
        <v>47</v>
      </c>
      <c r="AU541" s="33" t="s">
        <v>47</v>
      </c>
      <c r="AV541" s="33" t="n">
        <v>33</v>
      </c>
      <c r="AW541" s="33" t="n">
        <v>55</v>
      </c>
      <c r="AX541" s="33" t="n">
        <v>54</v>
      </c>
      <c r="AY541" s="33" t="n">
        <v>498</v>
      </c>
      <c r="AZ541" s="33" t="n">
        <v>19</v>
      </c>
      <c r="BA541" s="33" t="n">
        <v>0</v>
      </c>
      <c r="BB541" s="33" t="n">
        <v>2</v>
      </c>
      <c r="BC541" s="33" t="n">
        <v>462</v>
      </c>
      <c r="BD541" s="245" t="n">
        <v>0</v>
      </c>
      <c r="BE541" s="33" t="n">
        <v>0</v>
      </c>
      <c r="BF541" s="33" t="n">
        <v>9</v>
      </c>
      <c r="BG541" s="33" t="n">
        <v>6</v>
      </c>
      <c r="BH541" s="33" t="n">
        <v>498</v>
      </c>
      <c r="BI541" s="33" t="n">
        <v>0.018</v>
      </c>
      <c r="BJ541" s="33" t="n">
        <v>0.018</v>
      </c>
      <c r="BK541" s="33" t="n">
        <v>0.034</v>
      </c>
      <c r="BL541" s="33" t="n">
        <v>0.012</v>
      </c>
      <c r="BM541" s="33" t="n">
        <v>0.02</v>
      </c>
      <c r="BN541" s="33" t="n">
        <v>0.092</v>
      </c>
      <c r="BO541" s="33" t="n">
        <v>0.092</v>
      </c>
      <c r="BP541" s="33" t="n">
        <v>0.05</v>
      </c>
      <c r="BQ541" s="33" t="n">
        <v>0.068</v>
      </c>
      <c r="BR541" s="33" t="n">
        <v>0.042</v>
      </c>
      <c r="BS541" s="33" t="n">
        <v>0.143</v>
      </c>
      <c r="BT541" s="33" t="n">
        <v>0.207</v>
      </c>
      <c r="BU541" s="33" t="n">
        <v>0.438</v>
      </c>
      <c r="BV541" s="33" t="n">
        <v>0.369</v>
      </c>
      <c r="BW541" s="33" t="n">
        <v>0.458</v>
      </c>
      <c r="BX541" s="33" t="n">
        <v>0.289</v>
      </c>
      <c r="BY541" s="33" t="n">
        <v>0.363</v>
      </c>
      <c r="BZ541" s="33" t="n">
        <v>0.327</v>
      </c>
      <c r="CA541" s="33" t="n">
        <v>0.016</v>
      </c>
      <c r="CB541" s="33" t="n">
        <v>0.026</v>
      </c>
      <c r="CC541" s="33" t="n">
        <v>0.026</v>
      </c>
      <c r="CD541" s="33" t="n">
        <v>0.022</v>
      </c>
      <c r="CE541" s="33" t="n">
        <v>0.026</v>
      </c>
      <c r="CF541" s="33" t="n">
        <v>0.03</v>
      </c>
      <c r="CG541" s="33" t="n">
        <v>0.436</v>
      </c>
      <c r="CH541" s="33" t="n">
        <v>0.536</v>
      </c>
      <c r="CI541" s="33" t="n">
        <v>0.414</v>
      </c>
      <c r="CJ541" s="33" t="n">
        <v>0.635</v>
      </c>
      <c r="CK541" s="33" t="n">
        <v>0.448</v>
      </c>
      <c r="CL541" s="33" t="n">
        <v>0.343</v>
      </c>
      <c r="CM541" s="33" t="n">
        <v>0.004</v>
      </c>
      <c r="CN541" s="33" t="n">
        <v>0.002</v>
      </c>
      <c r="CO541" s="33" t="n">
        <v>0.002</v>
      </c>
      <c r="CP541" s="33" t="n">
        <v>0.006</v>
      </c>
      <c r="CQ541" s="33" t="n">
        <v>0.004</v>
      </c>
      <c r="CR541" s="33" t="n">
        <v>0.006</v>
      </c>
      <c r="CS541" s="33" t="n">
        <v>0.02</v>
      </c>
      <c r="CT541" s="33" t="n">
        <v>0.07</v>
      </c>
      <c r="CU541" s="33" t="n">
        <v>0.022</v>
      </c>
      <c r="CV541" s="33" t="n">
        <v>0.004</v>
      </c>
      <c r="CW541" s="33" t="n">
        <v>0.014</v>
      </c>
      <c r="CX541" s="33" t="n">
        <v>0.018</v>
      </c>
      <c r="CY541" s="33" t="n">
        <v>0.036</v>
      </c>
      <c r="CZ541" s="33" t="n">
        <v>0.016</v>
      </c>
      <c r="DA541" s="33" t="n">
        <v>0.032</v>
      </c>
      <c r="DB541" s="33" t="n">
        <v>0.064</v>
      </c>
      <c r="DC541" s="33" t="n">
        <v>0.088</v>
      </c>
      <c r="DD541" s="33" t="n">
        <v>0.046</v>
      </c>
      <c r="DE541" s="33" t="n">
        <v>0.127</v>
      </c>
      <c r="DF541" s="33" t="n">
        <v>0.171</v>
      </c>
      <c r="DG541" s="33" t="n">
        <v>0.217</v>
      </c>
      <c r="DH541" s="33" t="n">
        <v>0.183</v>
      </c>
      <c r="DI541" s="33" t="n">
        <v>0.193</v>
      </c>
      <c r="DJ541" s="33" t="n">
        <v>0.249</v>
      </c>
      <c r="DK541" s="33" t="n">
        <v>0.255</v>
      </c>
      <c r="DL541" s="33" t="n">
        <v>0.235</v>
      </c>
      <c r="DM541" s="33" t="n">
        <v>0.241</v>
      </c>
      <c r="DN541" s="33" t="n">
        <v>0.01</v>
      </c>
      <c r="DO541" s="33" t="n">
        <v>0.014</v>
      </c>
      <c r="DP541" s="33" t="n">
        <v>0.008</v>
      </c>
      <c r="DQ541" s="33" t="n">
        <v>0.01</v>
      </c>
      <c r="DR541" s="33" t="n">
        <v>0.006</v>
      </c>
      <c r="DS541" s="33" t="n">
        <v>0.012</v>
      </c>
      <c r="DT541" s="33" t="n">
        <v>0.01</v>
      </c>
      <c r="DU541" s="33" t="n">
        <v>0.01</v>
      </c>
      <c r="DV541" s="33" t="n">
        <v>0.016</v>
      </c>
      <c r="DW541" s="33" t="n">
        <v>0.855</v>
      </c>
      <c r="DX541" s="33" t="n">
        <v>0.799</v>
      </c>
      <c r="DY541" s="33" t="n">
        <v>0.755</v>
      </c>
      <c r="DZ541" s="33" t="n">
        <v>0.765</v>
      </c>
      <c r="EA541" s="33" t="n">
        <v>0.781</v>
      </c>
      <c r="EB541" s="33" t="n">
        <v>0.701</v>
      </c>
      <c r="EC541" s="33" t="n">
        <v>0.651</v>
      </c>
      <c r="ED541" s="33" t="n">
        <v>0.596</v>
      </c>
      <c r="EE541" s="33" t="n">
        <v>0.675</v>
      </c>
      <c r="EF541" s="33" t="n">
        <v>0.38</v>
      </c>
      <c r="EG541" s="33" t="n">
        <v>0.03</v>
      </c>
      <c r="EH541" s="33" t="n">
        <v>0.006</v>
      </c>
      <c r="EI541" s="33" t="n">
        <v>0.046</v>
      </c>
      <c r="EJ541" s="33" t="n">
        <v>0.203</v>
      </c>
      <c r="EK541" s="33" t="n">
        <v>0.07</v>
      </c>
      <c r="EL541" s="33" t="n">
        <v>0.042</v>
      </c>
      <c r="EM541" s="33" t="n">
        <v>0.096</v>
      </c>
      <c r="EN541" s="33" t="n">
        <v>0.179</v>
      </c>
      <c r="EO541" s="33" t="n">
        <v>0.327</v>
      </c>
      <c r="EP541" s="33" t="n">
        <v>0.285</v>
      </c>
      <c r="EQ541" s="33" t="n">
        <v>0.315</v>
      </c>
      <c r="ER541" s="33" t="n">
        <v>0.11</v>
      </c>
      <c r="ES541" s="33" t="n">
        <v>0.088</v>
      </c>
      <c r="ET541" s="33" t="n">
        <v>0.114</v>
      </c>
      <c r="EU541" s="33" t="n">
        <v>0.108</v>
      </c>
      <c r="EV541" s="33" t="n">
        <v>0.129</v>
      </c>
      <c r="EW541" s="33" t="n">
        <v>0.484</v>
      </c>
      <c r="EX541" s="33" t="n">
        <v>0.552</v>
      </c>
      <c r="EY541" s="33" t="n">
        <v>0.434</v>
      </c>
      <c r="EZ541" s="33" t="n">
        <v>8.15</v>
      </c>
      <c r="FA541" s="33" t="n">
        <v>0.012</v>
      </c>
      <c r="FB541" s="33" t="n">
        <v>0.012</v>
      </c>
      <c r="FC541" s="33" t="n">
        <v>0.028</v>
      </c>
      <c r="FD541" s="33" t="n">
        <v>0.032</v>
      </c>
      <c r="FE541" s="33" t="n">
        <v>0.038</v>
      </c>
      <c r="FF541" s="33" t="n">
        <v>0.058</v>
      </c>
      <c r="FG541" s="33" t="n">
        <v>0.068</v>
      </c>
      <c r="FH541" s="33" t="n">
        <v>0.143</v>
      </c>
      <c r="FI541" s="33" t="n">
        <v>0.179</v>
      </c>
      <c r="FJ541" s="33" t="n">
        <v>0.341</v>
      </c>
      <c r="FK541" s="33" t="n">
        <v>0.088</v>
      </c>
      <c r="FL541" s="33" t="n">
        <v>0.305</v>
      </c>
      <c r="FM541" s="33" t="n">
        <v>0.468</v>
      </c>
      <c r="FN541" s="33" t="n">
        <v>0.271</v>
      </c>
      <c r="FO541" s="33" t="n">
        <v>0.233</v>
      </c>
      <c r="FP541" s="33" t="n">
        <v>0.122</v>
      </c>
      <c r="FQ541" s="33" t="n">
        <v>0.185</v>
      </c>
      <c r="FR541" s="33" t="n">
        <v>0.147</v>
      </c>
      <c r="FS541" s="33" t="n">
        <v>0.078</v>
      </c>
      <c r="FT541" s="33" t="n">
        <v>0.183</v>
      </c>
      <c r="FU541" s="33" t="n">
        <v>0.127</v>
      </c>
      <c r="FV541" s="33" t="n">
        <v>0.062</v>
      </c>
      <c r="FW541" s="33" t="n">
        <v>0.159</v>
      </c>
      <c r="FX541" s="33" t="n">
        <v>0.189</v>
      </c>
      <c r="FY541" s="33" t="n">
        <v>0.269</v>
      </c>
      <c r="FZ541" s="33" t="n">
        <v>0.203</v>
      </c>
      <c r="GA541" s="33" t="n">
        <v>0.002</v>
      </c>
      <c r="GB541" s="33" t="n">
        <v>0.006</v>
      </c>
      <c r="GC541" s="33" t="n">
        <v>0.006</v>
      </c>
      <c r="GD541" s="33" t="n">
        <v>0.02</v>
      </c>
      <c r="GE541" s="33" t="n">
        <v>0.133</v>
      </c>
      <c r="GF541" s="33" t="n">
        <v>0.012</v>
      </c>
      <c r="GG541" s="33" t="n">
        <v>0.279</v>
      </c>
      <c r="GH541" s="33" t="n">
        <v>0.281</v>
      </c>
      <c r="GI541" s="33" t="n">
        <v>0.319</v>
      </c>
      <c r="GJ541" s="33" t="n">
        <v>0.315</v>
      </c>
      <c r="GK541" s="33" t="n">
        <v>0.392</v>
      </c>
      <c r="GL541" s="33" t="n">
        <v>0.277</v>
      </c>
      <c r="GM541" s="33" t="n">
        <v>0.604</v>
      </c>
      <c r="GN541" s="33" t="n">
        <v>0.412</v>
      </c>
      <c r="GO541" s="33" t="n">
        <v>0.476</v>
      </c>
      <c r="GP541" s="33" t="n">
        <v>0.476</v>
      </c>
      <c r="GQ541" s="33" t="n">
        <v>0.283</v>
      </c>
      <c r="GR541" s="33" t="n">
        <v>0.566</v>
      </c>
      <c r="GS541" s="33" t="n">
        <v>0.022</v>
      </c>
      <c r="GT541" s="33" t="n">
        <v>0.195</v>
      </c>
      <c r="GU541" s="33" t="n">
        <v>0.096</v>
      </c>
      <c r="GV541" s="33" t="n">
        <v>0.076</v>
      </c>
      <c r="GW541" s="33" t="n">
        <v>0.084</v>
      </c>
      <c r="GX541" s="33" t="n">
        <v>0.046</v>
      </c>
      <c r="GY541" s="33" t="n">
        <v>0.01</v>
      </c>
      <c r="GZ541" s="33" t="n">
        <v>0.008</v>
      </c>
      <c r="HA541" s="33" t="n">
        <v>0.01</v>
      </c>
      <c r="HB541" s="33" t="n">
        <v>0.016</v>
      </c>
      <c r="HC541" s="33" t="n">
        <v>0.012</v>
      </c>
      <c r="HD541" s="33" t="n">
        <v>0.014</v>
      </c>
      <c r="HE541" s="33" t="n">
        <v>0.082</v>
      </c>
      <c r="HF541" s="33" t="n">
        <v>0.098</v>
      </c>
      <c r="HG541" s="33" t="n">
        <v>0.092</v>
      </c>
      <c r="HH541" s="33" t="n">
        <v>0.096</v>
      </c>
      <c r="HI541" s="33" t="n">
        <v>0.096</v>
      </c>
      <c r="HJ541" s="33" t="n">
        <v>0.084</v>
      </c>
    </row>
    <row r="542" customFormat="false" ht="15" hidden="false" customHeight="false" outlineLevel="0" collapsed="false">
      <c r="A542" s="33" t="n">
        <v>610227</v>
      </c>
      <c r="B542" s="242" t="s">
        <v>1785</v>
      </c>
      <c r="C542" s="243" t="s">
        <v>1786</v>
      </c>
      <c r="D542" s="33" t="n">
        <v>6440</v>
      </c>
      <c r="E542" s="33" t="n">
        <v>25841</v>
      </c>
      <c r="F542" s="33" t="s">
        <v>1464</v>
      </c>
      <c r="G542" s="33" t="s">
        <v>1465</v>
      </c>
      <c r="H542" s="243" t="s">
        <v>46</v>
      </c>
      <c r="I542" s="33" t="s">
        <v>1855</v>
      </c>
      <c r="J542" s="33" t="s">
        <v>1788</v>
      </c>
      <c r="L542" s="33" t="s">
        <v>279</v>
      </c>
      <c r="N542" s="33" t="s">
        <v>1790</v>
      </c>
      <c r="O542" s="33" t="n">
        <v>51282</v>
      </c>
      <c r="P542" s="33" t="s">
        <v>1791</v>
      </c>
      <c r="Q542" s="33" t="s">
        <v>5435</v>
      </c>
      <c r="R542" s="33" t="s">
        <v>5436</v>
      </c>
      <c r="S542" s="33" t="n">
        <v>60623</v>
      </c>
      <c r="T542" s="33" t="n">
        <v>37</v>
      </c>
      <c r="U542" s="33" t="s">
        <v>5437</v>
      </c>
      <c r="V542" s="33" t="s">
        <v>5438</v>
      </c>
      <c r="W542" s="33" t="s">
        <v>5439</v>
      </c>
      <c r="X542" s="33" t="s">
        <v>5440</v>
      </c>
      <c r="Y542" s="33" t="s">
        <v>2268</v>
      </c>
      <c r="AA542" s="33" t="n">
        <v>2012</v>
      </c>
      <c r="AB542" s="33" t="n">
        <v>610227</v>
      </c>
      <c r="AD542" s="33" t="n">
        <v>6440</v>
      </c>
      <c r="AG542" s="33" t="s">
        <v>5441</v>
      </c>
      <c r="AH542" s="33" t="n">
        <v>4</v>
      </c>
      <c r="AI542" s="33" t="s">
        <v>1823</v>
      </c>
      <c r="AJ542" s="33" t="s">
        <v>1801</v>
      </c>
      <c r="AK542" s="33" t="s">
        <v>1802</v>
      </c>
      <c r="AL542" s="33" t="s">
        <v>279</v>
      </c>
      <c r="AM542" s="33" t="s">
        <v>108</v>
      </c>
      <c r="AN542" s="33" t="s">
        <v>279</v>
      </c>
      <c r="AO542" s="33" t="s">
        <v>279</v>
      </c>
      <c r="AP542" s="33" t="s">
        <v>108</v>
      </c>
      <c r="AQ542" s="33" t="s">
        <v>2467</v>
      </c>
      <c r="AR542" s="244" t="s">
        <v>54</v>
      </c>
    </row>
    <row r="543" customFormat="false" ht="15" hidden="false" customHeight="false" outlineLevel="0" collapsed="false">
      <c r="A543" s="33" t="n">
        <v>610228</v>
      </c>
      <c r="B543" s="242" t="s">
        <v>1785</v>
      </c>
      <c r="C543" s="243" t="s">
        <v>1786</v>
      </c>
      <c r="D543" s="33" t="n">
        <v>6450</v>
      </c>
      <c r="E543" s="33" t="n">
        <v>25861</v>
      </c>
      <c r="F543" s="33" t="s">
        <v>1466</v>
      </c>
      <c r="G543" s="33" t="s">
        <v>1467</v>
      </c>
      <c r="H543" s="243" t="s">
        <v>46</v>
      </c>
      <c r="I543" s="33" t="s">
        <v>1855</v>
      </c>
      <c r="J543" s="33" t="s">
        <v>1788</v>
      </c>
      <c r="L543" s="33" t="s">
        <v>279</v>
      </c>
      <c r="N543" s="33" t="s">
        <v>1790</v>
      </c>
      <c r="O543" s="33" t="n">
        <v>51253</v>
      </c>
      <c r="P543" s="33" t="s">
        <v>1791</v>
      </c>
      <c r="Q543" s="33" t="s">
        <v>5442</v>
      </c>
      <c r="R543" s="33" t="s">
        <v>5443</v>
      </c>
      <c r="S543" s="33" t="n">
        <v>60608</v>
      </c>
      <c r="T543" s="33" t="n">
        <v>39</v>
      </c>
      <c r="U543" s="33" t="s">
        <v>5444</v>
      </c>
      <c r="V543" s="33" t="s">
        <v>5445</v>
      </c>
      <c r="W543" s="33" t="s">
        <v>5446</v>
      </c>
      <c r="X543" s="33" t="s">
        <v>5447</v>
      </c>
      <c r="Y543" s="33" t="s">
        <v>2258</v>
      </c>
      <c r="Z543" s="33" t="s">
        <v>2863</v>
      </c>
      <c r="AA543" s="33" t="n">
        <v>2012</v>
      </c>
      <c r="AB543" s="33" t="n">
        <v>610228</v>
      </c>
      <c r="AD543" s="33" t="n">
        <v>6450</v>
      </c>
      <c r="AG543" s="33" t="s">
        <v>5448</v>
      </c>
      <c r="AH543" s="33" t="n">
        <v>3</v>
      </c>
      <c r="AI543" s="33" t="s">
        <v>1823</v>
      </c>
      <c r="AJ543" s="33" t="s">
        <v>1801</v>
      </c>
      <c r="AK543" s="33" t="s">
        <v>1802</v>
      </c>
      <c r="AL543" s="33" t="s">
        <v>279</v>
      </c>
      <c r="AM543" s="33" t="s">
        <v>108</v>
      </c>
      <c r="AN543" s="33" t="s">
        <v>279</v>
      </c>
      <c r="AO543" s="33" t="s">
        <v>279</v>
      </c>
      <c r="AP543" s="33" t="s">
        <v>108</v>
      </c>
      <c r="AQ543" s="33" t="s">
        <v>2426</v>
      </c>
      <c r="AR543" s="244" t="s">
        <v>54</v>
      </c>
    </row>
    <row r="544" customFormat="false" ht="15" hidden="false" customHeight="false" outlineLevel="0" collapsed="false">
      <c r="A544" s="33" t="n">
        <v>610229</v>
      </c>
      <c r="B544" s="242" t="s">
        <v>1785</v>
      </c>
      <c r="C544" s="243" t="s">
        <v>1786</v>
      </c>
      <c r="D544" s="33" t="n">
        <v>6460</v>
      </c>
      <c r="E544" s="33" t="n">
        <v>25871</v>
      </c>
      <c r="F544" s="33" t="s">
        <v>1155</v>
      </c>
      <c r="G544" s="33" t="s">
        <v>1156</v>
      </c>
      <c r="H544" s="243" t="s">
        <v>46</v>
      </c>
      <c r="I544" s="33" t="s">
        <v>1855</v>
      </c>
      <c r="J544" s="33" t="s">
        <v>1788</v>
      </c>
      <c r="L544" s="33" t="s">
        <v>232</v>
      </c>
      <c r="N544" s="33" t="s">
        <v>1790</v>
      </c>
      <c r="O544" s="33" t="n">
        <v>51149</v>
      </c>
      <c r="P544" s="33" t="s">
        <v>1791</v>
      </c>
      <c r="Q544" s="33" t="s">
        <v>5449</v>
      </c>
      <c r="R544" s="33" t="s">
        <v>5450</v>
      </c>
      <c r="S544" s="33" t="n">
        <v>60622</v>
      </c>
      <c r="T544" s="33" t="n">
        <v>35</v>
      </c>
      <c r="U544" s="33" t="s">
        <v>5451</v>
      </c>
      <c r="V544" s="33" t="s">
        <v>5452</v>
      </c>
      <c r="W544" s="33" t="s">
        <v>5453</v>
      </c>
      <c r="X544" s="33" t="s">
        <v>5454</v>
      </c>
      <c r="Y544" s="33" t="s">
        <v>1846</v>
      </c>
      <c r="Z544" s="33" t="s">
        <v>1847</v>
      </c>
      <c r="AA544" s="33" t="n">
        <v>2012</v>
      </c>
      <c r="AB544" s="33" t="n">
        <v>610229</v>
      </c>
      <c r="AD544" s="33" t="n">
        <v>6460</v>
      </c>
      <c r="AG544" s="33" t="s">
        <v>5455</v>
      </c>
      <c r="AH544" s="33" t="n">
        <v>2</v>
      </c>
      <c r="AI544" s="33" t="s">
        <v>1823</v>
      </c>
      <c r="AJ544" s="33" t="s">
        <v>1801</v>
      </c>
      <c r="AK544" s="33" t="s">
        <v>1802</v>
      </c>
      <c r="AL544" s="33" t="s">
        <v>232</v>
      </c>
      <c r="AM544" s="33" t="s">
        <v>108</v>
      </c>
      <c r="AN544" s="33" t="s">
        <v>232</v>
      </c>
      <c r="AO544" s="33" t="s">
        <v>232</v>
      </c>
      <c r="AP544" s="33" t="s">
        <v>108</v>
      </c>
      <c r="AQ544" s="33" t="s">
        <v>2426</v>
      </c>
      <c r="AR544" s="244" t="s">
        <v>347</v>
      </c>
      <c r="AS544" s="33" t="s">
        <v>47</v>
      </c>
      <c r="AT544" s="33" t="s">
        <v>77</v>
      </c>
      <c r="AU544" s="33" t="s">
        <v>67</v>
      </c>
      <c r="AV544" s="33" t="n">
        <v>47</v>
      </c>
      <c r="AW544" s="33" t="n">
        <v>63</v>
      </c>
      <c r="AX544" s="33" t="n">
        <v>36</v>
      </c>
      <c r="AY544" s="33" t="n">
        <v>228</v>
      </c>
      <c r="AZ544" s="33" t="n">
        <v>72</v>
      </c>
      <c r="BA544" s="33" t="n">
        <v>9</v>
      </c>
      <c r="BB544" s="33" t="n">
        <v>70</v>
      </c>
      <c r="BC544" s="33" t="n">
        <v>48</v>
      </c>
      <c r="BD544" s="245" t="n">
        <v>0</v>
      </c>
      <c r="BE544" s="33" t="n">
        <v>3</v>
      </c>
      <c r="BF544" s="33" t="n">
        <v>14</v>
      </c>
      <c r="BG544" s="33" t="n">
        <v>12</v>
      </c>
      <c r="BH544" s="33" t="n">
        <v>228</v>
      </c>
      <c r="BI544" s="33" t="n">
        <v>0.013</v>
      </c>
      <c r="BJ544" s="33" t="n">
        <v>0</v>
      </c>
      <c r="BK544" s="33" t="n">
        <v>0</v>
      </c>
      <c r="BL544" s="33" t="n">
        <v>0</v>
      </c>
      <c r="BM544" s="33" t="n">
        <v>0.026</v>
      </c>
      <c r="BN544" s="33" t="n">
        <v>0.048</v>
      </c>
      <c r="BO544" s="33" t="n">
        <v>0.136</v>
      </c>
      <c r="BP544" s="33" t="n">
        <v>0.101</v>
      </c>
      <c r="BQ544" s="33" t="n">
        <v>0.07</v>
      </c>
      <c r="BR544" s="33" t="n">
        <v>0.044</v>
      </c>
      <c r="BS544" s="33" t="n">
        <v>0.154</v>
      </c>
      <c r="BT544" s="33" t="n">
        <v>0.136</v>
      </c>
      <c r="BU544" s="33" t="n">
        <v>0.268</v>
      </c>
      <c r="BV544" s="33" t="n">
        <v>0.241</v>
      </c>
      <c r="BW544" s="33" t="n">
        <v>0.289</v>
      </c>
      <c r="BX544" s="33" t="n">
        <v>0.175</v>
      </c>
      <c r="BY544" s="33" t="n">
        <v>0.39</v>
      </c>
      <c r="BZ544" s="33" t="n">
        <v>0.325</v>
      </c>
      <c r="CA544" s="33" t="n">
        <v>0</v>
      </c>
      <c r="CB544" s="33" t="n">
        <v>0.013</v>
      </c>
      <c r="CC544" s="33" t="n">
        <v>0.004</v>
      </c>
      <c r="CD544" s="33" t="n">
        <v>0.013</v>
      </c>
      <c r="CE544" s="33" t="n">
        <v>0.013</v>
      </c>
      <c r="CF544" s="33" t="n">
        <v>0.026</v>
      </c>
      <c r="CG544" s="33" t="n">
        <v>0.583</v>
      </c>
      <c r="CH544" s="33" t="n">
        <v>0.645</v>
      </c>
      <c r="CI544" s="33" t="n">
        <v>0.636</v>
      </c>
      <c r="CJ544" s="33" t="n">
        <v>0.768</v>
      </c>
      <c r="CK544" s="33" t="n">
        <v>0.417</v>
      </c>
      <c r="CL544" s="33" t="n">
        <v>0.465</v>
      </c>
      <c r="CM544" s="33" t="n">
        <v>0</v>
      </c>
      <c r="CN544" s="33" t="n">
        <v>0</v>
      </c>
      <c r="CO544" s="33" t="n">
        <v>0</v>
      </c>
      <c r="CP544" s="33" t="n">
        <v>0.004</v>
      </c>
      <c r="CQ544" s="33" t="n">
        <v>0</v>
      </c>
      <c r="CR544" s="33" t="n">
        <v>0</v>
      </c>
      <c r="CS544" s="33" t="n">
        <v>0</v>
      </c>
      <c r="CT544" s="33" t="n">
        <v>0.018</v>
      </c>
      <c r="CU544" s="33" t="n">
        <v>0.004</v>
      </c>
      <c r="CV544" s="33" t="n">
        <v>0.009</v>
      </c>
      <c r="CW544" s="33" t="n">
        <v>0.013</v>
      </c>
      <c r="CX544" s="33" t="n">
        <v>0.004</v>
      </c>
      <c r="CY544" s="33" t="n">
        <v>0.013</v>
      </c>
      <c r="CZ544" s="33" t="n">
        <v>0.018</v>
      </c>
      <c r="DA544" s="33" t="n">
        <v>0.079</v>
      </c>
      <c r="DB544" s="33" t="n">
        <v>0.035</v>
      </c>
      <c r="DC544" s="33" t="n">
        <v>0.118</v>
      </c>
      <c r="DD544" s="33" t="n">
        <v>0.083</v>
      </c>
      <c r="DE544" s="33" t="n">
        <v>0.101</v>
      </c>
      <c r="DF544" s="33" t="n">
        <v>0.154</v>
      </c>
      <c r="DG544" s="33" t="n">
        <v>0.189</v>
      </c>
      <c r="DH544" s="33" t="n">
        <v>0.123</v>
      </c>
      <c r="DI544" s="33" t="n">
        <v>0.175</v>
      </c>
      <c r="DJ544" s="33" t="n">
        <v>0.237</v>
      </c>
      <c r="DK544" s="33" t="n">
        <v>0.25</v>
      </c>
      <c r="DL544" s="33" t="n">
        <v>0.219</v>
      </c>
      <c r="DM544" s="33" t="n">
        <v>0.254</v>
      </c>
      <c r="DN544" s="33" t="n">
        <v>0</v>
      </c>
      <c r="DO544" s="33" t="n">
        <v>0.009</v>
      </c>
      <c r="DP544" s="33" t="n">
        <v>0.013</v>
      </c>
      <c r="DQ544" s="33" t="n">
        <v>0.004</v>
      </c>
      <c r="DR544" s="33" t="n">
        <v>0.004</v>
      </c>
      <c r="DS544" s="33" t="n">
        <v>0.013</v>
      </c>
      <c r="DT544" s="33" t="n">
        <v>0.004</v>
      </c>
      <c r="DU544" s="33" t="n">
        <v>0.004</v>
      </c>
      <c r="DV544" s="33" t="n">
        <v>0.013</v>
      </c>
      <c r="DW544" s="33" t="n">
        <v>0.89</v>
      </c>
      <c r="DX544" s="33" t="n">
        <v>0.825</v>
      </c>
      <c r="DY544" s="33" t="n">
        <v>0.794</v>
      </c>
      <c r="DZ544" s="33" t="n">
        <v>0.855</v>
      </c>
      <c r="EA544" s="33" t="n">
        <v>0.803</v>
      </c>
      <c r="EB544" s="33" t="n">
        <v>0.671</v>
      </c>
      <c r="EC544" s="33" t="n">
        <v>0.711</v>
      </c>
      <c r="ED544" s="33" t="n">
        <v>0.64</v>
      </c>
      <c r="EE544" s="33" t="n">
        <v>0.645</v>
      </c>
      <c r="EF544" s="33" t="n">
        <v>0.452</v>
      </c>
      <c r="EG544" s="33" t="n">
        <v>0.026</v>
      </c>
      <c r="EH544" s="33" t="n">
        <v>0.022</v>
      </c>
      <c r="EI544" s="33" t="n">
        <v>0.127</v>
      </c>
      <c r="EJ544" s="33" t="n">
        <v>0.447</v>
      </c>
      <c r="EK544" s="33" t="n">
        <v>0.031</v>
      </c>
      <c r="EL544" s="33" t="n">
        <v>0.031</v>
      </c>
      <c r="EM544" s="33" t="n">
        <v>0.184</v>
      </c>
      <c r="EN544" s="33" t="n">
        <v>0.048</v>
      </c>
      <c r="EO544" s="33" t="n">
        <v>0.368</v>
      </c>
      <c r="EP544" s="33" t="n">
        <v>0.303</v>
      </c>
      <c r="EQ544" s="33" t="n">
        <v>0.32</v>
      </c>
      <c r="ER544" s="33" t="n">
        <v>0.031</v>
      </c>
      <c r="ES544" s="33" t="n">
        <v>0.026</v>
      </c>
      <c r="ET544" s="33" t="n">
        <v>0.057</v>
      </c>
      <c r="EU544" s="33" t="n">
        <v>0.07</v>
      </c>
      <c r="EV544" s="33" t="n">
        <v>0.022</v>
      </c>
      <c r="EW544" s="33" t="n">
        <v>0.548</v>
      </c>
      <c r="EX544" s="33" t="n">
        <v>0.588</v>
      </c>
      <c r="EY544" s="33" t="n">
        <v>0.298</v>
      </c>
      <c r="EZ544" s="33" t="n">
        <v>8.69</v>
      </c>
      <c r="FA544" s="33" t="n">
        <v>0.004</v>
      </c>
      <c r="FB544" s="33" t="n">
        <v>0</v>
      </c>
      <c r="FC544" s="33" t="n">
        <v>0.004</v>
      </c>
      <c r="FD544" s="33" t="n">
        <v>0.009</v>
      </c>
      <c r="FE544" s="33" t="n">
        <v>0.026</v>
      </c>
      <c r="FF544" s="33" t="n">
        <v>0.039</v>
      </c>
      <c r="FG544" s="33" t="n">
        <v>0.11</v>
      </c>
      <c r="FH544" s="33" t="n">
        <v>0.18</v>
      </c>
      <c r="FI544" s="33" t="n">
        <v>0.18</v>
      </c>
      <c r="FJ544" s="33" t="n">
        <v>0.425</v>
      </c>
      <c r="FK544" s="33" t="n">
        <v>0.022</v>
      </c>
      <c r="FL544" s="33" t="n">
        <v>0.373</v>
      </c>
      <c r="FM544" s="33" t="n">
        <v>0.618</v>
      </c>
      <c r="FN544" s="33" t="n">
        <v>0.092</v>
      </c>
      <c r="FO544" s="33" t="n">
        <v>0.268</v>
      </c>
      <c r="FP544" s="33" t="n">
        <v>0.158</v>
      </c>
      <c r="FQ544" s="33" t="n">
        <v>0.224</v>
      </c>
      <c r="FR544" s="33" t="n">
        <v>0.189</v>
      </c>
      <c r="FS544" s="33" t="n">
        <v>0.083</v>
      </c>
      <c r="FT544" s="33" t="n">
        <v>0.404</v>
      </c>
      <c r="FU544" s="33" t="n">
        <v>0.075</v>
      </c>
      <c r="FV544" s="33" t="n">
        <v>0.035</v>
      </c>
      <c r="FW544" s="33" t="n">
        <v>0.228</v>
      </c>
      <c r="FX544" s="33" t="n">
        <v>0.096</v>
      </c>
      <c r="FY544" s="33" t="n">
        <v>0.105</v>
      </c>
      <c r="FZ544" s="33" t="n">
        <v>0.053</v>
      </c>
      <c r="GA544" s="33" t="n">
        <v>0</v>
      </c>
      <c r="GB544" s="33" t="n">
        <v>0.048</v>
      </c>
      <c r="GC544" s="33" t="n">
        <v>0.039</v>
      </c>
      <c r="GD544" s="33" t="n">
        <v>0.004</v>
      </c>
      <c r="GE544" s="33" t="n">
        <v>0.162</v>
      </c>
      <c r="GF544" s="33" t="n">
        <v>0.022</v>
      </c>
      <c r="GG544" s="33" t="n">
        <v>0.439</v>
      </c>
      <c r="GH544" s="33" t="n">
        <v>0.368</v>
      </c>
      <c r="GI544" s="33" t="n">
        <v>0.382</v>
      </c>
      <c r="GJ544" s="33" t="n">
        <v>0.346</v>
      </c>
      <c r="GK544" s="33" t="n">
        <v>0.469</v>
      </c>
      <c r="GL544" s="33" t="n">
        <v>0.469</v>
      </c>
      <c r="GM544" s="33" t="n">
        <v>0.504</v>
      </c>
      <c r="GN544" s="33" t="n">
        <v>0.325</v>
      </c>
      <c r="GO544" s="33" t="n">
        <v>0.338</v>
      </c>
      <c r="GP544" s="33" t="n">
        <v>0.535</v>
      </c>
      <c r="GQ544" s="33" t="n">
        <v>0.206</v>
      </c>
      <c r="GR544" s="33" t="n">
        <v>0.461</v>
      </c>
      <c r="GS544" s="33" t="n">
        <v>0.022</v>
      </c>
      <c r="GT544" s="33" t="n">
        <v>0.219</v>
      </c>
      <c r="GU544" s="33" t="n">
        <v>0.193</v>
      </c>
      <c r="GV544" s="33" t="n">
        <v>0.057</v>
      </c>
      <c r="GW544" s="33" t="n">
        <v>0.11</v>
      </c>
      <c r="GX544" s="33" t="n">
        <v>0.009</v>
      </c>
      <c r="GY544" s="33" t="n">
        <v>0.009</v>
      </c>
      <c r="GZ544" s="33" t="n">
        <v>0.009</v>
      </c>
      <c r="HA544" s="33" t="n">
        <v>0.009</v>
      </c>
      <c r="HB544" s="33" t="n">
        <v>0.013</v>
      </c>
      <c r="HC544" s="33" t="n">
        <v>0.022</v>
      </c>
      <c r="HD544" s="33" t="n">
        <v>0.009</v>
      </c>
      <c r="HE544" s="33" t="n">
        <v>0.026</v>
      </c>
      <c r="HF544" s="33" t="n">
        <v>0.031</v>
      </c>
      <c r="HG544" s="33" t="n">
        <v>0.039</v>
      </c>
      <c r="HH544" s="33" t="n">
        <v>0.044</v>
      </c>
      <c r="HI544" s="33" t="n">
        <v>0.031</v>
      </c>
      <c r="HJ544" s="33" t="n">
        <v>0.031</v>
      </c>
    </row>
    <row r="545" customFormat="false" ht="15" hidden="false" customHeight="false" outlineLevel="0" collapsed="false">
      <c r="A545" s="33" t="n">
        <v>610230</v>
      </c>
      <c r="B545" s="242" t="s">
        <v>1785</v>
      </c>
      <c r="C545" s="243" t="s">
        <v>1786</v>
      </c>
      <c r="D545" s="33" t="n">
        <v>6470</v>
      </c>
      <c r="E545" s="33" t="n">
        <v>25881</v>
      </c>
      <c r="F545" s="33" t="s">
        <v>1468</v>
      </c>
      <c r="G545" s="33" t="s">
        <v>1469</v>
      </c>
      <c r="H545" s="243" t="s">
        <v>46</v>
      </c>
      <c r="I545" s="33" t="s">
        <v>1855</v>
      </c>
      <c r="J545" s="33" t="s">
        <v>2438</v>
      </c>
      <c r="L545" s="33" t="s">
        <v>75</v>
      </c>
      <c r="N545" s="33" t="s">
        <v>1790</v>
      </c>
      <c r="O545" s="33" t="n">
        <v>51040</v>
      </c>
      <c r="P545" s="33" t="s">
        <v>1791</v>
      </c>
      <c r="Q545" s="33" t="s">
        <v>1468</v>
      </c>
      <c r="R545" s="33" t="s">
        <v>5456</v>
      </c>
      <c r="S545" s="33" t="n">
        <v>60646</v>
      </c>
      <c r="T545" s="33" t="n">
        <v>30</v>
      </c>
      <c r="U545" s="33" t="s">
        <v>5457</v>
      </c>
      <c r="V545" s="33" t="s">
        <v>5458</v>
      </c>
      <c r="W545" s="33" t="s">
        <v>5459</v>
      </c>
      <c r="X545" s="33" t="s">
        <v>5460</v>
      </c>
      <c r="Y545" s="33" t="s">
        <v>3581</v>
      </c>
      <c r="Z545" s="33" t="s">
        <v>2700</v>
      </c>
      <c r="AA545" s="33" t="n">
        <v>2012</v>
      </c>
      <c r="AB545" s="33" t="n">
        <v>610230</v>
      </c>
      <c r="AD545" s="33" t="n">
        <v>6470</v>
      </c>
      <c r="AG545" s="33" t="s">
        <v>5461</v>
      </c>
      <c r="AH545" s="33" t="n">
        <v>0</v>
      </c>
      <c r="AI545" s="33" t="s">
        <v>1823</v>
      </c>
      <c r="AJ545" s="33" t="s">
        <v>1801</v>
      </c>
      <c r="AK545" s="33" t="s">
        <v>1802</v>
      </c>
      <c r="AL545" s="33" t="s">
        <v>75</v>
      </c>
      <c r="AM545" s="33" t="s">
        <v>65</v>
      </c>
      <c r="AN545" s="33" t="s">
        <v>75</v>
      </c>
      <c r="AO545" s="33" t="s">
        <v>75</v>
      </c>
      <c r="AP545" s="33" t="s">
        <v>65</v>
      </c>
      <c r="AQ545" s="33" t="s">
        <v>2426</v>
      </c>
      <c r="AR545" s="244" t="s">
        <v>294</v>
      </c>
      <c r="AS545" s="33" t="s">
        <v>77</v>
      </c>
      <c r="AT545" s="33" t="s">
        <v>137</v>
      </c>
      <c r="AU545" s="33" t="s">
        <v>137</v>
      </c>
      <c r="AV545" s="33" t="n">
        <v>62</v>
      </c>
      <c r="AW545" s="33" t="n">
        <v>18</v>
      </c>
      <c r="AX545" s="33" t="n">
        <v>0</v>
      </c>
      <c r="AY545" s="33" t="n">
        <v>181</v>
      </c>
      <c r="AZ545" s="33" t="n">
        <v>104</v>
      </c>
      <c r="BA545" s="33" t="n">
        <v>8</v>
      </c>
      <c r="BB545" s="33" t="n">
        <v>8</v>
      </c>
      <c r="BC545" s="33" t="n">
        <v>28</v>
      </c>
      <c r="BD545" s="245" t="n">
        <v>1</v>
      </c>
      <c r="BE545" s="33" t="n">
        <v>1</v>
      </c>
      <c r="BF545" s="33" t="n">
        <v>13</v>
      </c>
      <c r="BG545" s="33" t="n">
        <v>18</v>
      </c>
      <c r="BH545" s="33" t="n">
        <v>181</v>
      </c>
      <c r="BI545" s="33" t="n">
        <v>0.039</v>
      </c>
      <c r="BJ545" s="33" t="n">
        <v>0</v>
      </c>
      <c r="BK545" s="33" t="n">
        <v>0</v>
      </c>
      <c r="BL545" s="33" t="n">
        <v>0.006</v>
      </c>
      <c r="BM545" s="33" t="n">
        <v>0</v>
      </c>
      <c r="BN545" s="33" t="n">
        <v>0.006</v>
      </c>
      <c r="BO545" s="33" t="n">
        <v>0.116</v>
      </c>
      <c r="BP545" s="33" t="n">
        <v>0.083</v>
      </c>
      <c r="BQ545" s="33" t="n">
        <v>0.028</v>
      </c>
      <c r="BR545" s="33" t="n">
        <v>0.017</v>
      </c>
      <c r="BS545" s="33" t="n">
        <v>0.044</v>
      </c>
      <c r="BT545" s="33" t="n">
        <v>0.11</v>
      </c>
      <c r="BU545" s="33" t="n">
        <v>0.254</v>
      </c>
      <c r="BV545" s="33" t="n">
        <v>0.238</v>
      </c>
      <c r="BW545" s="33" t="n">
        <v>0.343</v>
      </c>
      <c r="BX545" s="33" t="n">
        <v>0.149</v>
      </c>
      <c r="BY545" s="33" t="n">
        <v>0.32</v>
      </c>
      <c r="BZ545" s="33" t="n">
        <v>0.249</v>
      </c>
      <c r="CA545" s="33" t="n">
        <v>0.028</v>
      </c>
      <c r="CB545" s="33" t="n">
        <v>0.028</v>
      </c>
      <c r="CC545" s="33" t="n">
        <v>0.039</v>
      </c>
      <c r="CD545" s="33" t="n">
        <v>0.028</v>
      </c>
      <c r="CE545" s="33" t="n">
        <v>0.028</v>
      </c>
      <c r="CF545" s="33" t="n">
        <v>0.033</v>
      </c>
      <c r="CG545" s="33" t="n">
        <v>0.564</v>
      </c>
      <c r="CH545" s="33" t="n">
        <v>0.652</v>
      </c>
      <c r="CI545" s="33" t="n">
        <v>0.591</v>
      </c>
      <c r="CJ545" s="33" t="n">
        <v>0.801</v>
      </c>
      <c r="CK545" s="33" t="n">
        <v>0.608</v>
      </c>
      <c r="CL545" s="33" t="n">
        <v>0.602</v>
      </c>
      <c r="CM545" s="33" t="n">
        <v>0</v>
      </c>
      <c r="CN545" s="33" t="n">
        <v>0</v>
      </c>
      <c r="CO545" s="33" t="n">
        <v>0.006</v>
      </c>
      <c r="CP545" s="33" t="n">
        <v>0.033</v>
      </c>
      <c r="CQ545" s="33" t="n">
        <v>0</v>
      </c>
      <c r="CR545" s="33" t="n">
        <v>0.033</v>
      </c>
      <c r="CS545" s="33" t="n">
        <v>0.033</v>
      </c>
      <c r="CT545" s="33" t="n">
        <v>0.11</v>
      </c>
      <c r="CU545" s="33" t="n">
        <v>0.061</v>
      </c>
      <c r="CV545" s="33" t="n">
        <v>0.044</v>
      </c>
      <c r="CW545" s="33" t="n">
        <v>0.061</v>
      </c>
      <c r="CX545" s="33" t="n">
        <v>0.066</v>
      </c>
      <c r="CY545" s="33" t="n">
        <v>0.066</v>
      </c>
      <c r="CZ545" s="33" t="n">
        <v>0.105</v>
      </c>
      <c r="DA545" s="33" t="n">
        <v>0.127</v>
      </c>
      <c r="DB545" s="33" t="n">
        <v>0.155</v>
      </c>
      <c r="DC545" s="33" t="n">
        <v>0.144</v>
      </c>
      <c r="DD545" s="33" t="n">
        <v>0.188</v>
      </c>
      <c r="DE545" s="33" t="n">
        <v>0.204</v>
      </c>
      <c r="DF545" s="33" t="n">
        <v>0.249</v>
      </c>
      <c r="DG545" s="33" t="n">
        <v>0.243</v>
      </c>
      <c r="DH545" s="33" t="n">
        <v>0.177</v>
      </c>
      <c r="DI545" s="33" t="n">
        <v>0.227</v>
      </c>
      <c r="DJ545" s="33" t="n">
        <v>0.249</v>
      </c>
      <c r="DK545" s="33" t="n">
        <v>0.287</v>
      </c>
      <c r="DL545" s="33" t="n">
        <v>0.232</v>
      </c>
      <c r="DM545" s="33" t="n">
        <v>0.238</v>
      </c>
      <c r="DN545" s="33" t="n">
        <v>0.033</v>
      </c>
      <c r="DO545" s="33" t="n">
        <v>0.033</v>
      </c>
      <c r="DP545" s="33" t="n">
        <v>0.033</v>
      </c>
      <c r="DQ545" s="33" t="n">
        <v>0.033</v>
      </c>
      <c r="DR545" s="33" t="n">
        <v>0.033</v>
      </c>
      <c r="DS545" s="33" t="n">
        <v>0.039</v>
      </c>
      <c r="DT545" s="33" t="n">
        <v>0.033</v>
      </c>
      <c r="DU545" s="33" t="n">
        <v>0.033</v>
      </c>
      <c r="DV545" s="33" t="n">
        <v>0.039</v>
      </c>
      <c r="DW545" s="33" t="n">
        <v>0.718</v>
      </c>
      <c r="DX545" s="33" t="n">
        <v>0.657</v>
      </c>
      <c r="DY545" s="33" t="n">
        <v>0.652</v>
      </c>
      <c r="DZ545" s="33" t="n">
        <v>0.691</v>
      </c>
      <c r="EA545" s="33" t="n">
        <v>0.635</v>
      </c>
      <c r="EB545" s="33" t="n">
        <v>0.552</v>
      </c>
      <c r="EC545" s="33" t="n">
        <v>0.492</v>
      </c>
      <c r="ED545" s="33" t="n">
        <v>0.481</v>
      </c>
      <c r="EE545" s="33" t="n">
        <v>0.475</v>
      </c>
      <c r="EF545" s="33" t="n">
        <v>0.514</v>
      </c>
      <c r="EG545" s="33" t="n">
        <v>0.011</v>
      </c>
      <c r="EH545" s="33" t="n">
        <v>0.017</v>
      </c>
      <c r="EI545" s="33" t="n">
        <v>0.099</v>
      </c>
      <c r="EJ545" s="33" t="n">
        <v>0.381</v>
      </c>
      <c r="EK545" s="33" t="n">
        <v>0.011</v>
      </c>
      <c r="EL545" s="33" t="n">
        <v>0.006</v>
      </c>
      <c r="EM545" s="33" t="n">
        <v>0.238</v>
      </c>
      <c r="EN545" s="33" t="n">
        <v>0.028</v>
      </c>
      <c r="EO545" s="33" t="n">
        <v>0.254</v>
      </c>
      <c r="EP545" s="33" t="n">
        <v>0.166</v>
      </c>
      <c r="EQ545" s="33" t="n">
        <v>0.343</v>
      </c>
      <c r="ER545" s="33" t="n">
        <v>0.039</v>
      </c>
      <c r="ES545" s="33" t="n">
        <v>0.039</v>
      </c>
      <c r="ET545" s="33" t="n">
        <v>0.033</v>
      </c>
      <c r="EU545" s="33" t="n">
        <v>0.072</v>
      </c>
      <c r="EV545" s="33" t="n">
        <v>0.039</v>
      </c>
      <c r="EW545" s="33" t="n">
        <v>0.685</v>
      </c>
      <c r="EX545" s="33" t="n">
        <v>0.779</v>
      </c>
      <c r="EY545" s="33" t="n">
        <v>0.249</v>
      </c>
      <c r="EZ545" s="33" t="n">
        <v>9.03</v>
      </c>
      <c r="FA545" s="33" t="n">
        <v>0.006</v>
      </c>
      <c r="FB545" s="33" t="n">
        <v>0</v>
      </c>
      <c r="FC545" s="33" t="n">
        <v>0.011</v>
      </c>
      <c r="FD545" s="33" t="n">
        <v>0.006</v>
      </c>
      <c r="FE545" s="33" t="n">
        <v>0.017</v>
      </c>
      <c r="FF545" s="33" t="n">
        <v>0.028</v>
      </c>
      <c r="FG545" s="33" t="n">
        <v>0.055</v>
      </c>
      <c r="FH545" s="33" t="n">
        <v>0.138</v>
      </c>
      <c r="FI545" s="33" t="n">
        <v>0.127</v>
      </c>
      <c r="FJ545" s="33" t="n">
        <v>0.564</v>
      </c>
      <c r="FK545" s="33" t="n">
        <v>0.05</v>
      </c>
      <c r="FL545" s="33" t="n">
        <v>0.459</v>
      </c>
      <c r="FM545" s="33" t="n">
        <v>0.796</v>
      </c>
      <c r="FN545" s="33" t="n">
        <v>0.116</v>
      </c>
      <c r="FO545" s="33" t="n">
        <v>0.265</v>
      </c>
      <c r="FP545" s="33" t="n">
        <v>0.083</v>
      </c>
      <c r="FQ545" s="33" t="n">
        <v>0.271</v>
      </c>
      <c r="FR545" s="33" t="n">
        <v>0.188</v>
      </c>
      <c r="FS545" s="33" t="n">
        <v>0.044</v>
      </c>
      <c r="FT545" s="33" t="n">
        <v>0.381</v>
      </c>
      <c r="FU545" s="33" t="n">
        <v>0.033</v>
      </c>
      <c r="FV545" s="33" t="n">
        <v>0.017</v>
      </c>
      <c r="FW545" s="33" t="n">
        <v>0.182</v>
      </c>
      <c r="FX545" s="33" t="n">
        <v>0.055</v>
      </c>
      <c r="FY545" s="33" t="n">
        <v>0.061</v>
      </c>
      <c r="FZ545" s="33" t="n">
        <v>0.05</v>
      </c>
      <c r="GA545" s="33" t="n">
        <v>0.177</v>
      </c>
      <c r="GB545" s="33" t="n">
        <v>0.149</v>
      </c>
      <c r="GC545" s="33" t="n">
        <v>0.144</v>
      </c>
      <c r="GD545" s="33" t="n">
        <v>0.298</v>
      </c>
      <c r="GE545" s="33" t="n">
        <v>0.243</v>
      </c>
      <c r="GF545" s="33" t="n">
        <v>0.05</v>
      </c>
      <c r="GG545" s="33" t="n">
        <v>0.425</v>
      </c>
      <c r="GH545" s="33" t="n">
        <v>0.348</v>
      </c>
      <c r="GI545" s="33" t="n">
        <v>0.436</v>
      </c>
      <c r="GJ545" s="33" t="n">
        <v>0.381</v>
      </c>
      <c r="GK545" s="33" t="n">
        <v>0.53</v>
      </c>
      <c r="GL545" s="33" t="n">
        <v>0.37</v>
      </c>
      <c r="GM545" s="33" t="n">
        <v>0.348</v>
      </c>
      <c r="GN545" s="33" t="n">
        <v>0.271</v>
      </c>
      <c r="GO545" s="33" t="n">
        <v>0.326</v>
      </c>
      <c r="GP545" s="33" t="n">
        <v>0.249</v>
      </c>
      <c r="GQ545" s="33" t="n">
        <v>0.099</v>
      </c>
      <c r="GR545" s="33" t="n">
        <v>0.536</v>
      </c>
      <c r="GS545" s="33" t="n">
        <v>0.006</v>
      </c>
      <c r="GT545" s="33" t="n">
        <v>0.094</v>
      </c>
      <c r="GU545" s="33" t="n">
        <v>0.05</v>
      </c>
      <c r="GV545" s="33" t="n">
        <v>0.017</v>
      </c>
      <c r="GW545" s="33" t="n">
        <v>0.061</v>
      </c>
      <c r="GX545" s="33" t="n">
        <v>0</v>
      </c>
      <c r="GY545" s="33" t="n">
        <v>0</v>
      </c>
      <c r="GZ545" s="33" t="n">
        <v>0.088</v>
      </c>
      <c r="HA545" s="33" t="n">
        <v>0</v>
      </c>
      <c r="HB545" s="33" t="n">
        <v>0</v>
      </c>
      <c r="HC545" s="33" t="n">
        <v>0.017</v>
      </c>
      <c r="HD545" s="33" t="n">
        <v>0</v>
      </c>
      <c r="HE545" s="33" t="n">
        <v>0.044</v>
      </c>
      <c r="HF545" s="33" t="n">
        <v>0.05</v>
      </c>
      <c r="HG545" s="33" t="n">
        <v>0.044</v>
      </c>
      <c r="HH545" s="33" t="n">
        <v>0.055</v>
      </c>
      <c r="HI545" s="33" t="n">
        <v>0.05</v>
      </c>
      <c r="HJ545" s="33" t="n">
        <v>0.044</v>
      </c>
    </row>
    <row r="546" customFormat="false" ht="15" hidden="false" customHeight="false" outlineLevel="0" collapsed="false">
      <c r="A546" s="33" t="n">
        <v>610231</v>
      </c>
      <c r="B546" s="242" t="s">
        <v>1785</v>
      </c>
      <c r="C546" s="243" t="s">
        <v>1786</v>
      </c>
      <c r="D546" s="33" t="n">
        <v>6480</v>
      </c>
      <c r="E546" s="33" t="n">
        <v>32031</v>
      </c>
      <c r="F546" s="33" t="s">
        <v>983</v>
      </c>
      <c r="G546" s="33" t="s">
        <v>984</v>
      </c>
      <c r="H546" s="243" t="s">
        <v>46</v>
      </c>
      <c r="I546" s="33" t="s">
        <v>1855</v>
      </c>
      <c r="J546" s="33" t="s">
        <v>2438</v>
      </c>
      <c r="L546" s="33" t="s">
        <v>2652</v>
      </c>
      <c r="N546" s="33" t="s">
        <v>1790</v>
      </c>
      <c r="O546" s="33" t="n">
        <v>51254</v>
      </c>
      <c r="P546" s="33" t="s">
        <v>1791</v>
      </c>
      <c r="Q546" s="33" t="s">
        <v>983</v>
      </c>
      <c r="R546" s="33" t="s">
        <v>5462</v>
      </c>
      <c r="S546" s="33" t="n">
        <v>60616</v>
      </c>
      <c r="T546" s="33" t="n">
        <v>40</v>
      </c>
      <c r="U546" s="33" t="s">
        <v>5463</v>
      </c>
      <c r="V546" s="33" t="s">
        <v>5464</v>
      </c>
      <c r="W546" s="33" t="s">
        <v>5465</v>
      </c>
      <c r="X546" s="33" t="s">
        <v>5466</v>
      </c>
      <c r="Y546" s="33" t="s">
        <v>2158</v>
      </c>
      <c r="Z546" s="33" t="s">
        <v>1811</v>
      </c>
      <c r="AA546" s="33" t="n">
        <v>2012</v>
      </c>
      <c r="AB546" s="33" t="n">
        <v>610231</v>
      </c>
      <c r="AD546" s="33" t="n">
        <v>6480</v>
      </c>
      <c r="AG546" s="33" t="s">
        <v>5467</v>
      </c>
      <c r="AH546" s="33" t="n">
        <v>0</v>
      </c>
      <c r="AI546" s="33" t="s">
        <v>1823</v>
      </c>
      <c r="AJ546" s="33" t="s">
        <v>1801</v>
      </c>
      <c r="AK546" s="33" t="s">
        <v>1802</v>
      </c>
      <c r="AL546" s="33" t="s">
        <v>99</v>
      </c>
      <c r="AM546" s="33" t="s">
        <v>53</v>
      </c>
      <c r="AN546" s="33" t="s">
        <v>99</v>
      </c>
      <c r="AO546" s="33" t="s">
        <v>2652</v>
      </c>
      <c r="AP546" s="33" t="s">
        <v>53</v>
      </c>
      <c r="AQ546" s="33" t="s">
        <v>2467</v>
      </c>
      <c r="AR546" s="244" t="s">
        <v>195</v>
      </c>
      <c r="AS546" s="33" t="s">
        <v>47</v>
      </c>
      <c r="AT546" s="33" t="s">
        <v>47</v>
      </c>
      <c r="AU546" s="33" t="s">
        <v>131</v>
      </c>
      <c r="AV546" s="33" t="n">
        <v>57</v>
      </c>
      <c r="AW546" s="33" t="n">
        <v>59</v>
      </c>
      <c r="AX546" s="33" t="n">
        <v>97</v>
      </c>
      <c r="AY546" s="33" t="n">
        <v>169</v>
      </c>
      <c r="AZ546" s="33" t="n">
        <v>1</v>
      </c>
      <c r="BA546" s="33" t="n">
        <v>1</v>
      </c>
      <c r="BB546" s="33" t="n">
        <v>150</v>
      </c>
      <c r="BC546" s="33" t="n">
        <v>4</v>
      </c>
      <c r="BD546" s="245" t="n">
        <v>0</v>
      </c>
      <c r="BE546" s="33" t="n">
        <v>0</v>
      </c>
      <c r="BF546" s="33" t="n">
        <v>7</v>
      </c>
      <c r="BG546" s="33" t="n">
        <v>6</v>
      </c>
      <c r="BH546" s="33" t="n">
        <v>169</v>
      </c>
      <c r="BI546" s="33" t="n">
        <v>0</v>
      </c>
      <c r="BJ546" s="33" t="n">
        <v>0.006</v>
      </c>
      <c r="BK546" s="33" t="n">
        <v>0</v>
      </c>
      <c r="BL546" s="33" t="n">
        <v>0.018</v>
      </c>
      <c r="BM546" s="33" t="n">
        <v>0.024</v>
      </c>
      <c r="BN546" s="33" t="n">
        <v>0.053</v>
      </c>
      <c r="BO546" s="33" t="n">
        <v>0.047</v>
      </c>
      <c r="BP546" s="33" t="n">
        <v>0.036</v>
      </c>
      <c r="BQ546" s="33" t="n">
        <v>0.036</v>
      </c>
      <c r="BR546" s="33" t="n">
        <v>0.041</v>
      </c>
      <c r="BS546" s="33" t="n">
        <v>0.101</v>
      </c>
      <c r="BT546" s="33" t="n">
        <v>0.243</v>
      </c>
      <c r="BU546" s="33" t="n">
        <v>0.343</v>
      </c>
      <c r="BV546" s="33" t="n">
        <v>0.278</v>
      </c>
      <c r="BW546" s="33" t="n">
        <v>0.231</v>
      </c>
      <c r="BX546" s="33" t="n">
        <v>0.148</v>
      </c>
      <c r="BY546" s="33" t="n">
        <v>0.26</v>
      </c>
      <c r="BZ546" s="33" t="n">
        <v>0.249</v>
      </c>
      <c r="CA546" s="33" t="n">
        <v>0.012</v>
      </c>
      <c r="CB546" s="33" t="n">
        <v>0.018</v>
      </c>
      <c r="CC546" s="33" t="n">
        <v>0.024</v>
      </c>
      <c r="CD546" s="33" t="n">
        <v>0.018</v>
      </c>
      <c r="CE546" s="33" t="n">
        <v>0.006</v>
      </c>
      <c r="CF546" s="33" t="n">
        <v>0.012</v>
      </c>
      <c r="CG546" s="33" t="n">
        <v>0.598</v>
      </c>
      <c r="CH546" s="33" t="n">
        <v>0.663</v>
      </c>
      <c r="CI546" s="33" t="n">
        <v>0.71</v>
      </c>
      <c r="CJ546" s="33" t="n">
        <v>0.775</v>
      </c>
      <c r="CK546" s="33" t="n">
        <v>0.609</v>
      </c>
      <c r="CL546" s="33" t="n">
        <v>0.444</v>
      </c>
      <c r="CM546" s="33" t="n">
        <v>0</v>
      </c>
      <c r="CN546" s="33" t="n">
        <v>0</v>
      </c>
      <c r="CO546" s="33" t="n">
        <v>0</v>
      </c>
      <c r="CP546" s="33" t="n">
        <v>0</v>
      </c>
      <c r="CQ546" s="33" t="n">
        <v>0</v>
      </c>
      <c r="CR546" s="33" t="n">
        <v>0.006</v>
      </c>
      <c r="CS546" s="33" t="n">
        <v>0.012</v>
      </c>
      <c r="CT546" s="33" t="n">
        <v>0.018</v>
      </c>
      <c r="CU546" s="33" t="n">
        <v>0.018</v>
      </c>
      <c r="CV546" s="33" t="n">
        <v>0</v>
      </c>
      <c r="CW546" s="33" t="n">
        <v>0.041</v>
      </c>
      <c r="CX546" s="33" t="n">
        <v>0.03</v>
      </c>
      <c r="CY546" s="33" t="n">
        <v>0.036</v>
      </c>
      <c r="CZ546" s="33" t="n">
        <v>0.041</v>
      </c>
      <c r="DA546" s="33" t="n">
        <v>0.083</v>
      </c>
      <c r="DB546" s="33" t="n">
        <v>0.047</v>
      </c>
      <c r="DC546" s="33" t="n">
        <v>0.089</v>
      </c>
      <c r="DD546" s="33" t="n">
        <v>0.095</v>
      </c>
      <c r="DE546" s="33" t="n">
        <v>0.118</v>
      </c>
      <c r="DF546" s="33" t="n">
        <v>0.124</v>
      </c>
      <c r="DG546" s="33" t="n">
        <v>0.154</v>
      </c>
      <c r="DH546" s="33" t="n">
        <v>0.136</v>
      </c>
      <c r="DI546" s="33" t="n">
        <v>0.136</v>
      </c>
      <c r="DJ546" s="33" t="n">
        <v>0.29</v>
      </c>
      <c r="DK546" s="33" t="n">
        <v>0.254</v>
      </c>
      <c r="DL546" s="33" t="n">
        <v>0.266</v>
      </c>
      <c r="DM546" s="33" t="n">
        <v>0.225</v>
      </c>
      <c r="DN546" s="33" t="n">
        <v>0.012</v>
      </c>
      <c r="DO546" s="33" t="n">
        <v>0</v>
      </c>
      <c r="DP546" s="33" t="n">
        <v>0.012</v>
      </c>
      <c r="DQ546" s="33" t="n">
        <v>0</v>
      </c>
      <c r="DR546" s="33" t="n">
        <v>0.012</v>
      </c>
      <c r="DS546" s="33" t="n">
        <v>0.012</v>
      </c>
      <c r="DT546" s="33" t="n">
        <v>0.006</v>
      </c>
      <c r="DU546" s="33" t="n">
        <v>0.006</v>
      </c>
      <c r="DV546" s="33" t="n">
        <v>0.024</v>
      </c>
      <c r="DW546" s="33" t="n">
        <v>0.87</v>
      </c>
      <c r="DX546" s="33" t="n">
        <v>0.834</v>
      </c>
      <c r="DY546" s="33" t="n">
        <v>0.805</v>
      </c>
      <c r="DZ546" s="33" t="n">
        <v>0.828</v>
      </c>
      <c r="EA546" s="33" t="n">
        <v>0.811</v>
      </c>
      <c r="EB546" s="33" t="n">
        <v>0.609</v>
      </c>
      <c r="EC546" s="33" t="n">
        <v>0.68</v>
      </c>
      <c r="ED546" s="33" t="n">
        <v>0.621</v>
      </c>
      <c r="EE546" s="33" t="n">
        <v>0.639</v>
      </c>
      <c r="EF546" s="33" t="n">
        <v>0.527</v>
      </c>
      <c r="EG546" s="33" t="n">
        <v>0.018</v>
      </c>
      <c r="EH546" s="33" t="n">
        <v>0.018</v>
      </c>
      <c r="EI546" s="33" t="n">
        <v>0.041</v>
      </c>
      <c r="EJ546" s="33" t="n">
        <v>0.243</v>
      </c>
      <c r="EK546" s="33" t="n">
        <v>0.03</v>
      </c>
      <c r="EL546" s="33" t="n">
        <v>0.024</v>
      </c>
      <c r="EM546" s="33" t="n">
        <v>0.124</v>
      </c>
      <c r="EN546" s="33" t="n">
        <v>0.047</v>
      </c>
      <c r="EO546" s="33" t="n">
        <v>0.183</v>
      </c>
      <c r="EP546" s="33" t="n">
        <v>0.148</v>
      </c>
      <c r="EQ546" s="33" t="n">
        <v>0.26</v>
      </c>
      <c r="ER546" s="33" t="n">
        <v>0.059</v>
      </c>
      <c r="ES546" s="33" t="n">
        <v>0.071</v>
      </c>
      <c r="ET546" s="33" t="n">
        <v>0.089</v>
      </c>
      <c r="EU546" s="33" t="n">
        <v>0.083</v>
      </c>
      <c r="EV546" s="33" t="n">
        <v>0.124</v>
      </c>
      <c r="EW546" s="33" t="n">
        <v>0.698</v>
      </c>
      <c r="EX546" s="33" t="n">
        <v>0.722</v>
      </c>
      <c r="EY546" s="33" t="n">
        <v>0.491</v>
      </c>
      <c r="EZ546" s="33" t="n">
        <v>9.03</v>
      </c>
      <c r="FA546" s="33" t="n">
        <v>0</v>
      </c>
      <c r="FB546" s="33" t="n">
        <v>0</v>
      </c>
      <c r="FC546" s="33" t="n">
        <v>0</v>
      </c>
      <c r="FD546" s="33" t="n">
        <v>0</v>
      </c>
      <c r="FE546" s="33" t="n">
        <v>0.041</v>
      </c>
      <c r="FF546" s="33" t="n">
        <v>0.041</v>
      </c>
      <c r="FG546" s="33" t="n">
        <v>0.059</v>
      </c>
      <c r="FH546" s="33" t="n">
        <v>0.124</v>
      </c>
      <c r="FI546" s="33" t="n">
        <v>0.13</v>
      </c>
      <c r="FJ546" s="33" t="n">
        <v>0.562</v>
      </c>
      <c r="FK546" s="33" t="n">
        <v>0.041</v>
      </c>
      <c r="FL546" s="33" t="n">
        <v>0.586</v>
      </c>
      <c r="FM546" s="33" t="n">
        <v>0.598</v>
      </c>
      <c r="FN546" s="33" t="n">
        <v>0.29</v>
      </c>
      <c r="FO546" s="33" t="n">
        <v>0.118</v>
      </c>
      <c r="FP546" s="33" t="n">
        <v>0.124</v>
      </c>
      <c r="FQ546" s="33" t="n">
        <v>0.183</v>
      </c>
      <c r="FR546" s="33" t="n">
        <v>0.041</v>
      </c>
      <c r="FS546" s="33" t="n">
        <v>0.059</v>
      </c>
      <c r="FT546" s="33" t="n">
        <v>0.266</v>
      </c>
      <c r="FU546" s="33" t="n">
        <v>0.101</v>
      </c>
      <c r="FV546" s="33" t="n">
        <v>0.071</v>
      </c>
      <c r="FW546" s="33" t="n">
        <v>0.189</v>
      </c>
      <c r="FX546" s="33" t="n">
        <v>0.154</v>
      </c>
      <c r="FY546" s="33" t="n">
        <v>0.148</v>
      </c>
      <c r="FZ546" s="33" t="n">
        <v>0.071</v>
      </c>
      <c r="GA546" s="33" t="n">
        <v>0</v>
      </c>
      <c r="GB546" s="33" t="n">
        <v>0</v>
      </c>
      <c r="GC546" s="33" t="n">
        <v>0.006</v>
      </c>
      <c r="GD546" s="33" t="n">
        <v>0</v>
      </c>
      <c r="GE546" s="33" t="n">
        <v>0.012</v>
      </c>
      <c r="GF546" s="33" t="n">
        <v>0</v>
      </c>
      <c r="GG546" s="33" t="n">
        <v>0.16</v>
      </c>
      <c r="GH546" s="33" t="n">
        <v>0.166</v>
      </c>
      <c r="GI546" s="33" t="n">
        <v>0.16</v>
      </c>
      <c r="GJ546" s="33" t="n">
        <v>0.136</v>
      </c>
      <c r="GK546" s="33" t="n">
        <v>0.219</v>
      </c>
      <c r="GL546" s="33" t="n">
        <v>0.107</v>
      </c>
      <c r="GM546" s="33" t="n">
        <v>0.775</v>
      </c>
      <c r="GN546" s="33" t="n">
        <v>0.615</v>
      </c>
      <c r="GO546" s="33" t="n">
        <v>0.627</v>
      </c>
      <c r="GP546" s="33" t="n">
        <v>0.68</v>
      </c>
      <c r="GQ546" s="33" t="n">
        <v>0.675</v>
      </c>
      <c r="GR546" s="33" t="n">
        <v>0.834</v>
      </c>
      <c r="GS546" s="33" t="n">
        <v>0.012</v>
      </c>
      <c r="GT546" s="33" t="n">
        <v>0.136</v>
      </c>
      <c r="GU546" s="33" t="n">
        <v>0.124</v>
      </c>
      <c r="GV546" s="33" t="n">
        <v>0.089</v>
      </c>
      <c r="GW546" s="33" t="n">
        <v>0.036</v>
      </c>
      <c r="GX546" s="33" t="n">
        <v>0</v>
      </c>
      <c r="GY546" s="33" t="n">
        <v>0.006</v>
      </c>
      <c r="GZ546" s="33" t="n">
        <v>0.03</v>
      </c>
      <c r="HA546" s="33" t="n">
        <v>0.03</v>
      </c>
      <c r="HB546" s="33" t="n">
        <v>0.03</v>
      </c>
      <c r="HC546" s="33" t="n">
        <v>0.006</v>
      </c>
      <c r="HD546" s="33" t="n">
        <v>0.006</v>
      </c>
      <c r="HE546" s="33" t="n">
        <v>0.047</v>
      </c>
      <c r="HF546" s="33" t="n">
        <v>0.053</v>
      </c>
      <c r="HG546" s="33" t="n">
        <v>0.053</v>
      </c>
      <c r="HH546" s="33" t="n">
        <v>0.065</v>
      </c>
      <c r="HI546" s="33" t="n">
        <v>0.053</v>
      </c>
      <c r="HJ546" s="33" t="n">
        <v>0.053</v>
      </c>
    </row>
    <row r="547" customFormat="false" ht="15" hidden="false" customHeight="false" outlineLevel="0" collapsed="false">
      <c r="A547" s="33" t="n">
        <v>610232</v>
      </c>
      <c r="B547" s="242" t="s">
        <v>1785</v>
      </c>
      <c r="C547" s="243" t="s">
        <v>1786</v>
      </c>
      <c r="D547" s="33" t="n">
        <v>6490</v>
      </c>
      <c r="E547" s="33" t="n">
        <v>25891</v>
      </c>
      <c r="F547" s="33" t="s">
        <v>1472</v>
      </c>
      <c r="G547" s="33" t="s">
        <v>1473</v>
      </c>
      <c r="H547" s="243" t="s">
        <v>46</v>
      </c>
      <c r="I547" s="33" t="s">
        <v>1855</v>
      </c>
      <c r="J547" s="33" t="s">
        <v>1788</v>
      </c>
      <c r="L547" s="33" t="s">
        <v>99</v>
      </c>
      <c r="N547" s="33" t="s">
        <v>1790</v>
      </c>
      <c r="O547" s="33" t="n">
        <v>51255</v>
      </c>
      <c r="P547" s="33" t="s">
        <v>1791</v>
      </c>
      <c r="Q547" s="33" t="s">
        <v>2374</v>
      </c>
      <c r="R547" s="33" t="s">
        <v>2375</v>
      </c>
      <c r="S547" s="33" t="n">
        <v>60616</v>
      </c>
      <c r="T547" s="33" t="n">
        <v>40</v>
      </c>
      <c r="U547" s="33" t="s">
        <v>5468</v>
      </c>
      <c r="V547" s="33" t="s">
        <v>5469</v>
      </c>
      <c r="W547" s="33" t="s">
        <v>5470</v>
      </c>
      <c r="X547" s="33" t="s">
        <v>5471</v>
      </c>
      <c r="Y547" s="33" t="s">
        <v>1893</v>
      </c>
      <c r="Z547" s="33" t="s">
        <v>1811</v>
      </c>
      <c r="AA547" s="33" t="n">
        <v>2012</v>
      </c>
      <c r="AB547" s="33" t="n">
        <v>610232</v>
      </c>
      <c r="AD547" s="33" t="n">
        <v>6490</v>
      </c>
      <c r="AG547" s="33" t="s">
        <v>5472</v>
      </c>
      <c r="AH547" s="33" t="n">
        <v>3</v>
      </c>
      <c r="AI547" s="33" t="s">
        <v>1823</v>
      </c>
      <c r="AJ547" s="33" t="s">
        <v>1801</v>
      </c>
      <c r="AK547" s="33" t="s">
        <v>1802</v>
      </c>
      <c r="AL547" s="33" t="s">
        <v>99</v>
      </c>
      <c r="AM547" s="33" t="s">
        <v>53</v>
      </c>
      <c r="AN547" s="33" t="s">
        <v>99</v>
      </c>
      <c r="AO547" s="33" t="s">
        <v>99</v>
      </c>
      <c r="AP547" s="33" t="s">
        <v>53</v>
      </c>
      <c r="AQ547" s="33" t="s">
        <v>2467</v>
      </c>
      <c r="AR547" s="244" t="s">
        <v>109</v>
      </c>
      <c r="AS547" s="33" t="s">
        <v>67</v>
      </c>
      <c r="AT547" s="33" t="s">
        <v>77</v>
      </c>
      <c r="AU547" s="33" t="s">
        <v>77</v>
      </c>
      <c r="AV547" s="33" t="n">
        <v>35</v>
      </c>
      <c r="AW547" s="33" t="n">
        <v>61</v>
      </c>
      <c r="AX547" s="33" t="n">
        <v>64</v>
      </c>
      <c r="AY547" s="33" t="n">
        <v>100</v>
      </c>
      <c r="AZ547" s="33" t="n">
        <v>0</v>
      </c>
      <c r="BA547" s="33" t="n">
        <v>0</v>
      </c>
      <c r="BB547" s="33" t="n">
        <v>95</v>
      </c>
      <c r="BC547" s="33" t="n">
        <v>2</v>
      </c>
      <c r="BD547" s="245" t="n">
        <v>1</v>
      </c>
      <c r="BE547" s="33" t="n">
        <v>0</v>
      </c>
      <c r="BF547" s="33" t="n">
        <v>2</v>
      </c>
      <c r="BG547" s="33" t="n">
        <v>0</v>
      </c>
      <c r="BH547" s="33" t="n">
        <v>100</v>
      </c>
      <c r="BI547" s="33" t="n">
        <v>0.07</v>
      </c>
      <c r="BJ547" s="33" t="n">
        <v>0</v>
      </c>
      <c r="BK547" s="33" t="n">
        <v>0</v>
      </c>
      <c r="BL547" s="33" t="n">
        <v>0.02</v>
      </c>
      <c r="BM547" s="33" t="n">
        <v>0.01</v>
      </c>
      <c r="BN547" s="33" t="n">
        <v>0.04</v>
      </c>
      <c r="BO547" s="33" t="n">
        <v>0.15</v>
      </c>
      <c r="BP547" s="33" t="n">
        <v>0.13</v>
      </c>
      <c r="BQ547" s="33" t="n">
        <v>0.11</v>
      </c>
      <c r="BR547" s="33" t="n">
        <v>0.07</v>
      </c>
      <c r="BS547" s="33" t="n">
        <v>0.15</v>
      </c>
      <c r="BT547" s="33" t="n">
        <v>0.19</v>
      </c>
      <c r="BU547" s="33" t="n">
        <v>0.35</v>
      </c>
      <c r="BV547" s="33" t="n">
        <v>0.25</v>
      </c>
      <c r="BW547" s="33" t="n">
        <v>0.38</v>
      </c>
      <c r="BX547" s="33" t="n">
        <v>0.23</v>
      </c>
      <c r="BY547" s="33" t="n">
        <v>0.37</v>
      </c>
      <c r="BZ547" s="33" t="n">
        <v>0.3</v>
      </c>
      <c r="CA547" s="33" t="n">
        <v>0</v>
      </c>
      <c r="CB547" s="33" t="n">
        <v>0</v>
      </c>
      <c r="CC547" s="33" t="n">
        <v>0</v>
      </c>
      <c r="CD547" s="33" t="n">
        <v>0.01</v>
      </c>
      <c r="CE547" s="33" t="n">
        <v>0.01</v>
      </c>
      <c r="CF547" s="33" t="n">
        <v>0.01</v>
      </c>
      <c r="CG547" s="33" t="n">
        <v>0.43</v>
      </c>
      <c r="CH547" s="33" t="n">
        <v>0.62</v>
      </c>
      <c r="CI547" s="33" t="n">
        <v>0.51</v>
      </c>
      <c r="CJ547" s="33" t="n">
        <v>0.67</v>
      </c>
      <c r="CK547" s="33" t="n">
        <v>0.46</v>
      </c>
      <c r="CL547" s="33" t="n">
        <v>0.46</v>
      </c>
      <c r="CM547" s="33" t="n">
        <v>0</v>
      </c>
      <c r="CN547" s="33" t="n">
        <v>0.01</v>
      </c>
      <c r="CO547" s="33" t="n">
        <v>0.01</v>
      </c>
      <c r="CP547" s="33" t="n">
        <v>0</v>
      </c>
      <c r="CQ547" s="33" t="n">
        <v>0.01</v>
      </c>
      <c r="CR547" s="33" t="n">
        <v>0</v>
      </c>
      <c r="CS547" s="33" t="n">
        <v>0.02</v>
      </c>
      <c r="CT547" s="33" t="n">
        <v>0.09</v>
      </c>
      <c r="CU547" s="33" t="n">
        <v>0.02</v>
      </c>
      <c r="CV547" s="33" t="n">
        <v>0.01</v>
      </c>
      <c r="CW547" s="33" t="n">
        <v>0.01</v>
      </c>
      <c r="CX547" s="33" t="n">
        <v>0.02</v>
      </c>
      <c r="CY547" s="33" t="n">
        <v>0.02</v>
      </c>
      <c r="CZ547" s="33" t="n">
        <v>0.01</v>
      </c>
      <c r="DA547" s="33" t="n">
        <v>0.06</v>
      </c>
      <c r="DB547" s="33" t="n">
        <v>0.04</v>
      </c>
      <c r="DC547" s="33" t="n">
        <v>0.05</v>
      </c>
      <c r="DD547" s="33" t="n">
        <v>0.09</v>
      </c>
      <c r="DE547" s="33" t="n">
        <v>0.15</v>
      </c>
      <c r="DF547" s="33" t="n">
        <v>0.11</v>
      </c>
      <c r="DG547" s="33" t="n">
        <v>0.1</v>
      </c>
      <c r="DH547" s="33" t="n">
        <v>0.15</v>
      </c>
      <c r="DI547" s="33" t="n">
        <v>0.12</v>
      </c>
      <c r="DJ547" s="33" t="n">
        <v>0.23</v>
      </c>
      <c r="DK547" s="33" t="n">
        <v>0.24</v>
      </c>
      <c r="DL547" s="33" t="n">
        <v>0.23</v>
      </c>
      <c r="DM547" s="33" t="n">
        <v>0.18</v>
      </c>
      <c r="DN547" s="33" t="n">
        <v>0</v>
      </c>
      <c r="DO547" s="33" t="n">
        <v>0.01</v>
      </c>
      <c r="DP547" s="33" t="n">
        <v>0</v>
      </c>
      <c r="DQ547" s="33" t="n">
        <v>0</v>
      </c>
      <c r="DR547" s="33" t="n">
        <v>0</v>
      </c>
      <c r="DS547" s="33" t="n">
        <v>0.02</v>
      </c>
      <c r="DT547" s="33" t="n">
        <v>0.03</v>
      </c>
      <c r="DU547" s="33" t="n">
        <v>0.02</v>
      </c>
      <c r="DV547" s="33" t="n">
        <v>0.01</v>
      </c>
      <c r="DW547" s="33" t="n">
        <v>0.84</v>
      </c>
      <c r="DX547" s="33" t="n">
        <v>0.86</v>
      </c>
      <c r="DY547" s="33" t="n">
        <v>0.87</v>
      </c>
      <c r="DZ547" s="33" t="n">
        <v>0.83</v>
      </c>
      <c r="EA547" s="33" t="n">
        <v>0.86</v>
      </c>
      <c r="EB547" s="33" t="n">
        <v>0.69</v>
      </c>
      <c r="EC547" s="33" t="n">
        <v>0.67</v>
      </c>
      <c r="ED547" s="33" t="n">
        <v>0.61</v>
      </c>
      <c r="EE547" s="33" t="n">
        <v>0.7</v>
      </c>
      <c r="EF547" s="33" t="n">
        <v>0.34</v>
      </c>
      <c r="EG547" s="33" t="n">
        <v>0.02</v>
      </c>
      <c r="EH547" s="33" t="n">
        <v>0.01</v>
      </c>
      <c r="EI547" s="33" t="n">
        <v>0.08</v>
      </c>
      <c r="EJ547" s="33" t="n">
        <v>0.36</v>
      </c>
      <c r="EK547" s="33" t="n">
        <v>0.07</v>
      </c>
      <c r="EL547" s="33" t="n">
        <v>0.03</v>
      </c>
      <c r="EM547" s="33" t="n">
        <v>0.09</v>
      </c>
      <c r="EN547" s="33" t="n">
        <v>0.12</v>
      </c>
      <c r="EO547" s="33" t="n">
        <v>0.28</v>
      </c>
      <c r="EP547" s="33" t="n">
        <v>0.3</v>
      </c>
      <c r="EQ547" s="33" t="n">
        <v>0.33</v>
      </c>
      <c r="ER547" s="33" t="n">
        <v>0.05</v>
      </c>
      <c r="ES547" s="33" t="n">
        <v>0.06</v>
      </c>
      <c r="ET547" s="33" t="n">
        <v>0.11</v>
      </c>
      <c r="EU547" s="33" t="n">
        <v>0.09</v>
      </c>
      <c r="EV547" s="33" t="n">
        <v>0.13</v>
      </c>
      <c r="EW547" s="33" t="n">
        <v>0.57</v>
      </c>
      <c r="EX547" s="33" t="n">
        <v>0.55</v>
      </c>
      <c r="EY547" s="33" t="n">
        <v>0.41</v>
      </c>
      <c r="EZ547" s="33" t="n">
        <v>7.79</v>
      </c>
      <c r="FA547" s="33" t="n">
        <v>0.03</v>
      </c>
      <c r="FB547" s="33" t="n">
        <v>0</v>
      </c>
      <c r="FC547" s="33" t="n">
        <v>0.05</v>
      </c>
      <c r="FD547" s="33" t="n">
        <v>0.02</v>
      </c>
      <c r="FE547" s="33" t="n">
        <v>0.03</v>
      </c>
      <c r="FF547" s="33" t="n">
        <v>0.06</v>
      </c>
      <c r="FG547" s="33" t="n">
        <v>0.13</v>
      </c>
      <c r="FH547" s="33" t="n">
        <v>0.21</v>
      </c>
      <c r="FI547" s="33" t="n">
        <v>0.14</v>
      </c>
      <c r="FJ547" s="33" t="n">
        <v>0.27</v>
      </c>
      <c r="FK547" s="33" t="n">
        <v>0.06</v>
      </c>
      <c r="FL547" s="33" t="n">
        <v>0.43</v>
      </c>
      <c r="FM547" s="33" t="n">
        <v>0.49</v>
      </c>
      <c r="FN547" s="33" t="n">
        <v>0.25</v>
      </c>
      <c r="FO547" s="33" t="n">
        <v>0.19</v>
      </c>
      <c r="FP547" s="33" t="n">
        <v>0.14</v>
      </c>
      <c r="FQ547" s="33" t="n">
        <v>0.13</v>
      </c>
      <c r="FR547" s="33" t="n">
        <v>0.15</v>
      </c>
      <c r="FS547" s="33" t="n">
        <v>0.11</v>
      </c>
      <c r="FT547" s="33" t="n">
        <v>0.26</v>
      </c>
      <c r="FU547" s="33" t="n">
        <v>0.08</v>
      </c>
      <c r="FV547" s="33" t="n">
        <v>0.08</v>
      </c>
      <c r="FW547" s="33" t="n">
        <v>0.24</v>
      </c>
      <c r="FX547" s="33" t="n">
        <v>0.15</v>
      </c>
      <c r="FY547" s="33" t="n">
        <v>0.18</v>
      </c>
      <c r="FZ547" s="33" t="n">
        <v>0.12</v>
      </c>
      <c r="GA547" s="33" t="n">
        <v>0</v>
      </c>
      <c r="GB547" s="33" t="n">
        <v>0</v>
      </c>
      <c r="GC547" s="33" t="n">
        <v>0.01</v>
      </c>
      <c r="GD547" s="33" t="n">
        <v>0.01</v>
      </c>
      <c r="GE547" s="33" t="n">
        <v>0.09</v>
      </c>
      <c r="GF547" s="33" t="n">
        <v>0.03</v>
      </c>
      <c r="GG547" s="33" t="n">
        <v>0.23</v>
      </c>
      <c r="GH547" s="33" t="n">
        <v>0.22</v>
      </c>
      <c r="GI547" s="33" t="n">
        <v>0.26</v>
      </c>
      <c r="GJ547" s="33" t="n">
        <v>0.28</v>
      </c>
      <c r="GK547" s="33" t="n">
        <v>0.31</v>
      </c>
      <c r="GL547" s="33" t="n">
        <v>0.29</v>
      </c>
      <c r="GM547" s="33" t="n">
        <v>0.69</v>
      </c>
      <c r="GN547" s="33" t="n">
        <v>0.45</v>
      </c>
      <c r="GO547" s="33" t="n">
        <v>0.47</v>
      </c>
      <c r="GP547" s="33" t="n">
        <v>0.51</v>
      </c>
      <c r="GQ547" s="33" t="n">
        <v>0.43</v>
      </c>
      <c r="GR547" s="33" t="n">
        <v>0.56</v>
      </c>
      <c r="GS547" s="33" t="n">
        <v>0.01</v>
      </c>
      <c r="GT547" s="33" t="n">
        <v>0.25</v>
      </c>
      <c r="GU547" s="33" t="n">
        <v>0.18</v>
      </c>
      <c r="GV547" s="33" t="n">
        <v>0.12</v>
      </c>
      <c r="GW547" s="33" t="n">
        <v>0.1</v>
      </c>
      <c r="GX547" s="33" t="n">
        <v>0.05</v>
      </c>
      <c r="GY547" s="33" t="n">
        <v>0.01</v>
      </c>
      <c r="GZ547" s="33" t="n">
        <v>0.01</v>
      </c>
      <c r="HA547" s="33" t="n">
        <v>0.01</v>
      </c>
      <c r="HB547" s="33" t="n">
        <v>0.02</v>
      </c>
      <c r="HC547" s="33" t="n">
        <v>0.01</v>
      </c>
      <c r="HD547" s="33" t="n">
        <v>0.01</v>
      </c>
      <c r="HE547" s="33" t="n">
        <v>0.06</v>
      </c>
      <c r="HF547" s="33" t="n">
        <v>0.07</v>
      </c>
      <c r="HG547" s="33" t="n">
        <v>0.07</v>
      </c>
      <c r="HH547" s="33" t="n">
        <v>0.06</v>
      </c>
      <c r="HI547" s="33" t="n">
        <v>0.06</v>
      </c>
      <c r="HJ547" s="33" t="n">
        <v>0.06</v>
      </c>
    </row>
    <row r="548" customFormat="false" ht="15" hidden="false" customHeight="false" outlineLevel="0" collapsed="false">
      <c r="A548" s="33" t="n">
        <v>610233</v>
      </c>
      <c r="B548" s="242" t="s">
        <v>1785</v>
      </c>
      <c r="C548" s="243" t="s">
        <v>1786</v>
      </c>
      <c r="D548" s="33" t="n">
        <v>6500</v>
      </c>
      <c r="E548" s="33" t="n">
        <v>25901</v>
      </c>
      <c r="F548" s="33" t="s">
        <v>1484</v>
      </c>
      <c r="G548" s="33" t="s">
        <v>1485</v>
      </c>
      <c r="H548" s="243" t="s">
        <v>46</v>
      </c>
      <c r="I548" s="33" t="s">
        <v>1855</v>
      </c>
      <c r="J548" s="33" t="s">
        <v>1788</v>
      </c>
      <c r="L548" s="33" t="s">
        <v>115</v>
      </c>
      <c r="N548" s="33" t="s">
        <v>1790</v>
      </c>
      <c r="O548" s="33" t="n">
        <v>51386</v>
      </c>
      <c r="P548" s="33" t="s">
        <v>1791</v>
      </c>
      <c r="Q548" s="33" t="s">
        <v>5473</v>
      </c>
      <c r="R548" s="33" t="s">
        <v>5474</v>
      </c>
      <c r="S548" s="33" t="n">
        <v>60621</v>
      </c>
      <c r="T548" s="33" t="n">
        <v>45</v>
      </c>
      <c r="U548" s="33" t="s">
        <v>5475</v>
      </c>
      <c r="V548" s="33" t="s">
        <v>5476</v>
      </c>
      <c r="W548" s="33" t="s">
        <v>5477</v>
      </c>
      <c r="X548" s="33" t="s">
        <v>5478</v>
      </c>
      <c r="Y548" s="33" t="s">
        <v>2097</v>
      </c>
      <c r="Z548" s="33" t="s">
        <v>1831</v>
      </c>
      <c r="AA548" s="33" t="n">
        <v>2012</v>
      </c>
      <c r="AB548" s="33" t="n">
        <v>610233</v>
      </c>
      <c r="AD548" s="33" t="n">
        <v>6500</v>
      </c>
      <c r="AG548" s="33" t="s">
        <v>5479</v>
      </c>
      <c r="AH548" s="33" t="n">
        <v>5</v>
      </c>
      <c r="AI548" s="33" t="s">
        <v>1823</v>
      </c>
      <c r="AJ548" s="33" t="s">
        <v>1801</v>
      </c>
      <c r="AK548" s="33" t="s">
        <v>1802</v>
      </c>
      <c r="AL548" s="33" t="s">
        <v>115</v>
      </c>
      <c r="AM548" s="33" t="s">
        <v>53</v>
      </c>
      <c r="AN548" s="33" t="s">
        <v>115</v>
      </c>
      <c r="AO548" s="33" t="s">
        <v>115</v>
      </c>
      <c r="AP548" s="33" t="s">
        <v>53</v>
      </c>
      <c r="AQ548" s="33" t="s">
        <v>2467</v>
      </c>
      <c r="AR548" s="244" t="s">
        <v>1181</v>
      </c>
      <c r="AS548" s="33" t="s">
        <v>47</v>
      </c>
      <c r="AT548" s="33" t="s">
        <v>47</v>
      </c>
      <c r="AU548" s="33" t="s">
        <v>47</v>
      </c>
      <c r="AV548" s="33" t="n">
        <v>56</v>
      </c>
      <c r="AW548" s="33" t="n">
        <v>56</v>
      </c>
      <c r="AX548" s="33" t="n">
        <v>43</v>
      </c>
      <c r="AY548" s="33" t="n">
        <v>60</v>
      </c>
      <c r="AZ548" s="33" t="n">
        <v>1</v>
      </c>
      <c r="BA548" s="33" t="n">
        <v>0</v>
      </c>
      <c r="BB548" s="33" t="n">
        <v>56</v>
      </c>
      <c r="BC548" s="33" t="n">
        <v>0</v>
      </c>
      <c r="BD548" s="245" t="n">
        <v>0</v>
      </c>
      <c r="BE548" s="33" t="n">
        <v>0</v>
      </c>
      <c r="BF548" s="33" t="n">
        <v>0</v>
      </c>
      <c r="BG548" s="33" t="n">
        <v>3</v>
      </c>
      <c r="BH548" s="33" t="n">
        <v>60</v>
      </c>
      <c r="BI548" s="33" t="n">
        <v>0</v>
      </c>
      <c r="BJ548" s="33" t="n">
        <v>0</v>
      </c>
      <c r="BK548" s="33" t="n">
        <v>0</v>
      </c>
      <c r="BL548" s="33" t="n">
        <v>0.017</v>
      </c>
      <c r="BM548" s="33" t="n">
        <v>0.017</v>
      </c>
      <c r="BN548" s="33" t="n">
        <v>0.05</v>
      </c>
      <c r="BO548" s="33" t="n">
        <v>0.117</v>
      </c>
      <c r="BP548" s="33" t="n">
        <v>0.083</v>
      </c>
      <c r="BQ548" s="33" t="n">
        <v>0.067</v>
      </c>
      <c r="BR548" s="33" t="n">
        <v>0</v>
      </c>
      <c r="BS548" s="33" t="n">
        <v>0.133</v>
      </c>
      <c r="BT548" s="33" t="n">
        <v>0.167</v>
      </c>
      <c r="BU548" s="33" t="n">
        <v>0.217</v>
      </c>
      <c r="BV548" s="33" t="n">
        <v>0.2</v>
      </c>
      <c r="BW548" s="33" t="n">
        <v>0.25</v>
      </c>
      <c r="BX548" s="33" t="n">
        <v>0.217</v>
      </c>
      <c r="BY548" s="33" t="n">
        <v>0.25</v>
      </c>
      <c r="BZ548" s="33" t="n">
        <v>0.217</v>
      </c>
      <c r="CA548" s="33" t="n">
        <v>0</v>
      </c>
      <c r="CB548" s="33" t="n">
        <v>0</v>
      </c>
      <c r="CC548" s="33" t="n">
        <v>0</v>
      </c>
      <c r="CD548" s="33" t="n">
        <v>0</v>
      </c>
      <c r="CE548" s="33" t="n">
        <v>0</v>
      </c>
      <c r="CF548" s="33" t="n">
        <v>0.033</v>
      </c>
      <c r="CG548" s="33" t="n">
        <v>0.667</v>
      </c>
      <c r="CH548" s="33" t="n">
        <v>0.717</v>
      </c>
      <c r="CI548" s="33" t="n">
        <v>0.683</v>
      </c>
      <c r="CJ548" s="33" t="n">
        <v>0.767</v>
      </c>
      <c r="CK548" s="33" t="n">
        <v>0.6</v>
      </c>
      <c r="CL548" s="33" t="n">
        <v>0.533</v>
      </c>
      <c r="CM548" s="33" t="n">
        <v>0.017</v>
      </c>
      <c r="CN548" s="33" t="n">
        <v>0</v>
      </c>
      <c r="CO548" s="33" t="n">
        <v>0.017</v>
      </c>
      <c r="CP548" s="33" t="n">
        <v>0.017</v>
      </c>
      <c r="CQ548" s="33" t="n">
        <v>0.017</v>
      </c>
      <c r="CR548" s="33" t="n">
        <v>0.033</v>
      </c>
      <c r="CS548" s="33" t="n">
        <v>0.033</v>
      </c>
      <c r="CT548" s="33" t="n">
        <v>0.05</v>
      </c>
      <c r="CU548" s="33" t="n">
        <v>0.033</v>
      </c>
      <c r="CV548" s="33" t="n">
        <v>0</v>
      </c>
      <c r="CW548" s="33" t="n">
        <v>0.067</v>
      </c>
      <c r="CX548" s="33" t="n">
        <v>0.033</v>
      </c>
      <c r="CY548" s="33" t="n">
        <v>0.05</v>
      </c>
      <c r="CZ548" s="33" t="n">
        <v>0.033</v>
      </c>
      <c r="DA548" s="33" t="n">
        <v>0.067</v>
      </c>
      <c r="DB548" s="33" t="n">
        <v>0.033</v>
      </c>
      <c r="DC548" s="33" t="n">
        <v>0.05</v>
      </c>
      <c r="DD548" s="33" t="n">
        <v>0.017</v>
      </c>
      <c r="DE548" s="33" t="n">
        <v>0.15</v>
      </c>
      <c r="DF548" s="33" t="n">
        <v>0.117</v>
      </c>
      <c r="DG548" s="33" t="n">
        <v>0.15</v>
      </c>
      <c r="DH548" s="33" t="n">
        <v>0.083</v>
      </c>
      <c r="DI548" s="33" t="n">
        <v>0.15</v>
      </c>
      <c r="DJ548" s="33" t="n">
        <v>0.233</v>
      </c>
      <c r="DK548" s="33" t="n">
        <v>0.267</v>
      </c>
      <c r="DL548" s="33" t="n">
        <v>0.15</v>
      </c>
      <c r="DM548" s="33" t="n">
        <v>0.217</v>
      </c>
      <c r="DN548" s="33" t="n">
        <v>0</v>
      </c>
      <c r="DO548" s="33" t="n">
        <v>0</v>
      </c>
      <c r="DP548" s="33" t="n">
        <v>0.017</v>
      </c>
      <c r="DQ548" s="33" t="n">
        <v>0.033</v>
      </c>
      <c r="DR548" s="33" t="n">
        <v>0.033</v>
      </c>
      <c r="DS548" s="33" t="n">
        <v>0.033</v>
      </c>
      <c r="DT548" s="33" t="n">
        <v>0.033</v>
      </c>
      <c r="DU548" s="33" t="n">
        <v>0.033</v>
      </c>
      <c r="DV548" s="33" t="n">
        <v>0.05</v>
      </c>
      <c r="DW548" s="33" t="n">
        <v>0.833</v>
      </c>
      <c r="DX548" s="33" t="n">
        <v>0.817</v>
      </c>
      <c r="DY548" s="33" t="n">
        <v>0.783</v>
      </c>
      <c r="DZ548" s="33" t="n">
        <v>0.817</v>
      </c>
      <c r="EA548" s="33" t="n">
        <v>0.767</v>
      </c>
      <c r="EB548" s="33" t="n">
        <v>0.633</v>
      </c>
      <c r="EC548" s="33" t="n">
        <v>0.633</v>
      </c>
      <c r="ED548" s="33" t="n">
        <v>0.717</v>
      </c>
      <c r="EE548" s="33" t="n">
        <v>0.683</v>
      </c>
      <c r="EF548" s="33" t="n">
        <v>0.367</v>
      </c>
      <c r="EG548" s="33" t="n">
        <v>0.05</v>
      </c>
      <c r="EH548" s="33" t="n">
        <v>0.033</v>
      </c>
      <c r="EI548" s="33" t="n">
        <v>0.033</v>
      </c>
      <c r="EJ548" s="33" t="n">
        <v>0.3</v>
      </c>
      <c r="EK548" s="33" t="n">
        <v>0.067</v>
      </c>
      <c r="EL548" s="33" t="n">
        <v>0.083</v>
      </c>
      <c r="EM548" s="33" t="n">
        <v>0.083</v>
      </c>
      <c r="EN548" s="33" t="n">
        <v>0.2</v>
      </c>
      <c r="EO548" s="33" t="n">
        <v>0.283</v>
      </c>
      <c r="EP548" s="33" t="n">
        <v>0.333</v>
      </c>
      <c r="EQ548" s="33" t="n">
        <v>0.317</v>
      </c>
      <c r="ER548" s="33" t="n">
        <v>0</v>
      </c>
      <c r="ES548" s="33" t="n">
        <v>0.033</v>
      </c>
      <c r="ET548" s="33" t="n">
        <v>0</v>
      </c>
      <c r="EU548" s="33" t="n">
        <v>0.05</v>
      </c>
      <c r="EV548" s="33" t="n">
        <v>0.133</v>
      </c>
      <c r="EW548" s="33" t="n">
        <v>0.567</v>
      </c>
      <c r="EX548" s="33" t="n">
        <v>0.55</v>
      </c>
      <c r="EY548" s="33" t="n">
        <v>0.517</v>
      </c>
      <c r="EZ548" s="33" t="n">
        <v>6.48</v>
      </c>
      <c r="FA548" s="33" t="n">
        <v>0.067</v>
      </c>
      <c r="FB548" s="33" t="n">
        <v>0.017</v>
      </c>
      <c r="FC548" s="33" t="n">
        <v>0.05</v>
      </c>
      <c r="FD548" s="33" t="n">
        <v>0.133</v>
      </c>
      <c r="FE548" s="33" t="n">
        <v>0.15</v>
      </c>
      <c r="FF548" s="33" t="n">
        <v>0.083</v>
      </c>
      <c r="FG548" s="33" t="n">
        <v>0.117</v>
      </c>
      <c r="FH548" s="33" t="n">
        <v>0.05</v>
      </c>
      <c r="FI548" s="33" t="n">
        <v>0.1</v>
      </c>
      <c r="FJ548" s="33" t="n">
        <v>0.233</v>
      </c>
      <c r="FK548" s="33" t="n">
        <v>0</v>
      </c>
      <c r="FL548" s="33" t="n">
        <v>0.567</v>
      </c>
      <c r="FM548" s="33" t="n">
        <v>0.6</v>
      </c>
      <c r="FN548" s="33" t="n">
        <v>0.333</v>
      </c>
      <c r="FO548" s="33" t="n">
        <v>0.15</v>
      </c>
      <c r="FP548" s="33" t="n">
        <v>0.083</v>
      </c>
      <c r="FQ548" s="33" t="n">
        <v>0.15</v>
      </c>
      <c r="FR548" s="33" t="n">
        <v>0.033</v>
      </c>
      <c r="FS548" s="33" t="n">
        <v>0.017</v>
      </c>
      <c r="FT548" s="33" t="n">
        <v>0.167</v>
      </c>
      <c r="FU548" s="33" t="n">
        <v>0.067</v>
      </c>
      <c r="FV548" s="33" t="n">
        <v>0.05</v>
      </c>
      <c r="FW548" s="33" t="n">
        <v>0.25</v>
      </c>
      <c r="FX548" s="33" t="n">
        <v>0.183</v>
      </c>
      <c r="FY548" s="33" t="n">
        <v>0.25</v>
      </c>
      <c r="FZ548" s="33" t="n">
        <v>0.1</v>
      </c>
      <c r="GA548" s="33" t="n">
        <v>0.033</v>
      </c>
      <c r="GB548" s="33" t="n">
        <v>0.05</v>
      </c>
      <c r="GC548" s="33" t="n">
        <v>0.05</v>
      </c>
      <c r="GD548" s="33" t="n">
        <v>0.05</v>
      </c>
      <c r="GE548" s="33" t="n">
        <v>0.017</v>
      </c>
      <c r="GF548" s="33" t="n">
        <v>0.017</v>
      </c>
      <c r="GG548" s="33" t="n">
        <v>0.383</v>
      </c>
      <c r="GH548" s="33" t="n">
        <v>0.35</v>
      </c>
      <c r="GI548" s="33" t="n">
        <v>0.317</v>
      </c>
      <c r="GJ548" s="33" t="n">
        <v>0.35</v>
      </c>
      <c r="GK548" s="33" t="n">
        <v>0.517</v>
      </c>
      <c r="GL548" s="33" t="n">
        <v>0.4</v>
      </c>
      <c r="GM548" s="33" t="n">
        <v>0.55</v>
      </c>
      <c r="GN548" s="33" t="n">
        <v>0.35</v>
      </c>
      <c r="GO548" s="33" t="n">
        <v>0.383</v>
      </c>
      <c r="GP548" s="33" t="n">
        <v>0.45</v>
      </c>
      <c r="GQ548" s="33" t="n">
        <v>0.367</v>
      </c>
      <c r="GR548" s="33" t="n">
        <v>0.55</v>
      </c>
      <c r="GS548" s="33" t="n">
        <v>0.033</v>
      </c>
      <c r="GT548" s="33" t="n">
        <v>0.217</v>
      </c>
      <c r="GU548" s="33" t="n">
        <v>0.217</v>
      </c>
      <c r="GV548" s="33" t="n">
        <v>0.133</v>
      </c>
      <c r="GW548" s="33" t="n">
        <v>0.083</v>
      </c>
      <c r="GX548" s="33" t="n">
        <v>0</v>
      </c>
      <c r="GY548" s="33" t="n">
        <v>0</v>
      </c>
      <c r="GZ548" s="33" t="n">
        <v>0.017</v>
      </c>
      <c r="HA548" s="33" t="n">
        <v>0.017</v>
      </c>
      <c r="HB548" s="33" t="n">
        <v>0</v>
      </c>
      <c r="HC548" s="33" t="n">
        <v>0</v>
      </c>
      <c r="HD548" s="33" t="n">
        <v>0</v>
      </c>
      <c r="HE548" s="33" t="n">
        <v>0</v>
      </c>
      <c r="HF548" s="33" t="n">
        <v>0.017</v>
      </c>
      <c r="HG548" s="33" t="n">
        <v>0.017</v>
      </c>
      <c r="HH548" s="33" t="n">
        <v>0.017</v>
      </c>
      <c r="HI548" s="33" t="n">
        <v>0.017</v>
      </c>
      <c r="HJ548" s="33" t="n">
        <v>0.033</v>
      </c>
    </row>
    <row r="549" customFormat="false" ht="15" hidden="false" customHeight="false" outlineLevel="0" collapsed="false">
      <c r="A549" s="33" t="n">
        <v>610234</v>
      </c>
      <c r="B549" s="242" t="s">
        <v>1785</v>
      </c>
      <c r="C549" s="243" t="s">
        <v>1786</v>
      </c>
      <c r="D549" s="33" t="n">
        <v>6510</v>
      </c>
      <c r="E549" s="33" t="n">
        <v>25911</v>
      </c>
      <c r="F549" s="33" t="s">
        <v>1486</v>
      </c>
      <c r="G549" s="33" t="s">
        <v>1487</v>
      </c>
      <c r="H549" s="243" t="s">
        <v>46</v>
      </c>
      <c r="I549" s="33" t="s">
        <v>1855</v>
      </c>
      <c r="J549" s="33" t="s">
        <v>1788</v>
      </c>
      <c r="L549" s="33" t="s">
        <v>80</v>
      </c>
      <c r="N549" s="33" t="s">
        <v>1790</v>
      </c>
      <c r="O549" s="33" t="n">
        <v>51130</v>
      </c>
      <c r="P549" s="33" t="s">
        <v>1791</v>
      </c>
      <c r="Q549" s="33" t="s">
        <v>5480</v>
      </c>
      <c r="R549" s="33" t="s">
        <v>5481</v>
      </c>
      <c r="S549" s="33" t="n">
        <v>60647</v>
      </c>
      <c r="T549" s="33" t="n">
        <v>34</v>
      </c>
      <c r="U549" s="33" t="s">
        <v>5482</v>
      </c>
      <c r="V549" s="33" t="s">
        <v>5483</v>
      </c>
      <c r="W549" s="33" t="s">
        <v>5484</v>
      </c>
      <c r="X549" s="33" t="s">
        <v>5485</v>
      </c>
      <c r="Y549" s="33" t="s">
        <v>1914</v>
      </c>
      <c r="Z549" s="33" t="s">
        <v>3103</v>
      </c>
      <c r="AA549" s="33" t="n">
        <v>2012</v>
      </c>
      <c r="AB549" s="33" t="n">
        <v>610234</v>
      </c>
      <c r="AD549" s="33" t="n">
        <v>6510</v>
      </c>
      <c r="AG549" s="33" t="s">
        <v>5486</v>
      </c>
      <c r="AH549" s="33" t="n">
        <v>2</v>
      </c>
      <c r="AI549" s="33" t="s">
        <v>1823</v>
      </c>
      <c r="AJ549" s="33" t="s">
        <v>1801</v>
      </c>
      <c r="AK549" s="33" t="s">
        <v>1802</v>
      </c>
      <c r="AL549" s="33" t="s">
        <v>80</v>
      </c>
      <c r="AM549" s="33" t="s">
        <v>65</v>
      </c>
      <c r="AN549" s="33" t="s">
        <v>80</v>
      </c>
      <c r="AO549" s="33" t="s">
        <v>80</v>
      </c>
      <c r="AP549" s="33" t="s">
        <v>65</v>
      </c>
      <c r="AQ549" s="33" t="s">
        <v>2467</v>
      </c>
      <c r="AR549" s="244" t="s">
        <v>109</v>
      </c>
      <c r="AS549" s="33" t="s">
        <v>137</v>
      </c>
      <c r="AT549" s="33" t="s">
        <v>67</v>
      </c>
      <c r="AU549" s="33" t="s">
        <v>67</v>
      </c>
      <c r="AV549" s="33" t="n">
        <v>16</v>
      </c>
      <c r="AW549" s="33" t="n">
        <v>36</v>
      </c>
      <c r="AX549" s="33" t="n">
        <v>28</v>
      </c>
      <c r="AY549" s="33" t="n">
        <v>342</v>
      </c>
      <c r="AZ549" s="33" t="n">
        <v>9</v>
      </c>
      <c r="BA549" s="33" t="n">
        <v>0</v>
      </c>
      <c r="BB549" s="33" t="n">
        <v>35</v>
      </c>
      <c r="BC549" s="33" t="n">
        <v>277</v>
      </c>
      <c r="BD549" s="245" t="n">
        <v>1</v>
      </c>
      <c r="BE549" s="33" t="n">
        <v>0</v>
      </c>
      <c r="BF549" s="33" t="n">
        <v>12</v>
      </c>
      <c r="BG549" s="33" t="n">
        <v>8</v>
      </c>
      <c r="BH549" s="33" t="n">
        <v>342</v>
      </c>
      <c r="BI549" s="33" t="n">
        <v>0.056</v>
      </c>
      <c r="BJ549" s="33" t="n">
        <v>0.032</v>
      </c>
      <c r="BK549" s="33" t="n">
        <v>0.02</v>
      </c>
      <c r="BL549" s="33" t="n">
        <v>0.02</v>
      </c>
      <c r="BM549" s="33" t="n">
        <v>0.041</v>
      </c>
      <c r="BN549" s="33" t="n">
        <v>0.14</v>
      </c>
      <c r="BO549" s="33" t="n">
        <v>0.178</v>
      </c>
      <c r="BP549" s="33" t="n">
        <v>0.149</v>
      </c>
      <c r="BQ549" s="33" t="n">
        <v>0.158</v>
      </c>
      <c r="BR549" s="33" t="n">
        <v>0.079</v>
      </c>
      <c r="BS549" s="33" t="n">
        <v>0.152</v>
      </c>
      <c r="BT549" s="33" t="n">
        <v>0.178</v>
      </c>
      <c r="BU549" s="33" t="n">
        <v>0.415</v>
      </c>
      <c r="BV549" s="33" t="n">
        <v>0.377</v>
      </c>
      <c r="BW549" s="33" t="n">
        <v>0.395</v>
      </c>
      <c r="BX549" s="33" t="n">
        <v>0.336</v>
      </c>
      <c r="BY549" s="33" t="n">
        <v>0.43</v>
      </c>
      <c r="BZ549" s="33" t="n">
        <v>0.386</v>
      </c>
      <c r="CA549" s="33" t="n">
        <v>0.006</v>
      </c>
      <c r="CB549" s="33" t="n">
        <v>0.015</v>
      </c>
      <c r="CC549" s="33" t="n">
        <v>0.018</v>
      </c>
      <c r="CD549" s="33" t="n">
        <v>0.023</v>
      </c>
      <c r="CE549" s="33" t="n">
        <v>0.012</v>
      </c>
      <c r="CF549" s="33" t="n">
        <v>0.018</v>
      </c>
      <c r="CG549" s="33" t="n">
        <v>0.345</v>
      </c>
      <c r="CH549" s="33" t="n">
        <v>0.427</v>
      </c>
      <c r="CI549" s="33" t="n">
        <v>0.409</v>
      </c>
      <c r="CJ549" s="33" t="n">
        <v>0.541</v>
      </c>
      <c r="CK549" s="33" t="n">
        <v>0.365</v>
      </c>
      <c r="CL549" s="33" t="n">
        <v>0.278</v>
      </c>
      <c r="CM549" s="33" t="n">
        <v>0.003</v>
      </c>
      <c r="CN549" s="33" t="n">
        <v>0.003</v>
      </c>
      <c r="CO549" s="33" t="n">
        <v>0.006</v>
      </c>
      <c r="CP549" s="33" t="n">
        <v>0.003</v>
      </c>
      <c r="CQ549" s="33" t="n">
        <v>0</v>
      </c>
      <c r="CR549" s="33" t="n">
        <v>0.015</v>
      </c>
      <c r="CS549" s="33" t="n">
        <v>0.029</v>
      </c>
      <c r="CT549" s="33" t="n">
        <v>0.067</v>
      </c>
      <c r="CU549" s="33" t="n">
        <v>0.023</v>
      </c>
      <c r="CV549" s="33" t="n">
        <v>0.026</v>
      </c>
      <c r="CW549" s="33" t="n">
        <v>0.023</v>
      </c>
      <c r="CX549" s="33" t="n">
        <v>0.041</v>
      </c>
      <c r="CY549" s="33" t="n">
        <v>0.067</v>
      </c>
      <c r="CZ549" s="33" t="n">
        <v>0.044</v>
      </c>
      <c r="DA549" s="33" t="n">
        <v>0.082</v>
      </c>
      <c r="DB549" s="33" t="n">
        <v>0.111</v>
      </c>
      <c r="DC549" s="33" t="n">
        <v>0.132</v>
      </c>
      <c r="DD549" s="33" t="n">
        <v>0.111</v>
      </c>
      <c r="DE549" s="33" t="n">
        <v>0.167</v>
      </c>
      <c r="DF549" s="33" t="n">
        <v>0.228</v>
      </c>
      <c r="DG549" s="33" t="n">
        <v>0.289</v>
      </c>
      <c r="DH549" s="33" t="n">
        <v>0.275</v>
      </c>
      <c r="DI549" s="33" t="n">
        <v>0.24</v>
      </c>
      <c r="DJ549" s="33" t="n">
        <v>0.304</v>
      </c>
      <c r="DK549" s="33" t="n">
        <v>0.301</v>
      </c>
      <c r="DL549" s="33" t="n">
        <v>0.281</v>
      </c>
      <c r="DM549" s="33" t="n">
        <v>0.292</v>
      </c>
      <c r="DN549" s="33" t="n">
        <v>0</v>
      </c>
      <c r="DO549" s="33" t="n">
        <v>0.015</v>
      </c>
      <c r="DP549" s="33" t="n">
        <v>0.02</v>
      </c>
      <c r="DQ549" s="33" t="n">
        <v>0.006</v>
      </c>
      <c r="DR549" s="33" t="n">
        <v>0.009</v>
      </c>
      <c r="DS549" s="33" t="n">
        <v>0.012</v>
      </c>
      <c r="DT549" s="33" t="n">
        <v>0.009</v>
      </c>
      <c r="DU549" s="33" t="n">
        <v>0.006</v>
      </c>
      <c r="DV549" s="33" t="n">
        <v>0.006</v>
      </c>
      <c r="DW549" s="33" t="n">
        <v>0.804</v>
      </c>
      <c r="DX549" s="33" t="n">
        <v>0.731</v>
      </c>
      <c r="DY549" s="33" t="n">
        <v>0.643</v>
      </c>
      <c r="DZ549" s="33" t="n">
        <v>0.649</v>
      </c>
      <c r="EA549" s="33" t="n">
        <v>0.708</v>
      </c>
      <c r="EB549" s="33" t="n">
        <v>0.588</v>
      </c>
      <c r="EC549" s="33" t="n">
        <v>0.55</v>
      </c>
      <c r="ED549" s="33" t="n">
        <v>0.515</v>
      </c>
      <c r="EE549" s="33" t="n">
        <v>0.567</v>
      </c>
      <c r="EF549" s="33" t="n">
        <v>0.298</v>
      </c>
      <c r="EG549" s="33" t="n">
        <v>0.061</v>
      </c>
      <c r="EH549" s="33" t="n">
        <v>0.029</v>
      </c>
      <c r="EI549" s="33" t="n">
        <v>0.102</v>
      </c>
      <c r="EJ549" s="33" t="n">
        <v>0.33</v>
      </c>
      <c r="EK549" s="33" t="n">
        <v>0.102</v>
      </c>
      <c r="EL549" s="33" t="n">
        <v>0.085</v>
      </c>
      <c r="EM549" s="33" t="n">
        <v>0.167</v>
      </c>
      <c r="EN549" s="33" t="n">
        <v>0.17</v>
      </c>
      <c r="EO549" s="33" t="n">
        <v>0.389</v>
      </c>
      <c r="EP549" s="33" t="n">
        <v>0.383</v>
      </c>
      <c r="EQ549" s="33" t="n">
        <v>0.363</v>
      </c>
      <c r="ER549" s="33" t="n">
        <v>0.038</v>
      </c>
      <c r="ES549" s="33" t="n">
        <v>0.02</v>
      </c>
      <c r="ET549" s="33" t="n">
        <v>0.058</v>
      </c>
      <c r="EU549" s="33" t="n">
        <v>0.032</v>
      </c>
      <c r="EV549" s="33" t="n">
        <v>0.164</v>
      </c>
      <c r="EW549" s="33" t="n">
        <v>0.427</v>
      </c>
      <c r="EX549" s="33" t="n">
        <v>0.444</v>
      </c>
      <c r="EY549" s="33" t="n">
        <v>0.336</v>
      </c>
      <c r="EZ549" s="33" t="n">
        <v>7.4</v>
      </c>
      <c r="FA549" s="33" t="n">
        <v>0.029</v>
      </c>
      <c r="FB549" s="33" t="n">
        <v>0.02</v>
      </c>
      <c r="FC549" s="33" t="n">
        <v>0.029</v>
      </c>
      <c r="FD549" s="33" t="n">
        <v>0.056</v>
      </c>
      <c r="FE549" s="33" t="n">
        <v>0.102</v>
      </c>
      <c r="FF549" s="33" t="n">
        <v>0.088</v>
      </c>
      <c r="FG549" s="33" t="n">
        <v>0.085</v>
      </c>
      <c r="FH549" s="33" t="n">
        <v>0.158</v>
      </c>
      <c r="FI549" s="33" t="n">
        <v>0.152</v>
      </c>
      <c r="FJ549" s="33" t="n">
        <v>0.263</v>
      </c>
      <c r="FK549" s="33" t="n">
        <v>0.018</v>
      </c>
      <c r="FL549" s="33" t="n">
        <v>0.43</v>
      </c>
      <c r="FM549" s="33" t="n">
        <v>0.509</v>
      </c>
      <c r="FN549" s="33" t="n">
        <v>0.26</v>
      </c>
      <c r="FO549" s="33" t="n">
        <v>0.158</v>
      </c>
      <c r="FP549" s="33" t="n">
        <v>0.152</v>
      </c>
      <c r="FQ549" s="33" t="n">
        <v>0.249</v>
      </c>
      <c r="FR549" s="33" t="n">
        <v>0.143</v>
      </c>
      <c r="FS549" s="33" t="n">
        <v>0.102</v>
      </c>
      <c r="FT549" s="33" t="n">
        <v>0.196</v>
      </c>
      <c r="FU549" s="33" t="n">
        <v>0.146</v>
      </c>
      <c r="FV549" s="33" t="n">
        <v>0.094</v>
      </c>
      <c r="FW549" s="33" t="n">
        <v>0.225</v>
      </c>
      <c r="FX549" s="33" t="n">
        <v>0.123</v>
      </c>
      <c r="FY549" s="33" t="n">
        <v>0.143</v>
      </c>
      <c r="FZ549" s="33" t="n">
        <v>0.07</v>
      </c>
      <c r="GA549" s="33" t="n">
        <v>0.026</v>
      </c>
      <c r="GB549" s="33" t="n">
        <v>0.035</v>
      </c>
      <c r="GC549" s="33" t="n">
        <v>0.053</v>
      </c>
      <c r="GD549" s="33" t="n">
        <v>0.023</v>
      </c>
      <c r="GE549" s="33" t="n">
        <v>0.263</v>
      </c>
      <c r="GF549" s="33" t="n">
        <v>0.053</v>
      </c>
      <c r="GG549" s="33" t="n">
        <v>0.395</v>
      </c>
      <c r="GH549" s="33" t="n">
        <v>0.354</v>
      </c>
      <c r="GI549" s="33" t="n">
        <v>0.374</v>
      </c>
      <c r="GJ549" s="33" t="n">
        <v>0.36</v>
      </c>
      <c r="GK549" s="33" t="n">
        <v>0.377</v>
      </c>
      <c r="GL549" s="33" t="n">
        <v>0.444</v>
      </c>
      <c r="GM549" s="33" t="n">
        <v>0.5</v>
      </c>
      <c r="GN549" s="33" t="n">
        <v>0.345</v>
      </c>
      <c r="GO549" s="33" t="n">
        <v>0.374</v>
      </c>
      <c r="GP549" s="33" t="n">
        <v>0.459</v>
      </c>
      <c r="GQ549" s="33" t="n">
        <v>0.237</v>
      </c>
      <c r="GR549" s="33" t="n">
        <v>0.412</v>
      </c>
      <c r="GS549" s="33" t="n">
        <v>0.044</v>
      </c>
      <c r="GT549" s="33" t="n">
        <v>0.222</v>
      </c>
      <c r="GU549" s="33" t="n">
        <v>0.161</v>
      </c>
      <c r="GV549" s="33" t="n">
        <v>0.111</v>
      </c>
      <c r="GW549" s="33" t="n">
        <v>0.085</v>
      </c>
      <c r="GX549" s="33" t="n">
        <v>0.053</v>
      </c>
      <c r="GY549" s="33" t="n">
        <v>0.018</v>
      </c>
      <c r="GZ549" s="33" t="n">
        <v>0.023</v>
      </c>
      <c r="HA549" s="33" t="n">
        <v>0.02</v>
      </c>
      <c r="HB549" s="33" t="n">
        <v>0.02</v>
      </c>
      <c r="HC549" s="33" t="n">
        <v>0.02</v>
      </c>
      <c r="HD549" s="33" t="n">
        <v>0.02</v>
      </c>
      <c r="HE549" s="33" t="n">
        <v>0.018</v>
      </c>
      <c r="HF549" s="33" t="n">
        <v>0.02</v>
      </c>
      <c r="HG549" s="33" t="n">
        <v>0.018</v>
      </c>
      <c r="HH549" s="33" t="n">
        <v>0.026</v>
      </c>
      <c r="HI549" s="33" t="n">
        <v>0.018</v>
      </c>
      <c r="HJ549" s="33" t="n">
        <v>0.018</v>
      </c>
    </row>
    <row r="550" customFormat="false" ht="15" hidden="false" customHeight="false" outlineLevel="0" collapsed="false">
      <c r="A550" s="33" t="n">
        <v>610235</v>
      </c>
      <c r="B550" s="242" t="s">
        <v>1785</v>
      </c>
      <c r="C550" s="243" t="s">
        <v>1786</v>
      </c>
      <c r="D550" s="33" t="n">
        <v>6520</v>
      </c>
      <c r="E550" s="33" t="n">
        <v>25921</v>
      </c>
      <c r="F550" s="33" t="s">
        <v>1492</v>
      </c>
      <c r="G550" s="33" t="s">
        <v>1493</v>
      </c>
      <c r="H550" s="243" t="s">
        <v>46</v>
      </c>
      <c r="I550" s="33" t="s">
        <v>1855</v>
      </c>
      <c r="J550" s="33" t="s">
        <v>1788</v>
      </c>
      <c r="L550" s="33" t="s">
        <v>107</v>
      </c>
      <c r="N550" s="33" t="s">
        <v>1790</v>
      </c>
      <c r="O550" s="33" t="n">
        <v>51103</v>
      </c>
      <c r="P550" s="33" t="s">
        <v>1791</v>
      </c>
      <c r="Q550" s="33" t="s">
        <v>5487</v>
      </c>
      <c r="R550" s="33" t="s">
        <v>5488</v>
      </c>
      <c r="S550" s="33" t="n">
        <v>60651</v>
      </c>
      <c r="T550" s="33" t="n">
        <v>36</v>
      </c>
      <c r="U550" s="33" t="s">
        <v>5489</v>
      </c>
      <c r="V550" s="33" t="s">
        <v>5490</v>
      </c>
      <c r="W550" s="33" t="s">
        <v>5491</v>
      </c>
      <c r="X550" s="33" t="s">
        <v>5492</v>
      </c>
      <c r="Y550" s="33" t="s">
        <v>1862</v>
      </c>
      <c r="Z550" s="33" t="s">
        <v>3016</v>
      </c>
      <c r="AA550" s="33" t="n">
        <v>2012</v>
      </c>
      <c r="AB550" s="33" t="n">
        <v>610235</v>
      </c>
      <c r="AD550" s="33" t="n">
        <v>6520</v>
      </c>
      <c r="AG550" s="33" t="s">
        <v>5493</v>
      </c>
      <c r="AH550" s="33" t="n">
        <v>2</v>
      </c>
      <c r="AI550" s="33" t="s">
        <v>1823</v>
      </c>
      <c r="AJ550" s="33" t="s">
        <v>1801</v>
      </c>
      <c r="AK550" s="33" t="s">
        <v>1802</v>
      </c>
      <c r="AL550" s="33" t="s">
        <v>107</v>
      </c>
      <c r="AM550" s="33" t="s">
        <v>108</v>
      </c>
      <c r="AN550" s="33" t="s">
        <v>107</v>
      </c>
      <c r="AO550" s="33" t="s">
        <v>107</v>
      </c>
      <c r="AP550" s="33" t="s">
        <v>108</v>
      </c>
      <c r="AQ550" s="33" t="s">
        <v>2467</v>
      </c>
      <c r="AR550" s="244" t="s">
        <v>420</v>
      </c>
      <c r="AS550" s="33" t="s">
        <v>67</v>
      </c>
      <c r="AT550" s="33" t="s">
        <v>67</v>
      </c>
      <c r="AU550" s="33" t="s">
        <v>47</v>
      </c>
      <c r="AV550" s="33" t="n">
        <v>36</v>
      </c>
      <c r="AW550" s="33" t="n">
        <v>26</v>
      </c>
      <c r="AX550" s="33" t="n">
        <v>54</v>
      </c>
      <c r="AY550" s="33" t="n">
        <v>428</v>
      </c>
      <c r="AZ550" s="33" t="n">
        <v>6</v>
      </c>
      <c r="BA550" s="33" t="n">
        <v>2</v>
      </c>
      <c r="BB550" s="33" t="n">
        <v>364</v>
      </c>
      <c r="BC550" s="33" t="n">
        <v>35</v>
      </c>
      <c r="BD550" s="245" t="n">
        <v>2</v>
      </c>
      <c r="BE550" s="33" t="n">
        <v>0</v>
      </c>
      <c r="BF550" s="33" t="n">
        <v>10</v>
      </c>
      <c r="BG550" s="33" t="n">
        <v>9</v>
      </c>
      <c r="BH550" s="33" t="n">
        <v>428</v>
      </c>
      <c r="BI550" s="33" t="n">
        <v>0.012</v>
      </c>
      <c r="BJ550" s="33" t="n">
        <v>0.016</v>
      </c>
      <c r="BK550" s="33" t="n">
        <v>0.028</v>
      </c>
      <c r="BL550" s="33" t="n">
        <v>0.04</v>
      </c>
      <c r="BM550" s="33" t="n">
        <v>0.037</v>
      </c>
      <c r="BN550" s="33" t="n">
        <v>0.07</v>
      </c>
      <c r="BO550" s="33" t="n">
        <v>0.103</v>
      </c>
      <c r="BP550" s="33" t="n">
        <v>0.089</v>
      </c>
      <c r="BQ550" s="33" t="n">
        <v>0.103</v>
      </c>
      <c r="BR550" s="33" t="n">
        <v>0.086</v>
      </c>
      <c r="BS550" s="33" t="n">
        <v>0.124</v>
      </c>
      <c r="BT550" s="33" t="n">
        <v>0.159</v>
      </c>
      <c r="BU550" s="33" t="n">
        <v>0.322</v>
      </c>
      <c r="BV550" s="33" t="n">
        <v>0.301</v>
      </c>
      <c r="BW550" s="33" t="n">
        <v>0.339</v>
      </c>
      <c r="BX550" s="33" t="n">
        <v>0.255</v>
      </c>
      <c r="BY550" s="33" t="n">
        <v>0.322</v>
      </c>
      <c r="BZ550" s="33" t="n">
        <v>0.308</v>
      </c>
      <c r="CA550" s="33" t="n">
        <v>0.012</v>
      </c>
      <c r="CB550" s="33" t="n">
        <v>0.012</v>
      </c>
      <c r="CC550" s="33" t="n">
        <v>0.03</v>
      </c>
      <c r="CD550" s="33" t="n">
        <v>0.016</v>
      </c>
      <c r="CE550" s="33" t="n">
        <v>0.016</v>
      </c>
      <c r="CF550" s="33" t="n">
        <v>0.033</v>
      </c>
      <c r="CG550" s="33" t="n">
        <v>0.551</v>
      </c>
      <c r="CH550" s="33" t="n">
        <v>0.582</v>
      </c>
      <c r="CI550" s="33" t="n">
        <v>0.5</v>
      </c>
      <c r="CJ550" s="33" t="n">
        <v>0.603</v>
      </c>
      <c r="CK550" s="33" t="n">
        <v>0.5</v>
      </c>
      <c r="CL550" s="33" t="n">
        <v>0.43</v>
      </c>
      <c r="CM550" s="33" t="n">
        <v>0.014</v>
      </c>
      <c r="CN550" s="33" t="n">
        <v>0.009</v>
      </c>
      <c r="CO550" s="33" t="n">
        <v>0.016</v>
      </c>
      <c r="CP550" s="33" t="n">
        <v>0.016</v>
      </c>
      <c r="CQ550" s="33" t="n">
        <v>0.014</v>
      </c>
      <c r="CR550" s="33" t="n">
        <v>0.023</v>
      </c>
      <c r="CS550" s="33" t="n">
        <v>0.033</v>
      </c>
      <c r="CT550" s="33" t="n">
        <v>0.105</v>
      </c>
      <c r="CU550" s="33" t="n">
        <v>0.065</v>
      </c>
      <c r="CV550" s="33" t="n">
        <v>0.049</v>
      </c>
      <c r="CW550" s="33" t="n">
        <v>0.044</v>
      </c>
      <c r="CX550" s="33" t="n">
        <v>0.061</v>
      </c>
      <c r="CY550" s="33" t="n">
        <v>0.056</v>
      </c>
      <c r="CZ550" s="33" t="n">
        <v>0.061</v>
      </c>
      <c r="DA550" s="33" t="n">
        <v>0.126</v>
      </c>
      <c r="DB550" s="33" t="n">
        <v>0.114</v>
      </c>
      <c r="DC550" s="33" t="n">
        <v>0.098</v>
      </c>
      <c r="DD550" s="33" t="n">
        <v>0.098</v>
      </c>
      <c r="DE550" s="33" t="n">
        <v>0.203</v>
      </c>
      <c r="DF550" s="33" t="n">
        <v>0.262</v>
      </c>
      <c r="DG550" s="33" t="n">
        <v>0.252</v>
      </c>
      <c r="DH550" s="33" t="n">
        <v>0.248</v>
      </c>
      <c r="DI550" s="33" t="n">
        <v>0.273</v>
      </c>
      <c r="DJ550" s="33" t="n">
        <v>0.259</v>
      </c>
      <c r="DK550" s="33" t="n">
        <v>0.285</v>
      </c>
      <c r="DL550" s="33" t="n">
        <v>0.234</v>
      </c>
      <c r="DM550" s="33" t="n">
        <v>0.248</v>
      </c>
      <c r="DN550" s="33" t="n">
        <v>0.016</v>
      </c>
      <c r="DO550" s="33" t="n">
        <v>0.007</v>
      </c>
      <c r="DP550" s="33" t="n">
        <v>0.012</v>
      </c>
      <c r="DQ550" s="33" t="n">
        <v>0.016</v>
      </c>
      <c r="DR550" s="33" t="n">
        <v>0.014</v>
      </c>
      <c r="DS550" s="33" t="n">
        <v>0.026</v>
      </c>
      <c r="DT550" s="33" t="n">
        <v>0.007</v>
      </c>
      <c r="DU550" s="33" t="n">
        <v>0.019</v>
      </c>
      <c r="DV550" s="33" t="n">
        <v>0.033</v>
      </c>
      <c r="DW550" s="33" t="n">
        <v>0.717</v>
      </c>
      <c r="DX550" s="33" t="n">
        <v>0.678</v>
      </c>
      <c r="DY550" s="33" t="n">
        <v>0.659</v>
      </c>
      <c r="DZ550" s="33" t="n">
        <v>0.664</v>
      </c>
      <c r="EA550" s="33" t="n">
        <v>0.638</v>
      </c>
      <c r="EB550" s="33" t="n">
        <v>0.565</v>
      </c>
      <c r="EC550" s="33" t="n">
        <v>0.561</v>
      </c>
      <c r="ED550" s="33" t="n">
        <v>0.544</v>
      </c>
      <c r="EE550" s="33" t="n">
        <v>0.556</v>
      </c>
      <c r="EF550" s="33" t="n">
        <v>0.311</v>
      </c>
      <c r="EG550" s="33" t="n">
        <v>0.026</v>
      </c>
      <c r="EH550" s="33" t="n">
        <v>0.023</v>
      </c>
      <c r="EI550" s="33" t="n">
        <v>0.077</v>
      </c>
      <c r="EJ550" s="33" t="n">
        <v>0.285</v>
      </c>
      <c r="EK550" s="33" t="n">
        <v>0.121</v>
      </c>
      <c r="EL550" s="33" t="n">
        <v>0.082</v>
      </c>
      <c r="EM550" s="33" t="n">
        <v>0.14</v>
      </c>
      <c r="EN550" s="33" t="n">
        <v>0.152</v>
      </c>
      <c r="EO550" s="33" t="n">
        <v>0.36</v>
      </c>
      <c r="EP550" s="33" t="n">
        <v>0.292</v>
      </c>
      <c r="EQ550" s="33" t="n">
        <v>0.287</v>
      </c>
      <c r="ER550" s="33" t="n">
        <v>0.044</v>
      </c>
      <c r="ES550" s="33" t="n">
        <v>0.056</v>
      </c>
      <c r="ET550" s="33" t="n">
        <v>0.114</v>
      </c>
      <c r="EU550" s="33" t="n">
        <v>0.058</v>
      </c>
      <c r="EV550" s="33" t="n">
        <v>0.208</v>
      </c>
      <c r="EW550" s="33" t="n">
        <v>0.437</v>
      </c>
      <c r="EX550" s="33" t="n">
        <v>0.488</v>
      </c>
      <c r="EY550" s="33" t="n">
        <v>0.437</v>
      </c>
      <c r="EZ550" s="33" t="n">
        <v>7.47</v>
      </c>
      <c r="FA550" s="33" t="n">
        <v>0.04</v>
      </c>
      <c r="FB550" s="33" t="n">
        <v>0.019</v>
      </c>
      <c r="FC550" s="33" t="n">
        <v>0.033</v>
      </c>
      <c r="FD550" s="33" t="n">
        <v>0.04</v>
      </c>
      <c r="FE550" s="33" t="n">
        <v>0.084</v>
      </c>
      <c r="FF550" s="33" t="n">
        <v>0.082</v>
      </c>
      <c r="FG550" s="33" t="n">
        <v>0.103</v>
      </c>
      <c r="FH550" s="33" t="n">
        <v>0.147</v>
      </c>
      <c r="FI550" s="33" t="n">
        <v>0.138</v>
      </c>
      <c r="FJ550" s="33" t="n">
        <v>0.287</v>
      </c>
      <c r="FK550" s="33" t="n">
        <v>0.028</v>
      </c>
      <c r="FL550" s="33" t="n">
        <v>0.47</v>
      </c>
      <c r="FM550" s="33" t="n">
        <v>0.516</v>
      </c>
      <c r="FN550" s="33" t="n">
        <v>0.257</v>
      </c>
      <c r="FO550" s="33" t="n">
        <v>0.147</v>
      </c>
      <c r="FP550" s="33" t="n">
        <v>0.138</v>
      </c>
      <c r="FQ550" s="33" t="n">
        <v>0.215</v>
      </c>
      <c r="FR550" s="33" t="n">
        <v>0.124</v>
      </c>
      <c r="FS550" s="33" t="n">
        <v>0.093</v>
      </c>
      <c r="FT550" s="33" t="n">
        <v>0.208</v>
      </c>
      <c r="FU550" s="33" t="n">
        <v>0.119</v>
      </c>
      <c r="FV550" s="33" t="n">
        <v>0.091</v>
      </c>
      <c r="FW550" s="33" t="n">
        <v>0.245</v>
      </c>
      <c r="FX550" s="33" t="n">
        <v>0.14</v>
      </c>
      <c r="FY550" s="33" t="n">
        <v>0.161</v>
      </c>
      <c r="FZ550" s="33" t="n">
        <v>0.075</v>
      </c>
      <c r="GA550" s="33" t="n">
        <v>0.026</v>
      </c>
      <c r="GB550" s="33" t="n">
        <v>0.019</v>
      </c>
      <c r="GC550" s="33" t="n">
        <v>0.014</v>
      </c>
      <c r="GD550" s="33" t="n">
        <v>0.016</v>
      </c>
      <c r="GE550" s="33" t="n">
        <v>0.07</v>
      </c>
      <c r="GF550" s="33" t="n">
        <v>0.019</v>
      </c>
      <c r="GG550" s="33" t="n">
        <v>0.332</v>
      </c>
      <c r="GH550" s="33" t="n">
        <v>0.28</v>
      </c>
      <c r="GI550" s="33" t="n">
        <v>0.285</v>
      </c>
      <c r="GJ550" s="33" t="n">
        <v>0.304</v>
      </c>
      <c r="GK550" s="33" t="n">
        <v>0.402</v>
      </c>
      <c r="GL550" s="33" t="n">
        <v>0.371</v>
      </c>
      <c r="GM550" s="33" t="n">
        <v>0.533</v>
      </c>
      <c r="GN550" s="33" t="n">
        <v>0.477</v>
      </c>
      <c r="GO550" s="33" t="n">
        <v>0.486</v>
      </c>
      <c r="GP550" s="33" t="n">
        <v>0.463</v>
      </c>
      <c r="GQ550" s="33" t="n">
        <v>0.362</v>
      </c>
      <c r="GR550" s="33" t="n">
        <v>0.495</v>
      </c>
      <c r="GS550" s="33" t="n">
        <v>0.054</v>
      </c>
      <c r="GT550" s="33" t="n">
        <v>0.145</v>
      </c>
      <c r="GU550" s="33" t="n">
        <v>0.133</v>
      </c>
      <c r="GV550" s="33" t="n">
        <v>0.138</v>
      </c>
      <c r="GW550" s="33" t="n">
        <v>0.091</v>
      </c>
      <c r="GX550" s="33" t="n">
        <v>0.042</v>
      </c>
      <c r="GY550" s="33" t="n">
        <v>0.014</v>
      </c>
      <c r="GZ550" s="33" t="n">
        <v>0.023</v>
      </c>
      <c r="HA550" s="33" t="n">
        <v>0.026</v>
      </c>
      <c r="HB550" s="33" t="n">
        <v>0.021</v>
      </c>
      <c r="HC550" s="33" t="n">
        <v>0.021</v>
      </c>
      <c r="HD550" s="33" t="n">
        <v>0.019</v>
      </c>
      <c r="HE550" s="33" t="n">
        <v>0.042</v>
      </c>
      <c r="HF550" s="33" t="n">
        <v>0.056</v>
      </c>
      <c r="HG550" s="33" t="n">
        <v>0.056</v>
      </c>
      <c r="HH550" s="33" t="n">
        <v>0.058</v>
      </c>
      <c r="HI550" s="33" t="n">
        <v>0.054</v>
      </c>
      <c r="HJ550" s="33" t="n">
        <v>0.054</v>
      </c>
    </row>
    <row r="551" customFormat="false" ht="15" hidden="false" customHeight="false" outlineLevel="0" collapsed="false">
      <c r="A551" s="33" t="n">
        <v>610237</v>
      </c>
      <c r="B551" s="242" t="s">
        <v>1785</v>
      </c>
      <c r="C551" s="243" t="s">
        <v>1786</v>
      </c>
      <c r="D551" s="33" t="n">
        <v>6540</v>
      </c>
      <c r="E551" s="33" t="n">
        <v>25931</v>
      </c>
      <c r="F551" s="33" t="s">
        <v>174</v>
      </c>
      <c r="G551" s="33" t="s">
        <v>175</v>
      </c>
      <c r="H551" s="243" t="s">
        <v>46</v>
      </c>
      <c r="I551" s="33" t="s">
        <v>1855</v>
      </c>
      <c r="J551" s="33" t="s">
        <v>1788</v>
      </c>
      <c r="L551" s="33" t="s">
        <v>99</v>
      </c>
      <c r="N551" s="33" t="s">
        <v>1790</v>
      </c>
      <c r="O551" s="33" t="n">
        <v>51360</v>
      </c>
      <c r="P551" s="33" t="s">
        <v>1791</v>
      </c>
      <c r="Q551" s="33" t="s">
        <v>5494</v>
      </c>
      <c r="R551" s="33" t="s">
        <v>5495</v>
      </c>
      <c r="S551" s="33" t="n">
        <v>60609</v>
      </c>
      <c r="T551" s="33" t="n">
        <v>42</v>
      </c>
      <c r="U551" s="33" t="s">
        <v>5496</v>
      </c>
      <c r="V551" s="33" t="s">
        <v>5497</v>
      </c>
      <c r="W551" s="33" t="s">
        <v>5498</v>
      </c>
      <c r="X551" s="33" t="s">
        <v>5499</v>
      </c>
      <c r="Y551" s="33" t="s">
        <v>1869</v>
      </c>
      <c r="Z551" s="33" t="s">
        <v>1811</v>
      </c>
      <c r="AA551" s="33" t="n">
        <v>2012</v>
      </c>
      <c r="AB551" s="33" t="n">
        <v>610237</v>
      </c>
      <c r="AD551" s="33" t="n">
        <v>6540</v>
      </c>
      <c r="AG551" s="33" t="s">
        <v>5500</v>
      </c>
      <c r="AH551" s="33" t="n">
        <v>4</v>
      </c>
      <c r="AI551" s="33" t="s">
        <v>1823</v>
      </c>
      <c r="AJ551" s="33" t="s">
        <v>1801</v>
      </c>
      <c r="AK551" s="33" t="s">
        <v>1802</v>
      </c>
      <c r="AL551" s="33" t="s">
        <v>99</v>
      </c>
      <c r="AM551" s="33" t="s">
        <v>53</v>
      </c>
      <c r="AN551" s="33" t="s">
        <v>99</v>
      </c>
      <c r="AO551" s="33" t="s">
        <v>99</v>
      </c>
      <c r="AP551" s="33" t="s">
        <v>53</v>
      </c>
      <c r="AQ551" s="33" t="s">
        <v>2467</v>
      </c>
      <c r="AR551" s="244" t="s">
        <v>109</v>
      </c>
      <c r="AS551" s="33" t="s">
        <v>137</v>
      </c>
      <c r="AT551" s="33" t="s">
        <v>67</v>
      </c>
      <c r="AU551" s="33" t="s">
        <v>67</v>
      </c>
      <c r="AV551" s="33" t="n">
        <v>15</v>
      </c>
      <c r="AW551" s="33" t="n">
        <v>21</v>
      </c>
      <c r="AX551" s="33" t="n">
        <v>36</v>
      </c>
      <c r="AY551" s="33" t="n">
        <v>171</v>
      </c>
      <c r="AZ551" s="33" t="n">
        <v>2</v>
      </c>
      <c r="BA551" s="33" t="n">
        <v>0</v>
      </c>
      <c r="BB551" s="33" t="n">
        <v>162</v>
      </c>
      <c r="BC551" s="33" t="n">
        <v>4</v>
      </c>
      <c r="BD551" s="245" t="n">
        <v>0</v>
      </c>
      <c r="BE551" s="33" t="n">
        <v>0</v>
      </c>
      <c r="BF551" s="33" t="n">
        <v>0</v>
      </c>
      <c r="BG551" s="33" t="n">
        <v>3</v>
      </c>
      <c r="BH551" s="33" t="n">
        <v>171</v>
      </c>
      <c r="BI551" s="33" t="n">
        <v>0.041</v>
      </c>
      <c r="BJ551" s="33" t="n">
        <v>0.012</v>
      </c>
      <c r="BK551" s="33" t="n">
        <v>0.023</v>
      </c>
      <c r="BL551" s="33" t="n">
        <v>0.023</v>
      </c>
      <c r="BM551" s="33" t="n">
        <v>0.035</v>
      </c>
      <c r="BN551" s="33" t="n">
        <v>0.064</v>
      </c>
      <c r="BO551" s="33" t="n">
        <v>0.152</v>
      </c>
      <c r="BP551" s="33" t="n">
        <v>0.17</v>
      </c>
      <c r="BQ551" s="33" t="n">
        <v>0.099</v>
      </c>
      <c r="BR551" s="33" t="n">
        <v>0.099</v>
      </c>
      <c r="BS551" s="33" t="n">
        <v>0.14</v>
      </c>
      <c r="BT551" s="33" t="n">
        <v>0.199</v>
      </c>
      <c r="BU551" s="33" t="n">
        <v>0.485</v>
      </c>
      <c r="BV551" s="33" t="n">
        <v>0.427</v>
      </c>
      <c r="BW551" s="33" t="n">
        <v>0.48</v>
      </c>
      <c r="BX551" s="33" t="n">
        <v>0.386</v>
      </c>
      <c r="BY551" s="33" t="n">
        <v>0.433</v>
      </c>
      <c r="BZ551" s="33" t="n">
        <v>0.386</v>
      </c>
      <c r="CA551" s="33" t="n">
        <v>0.006</v>
      </c>
      <c r="CB551" s="33" t="n">
        <v>0</v>
      </c>
      <c r="CC551" s="33" t="n">
        <v>0.006</v>
      </c>
      <c r="CD551" s="33" t="n">
        <v>0.018</v>
      </c>
      <c r="CE551" s="33" t="n">
        <v>0.012</v>
      </c>
      <c r="CF551" s="33" t="n">
        <v>0.012</v>
      </c>
      <c r="CG551" s="33" t="n">
        <v>0.316</v>
      </c>
      <c r="CH551" s="33" t="n">
        <v>0.392</v>
      </c>
      <c r="CI551" s="33" t="n">
        <v>0.392</v>
      </c>
      <c r="CJ551" s="33" t="n">
        <v>0.474</v>
      </c>
      <c r="CK551" s="33" t="n">
        <v>0.38</v>
      </c>
      <c r="CL551" s="33" t="n">
        <v>0.339</v>
      </c>
      <c r="CM551" s="33" t="n">
        <v>0</v>
      </c>
      <c r="CN551" s="33" t="n">
        <v>0</v>
      </c>
      <c r="CO551" s="33" t="n">
        <v>0</v>
      </c>
      <c r="CP551" s="33" t="n">
        <v>0.006</v>
      </c>
      <c r="CQ551" s="33" t="n">
        <v>0.006</v>
      </c>
      <c r="CR551" s="33" t="n">
        <v>0.012</v>
      </c>
      <c r="CS551" s="33" t="n">
        <v>0.023</v>
      </c>
      <c r="CT551" s="33" t="n">
        <v>0.064</v>
      </c>
      <c r="CU551" s="33" t="n">
        <v>0.041</v>
      </c>
      <c r="CV551" s="33" t="n">
        <v>0.047</v>
      </c>
      <c r="CW551" s="33" t="n">
        <v>0.076</v>
      </c>
      <c r="CX551" s="33" t="n">
        <v>0.058</v>
      </c>
      <c r="CY551" s="33" t="n">
        <v>0.07</v>
      </c>
      <c r="CZ551" s="33" t="n">
        <v>0.041</v>
      </c>
      <c r="DA551" s="33" t="n">
        <v>0.088</v>
      </c>
      <c r="DB551" s="33" t="n">
        <v>0.088</v>
      </c>
      <c r="DC551" s="33" t="n">
        <v>0.094</v>
      </c>
      <c r="DD551" s="33" t="n">
        <v>0.088</v>
      </c>
      <c r="DE551" s="33" t="n">
        <v>0.31</v>
      </c>
      <c r="DF551" s="33" t="n">
        <v>0.322</v>
      </c>
      <c r="DG551" s="33" t="n">
        <v>0.333</v>
      </c>
      <c r="DH551" s="33" t="n">
        <v>0.339</v>
      </c>
      <c r="DI551" s="33" t="n">
        <v>0.357</v>
      </c>
      <c r="DJ551" s="33" t="n">
        <v>0.433</v>
      </c>
      <c r="DK551" s="33" t="n">
        <v>0.374</v>
      </c>
      <c r="DL551" s="33" t="n">
        <v>0.298</v>
      </c>
      <c r="DM551" s="33" t="n">
        <v>0.363</v>
      </c>
      <c r="DN551" s="33" t="n">
        <v>0</v>
      </c>
      <c r="DO551" s="33" t="n">
        <v>0</v>
      </c>
      <c r="DP551" s="33" t="n">
        <v>0.006</v>
      </c>
      <c r="DQ551" s="33" t="n">
        <v>0</v>
      </c>
      <c r="DR551" s="33" t="n">
        <v>0.006</v>
      </c>
      <c r="DS551" s="33" t="n">
        <v>0.006</v>
      </c>
      <c r="DT551" s="33" t="n">
        <v>0</v>
      </c>
      <c r="DU551" s="33" t="n">
        <v>0.006</v>
      </c>
      <c r="DV551" s="33" t="n">
        <v>0.012</v>
      </c>
      <c r="DW551" s="33" t="n">
        <v>0.643</v>
      </c>
      <c r="DX551" s="33" t="n">
        <v>0.602</v>
      </c>
      <c r="DY551" s="33" t="n">
        <v>0.602</v>
      </c>
      <c r="DZ551" s="33" t="n">
        <v>0.585</v>
      </c>
      <c r="EA551" s="33" t="n">
        <v>0.591</v>
      </c>
      <c r="EB551" s="33" t="n">
        <v>0.462</v>
      </c>
      <c r="EC551" s="33" t="n">
        <v>0.515</v>
      </c>
      <c r="ED551" s="33" t="n">
        <v>0.538</v>
      </c>
      <c r="EE551" s="33" t="n">
        <v>0.497</v>
      </c>
      <c r="EF551" s="33" t="n">
        <v>0.281</v>
      </c>
      <c r="EG551" s="33" t="n">
        <v>0.012</v>
      </c>
      <c r="EH551" s="33" t="n">
        <v>0.012</v>
      </c>
      <c r="EI551" s="33" t="n">
        <v>0.058</v>
      </c>
      <c r="EJ551" s="33" t="n">
        <v>0.48</v>
      </c>
      <c r="EK551" s="33" t="n">
        <v>0.146</v>
      </c>
      <c r="EL551" s="33" t="n">
        <v>0.053</v>
      </c>
      <c r="EM551" s="33" t="n">
        <v>0.129</v>
      </c>
      <c r="EN551" s="33" t="n">
        <v>0.088</v>
      </c>
      <c r="EO551" s="33" t="n">
        <v>0.386</v>
      </c>
      <c r="EP551" s="33" t="n">
        <v>0.374</v>
      </c>
      <c r="EQ551" s="33" t="n">
        <v>0.404</v>
      </c>
      <c r="ER551" s="33" t="n">
        <v>0.023</v>
      </c>
      <c r="ES551" s="33" t="n">
        <v>0.023</v>
      </c>
      <c r="ET551" s="33" t="n">
        <v>0.053</v>
      </c>
      <c r="EU551" s="33" t="n">
        <v>0.041</v>
      </c>
      <c r="EV551" s="33" t="n">
        <v>0.129</v>
      </c>
      <c r="EW551" s="33" t="n">
        <v>0.433</v>
      </c>
      <c r="EX551" s="33" t="n">
        <v>0.509</v>
      </c>
      <c r="EY551" s="33" t="n">
        <v>0.368</v>
      </c>
      <c r="EZ551" s="33" t="n">
        <v>7.71</v>
      </c>
      <c r="FA551" s="33" t="n">
        <v>0.041</v>
      </c>
      <c r="FB551" s="33" t="n">
        <v>0.006</v>
      </c>
      <c r="FC551" s="33" t="n">
        <v>0.029</v>
      </c>
      <c r="FD551" s="33" t="n">
        <v>0.029</v>
      </c>
      <c r="FE551" s="33" t="n">
        <v>0.088</v>
      </c>
      <c r="FF551" s="33" t="n">
        <v>0.064</v>
      </c>
      <c r="FG551" s="33" t="n">
        <v>0.088</v>
      </c>
      <c r="FH551" s="33" t="n">
        <v>0.14</v>
      </c>
      <c r="FI551" s="33" t="n">
        <v>0.164</v>
      </c>
      <c r="FJ551" s="33" t="n">
        <v>0.31</v>
      </c>
      <c r="FK551" s="33" t="n">
        <v>0.041</v>
      </c>
      <c r="FL551" s="33" t="n">
        <v>0.45</v>
      </c>
      <c r="FM551" s="33" t="n">
        <v>0.468</v>
      </c>
      <c r="FN551" s="33" t="n">
        <v>0.193</v>
      </c>
      <c r="FO551" s="33" t="n">
        <v>0.234</v>
      </c>
      <c r="FP551" s="33" t="n">
        <v>0.24</v>
      </c>
      <c r="FQ551" s="33" t="n">
        <v>0.31</v>
      </c>
      <c r="FR551" s="33" t="n">
        <v>0.164</v>
      </c>
      <c r="FS551" s="33" t="n">
        <v>0.135</v>
      </c>
      <c r="FT551" s="33" t="n">
        <v>0.275</v>
      </c>
      <c r="FU551" s="33" t="n">
        <v>0.064</v>
      </c>
      <c r="FV551" s="33" t="n">
        <v>0.094</v>
      </c>
      <c r="FW551" s="33" t="n">
        <v>0.181</v>
      </c>
      <c r="FX551" s="33" t="n">
        <v>0.088</v>
      </c>
      <c r="FY551" s="33" t="n">
        <v>0.064</v>
      </c>
      <c r="FZ551" s="33" t="n">
        <v>0.041</v>
      </c>
      <c r="GA551" s="33" t="n">
        <v>0.012</v>
      </c>
      <c r="GB551" s="33" t="n">
        <v>0.018</v>
      </c>
      <c r="GC551" s="33" t="n">
        <v>0.123</v>
      </c>
      <c r="GD551" s="33" t="n">
        <v>0.029</v>
      </c>
      <c r="GE551" s="33" t="n">
        <v>0.099</v>
      </c>
      <c r="GF551" s="33" t="n">
        <v>0.012</v>
      </c>
      <c r="GG551" s="33" t="n">
        <v>0.404</v>
      </c>
      <c r="GH551" s="33" t="n">
        <v>0.404</v>
      </c>
      <c r="GI551" s="33" t="n">
        <v>0.292</v>
      </c>
      <c r="GJ551" s="33" t="n">
        <v>0.444</v>
      </c>
      <c r="GK551" s="33" t="n">
        <v>0.456</v>
      </c>
      <c r="GL551" s="33" t="n">
        <v>0.462</v>
      </c>
      <c r="GM551" s="33" t="n">
        <v>0.526</v>
      </c>
      <c r="GN551" s="33" t="n">
        <v>0.345</v>
      </c>
      <c r="GO551" s="33" t="n">
        <v>0.327</v>
      </c>
      <c r="GP551" s="33" t="n">
        <v>0.404</v>
      </c>
      <c r="GQ551" s="33" t="n">
        <v>0.333</v>
      </c>
      <c r="GR551" s="33" t="n">
        <v>0.48</v>
      </c>
      <c r="GS551" s="33" t="n">
        <v>0.023</v>
      </c>
      <c r="GT551" s="33" t="n">
        <v>0.187</v>
      </c>
      <c r="GU551" s="33" t="n">
        <v>0.152</v>
      </c>
      <c r="GV551" s="33" t="n">
        <v>0.082</v>
      </c>
      <c r="GW551" s="33" t="n">
        <v>0.076</v>
      </c>
      <c r="GX551" s="33" t="n">
        <v>0.018</v>
      </c>
      <c r="GY551" s="33" t="n">
        <v>0.023</v>
      </c>
      <c r="GZ551" s="33" t="n">
        <v>0.035</v>
      </c>
      <c r="HA551" s="33" t="n">
        <v>0.088</v>
      </c>
      <c r="HB551" s="33" t="n">
        <v>0.023</v>
      </c>
      <c r="HC551" s="33" t="n">
        <v>0.018</v>
      </c>
      <c r="HD551" s="33" t="n">
        <v>0.012</v>
      </c>
      <c r="HE551" s="33" t="n">
        <v>0.012</v>
      </c>
      <c r="HF551" s="33" t="n">
        <v>0.012</v>
      </c>
      <c r="HG551" s="33" t="n">
        <v>0.018</v>
      </c>
      <c r="HH551" s="33" t="n">
        <v>0.018</v>
      </c>
      <c r="HI551" s="33" t="n">
        <v>0.018</v>
      </c>
      <c r="HJ551" s="33" t="n">
        <v>0.018</v>
      </c>
    </row>
    <row r="552" customFormat="false" ht="15" hidden="false" customHeight="false" outlineLevel="0" collapsed="false">
      <c r="A552" s="33" t="n">
        <v>610238</v>
      </c>
      <c r="B552" s="242" t="s">
        <v>1785</v>
      </c>
      <c r="C552" s="243" t="s">
        <v>1786</v>
      </c>
      <c r="D552" s="33" t="n">
        <v>6550</v>
      </c>
      <c r="E552" s="33" t="n">
        <v>25941</v>
      </c>
      <c r="F552" s="33" t="s">
        <v>201</v>
      </c>
      <c r="G552" s="33" t="s">
        <v>202</v>
      </c>
      <c r="H552" s="243" t="s">
        <v>46</v>
      </c>
      <c r="I552" s="33" t="s">
        <v>1855</v>
      </c>
      <c r="J552" s="33" t="s">
        <v>1788</v>
      </c>
      <c r="L552" s="33" t="s">
        <v>89</v>
      </c>
      <c r="N552" s="33" t="s">
        <v>1790</v>
      </c>
      <c r="O552" s="33" t="n">
        <v>51387</v>
      </c>
      <c r="P552" s="33" t="s">
        <v>1791</v>
      </c>
      <c r="Q552" s="33" t="s">
        <v>5501</v>
      </c>
      <c r="R552" s="33" t="s">
        <v>5502</v>
      </c>
      <c r="S552" s="33" t="n">
        <v>60621</v>
      </c>
      <c r="T552" s="33" t="n">
        <v>45</v>
      </c>
      <c r="U552" s="33" t="s">
        <v>5503</v>
      </c>
      <c r="V552" s="33" t="s">
        <v>5504</v>
      </c>
      <c r="W552" s="33" t="s">
        <v>5505</v>
      </c>
      <c r="X552" s="33" t="s">
        <v>5506</v>
      </c>
      <c r="Y552" s="33" t="s">
        <v>1830</v>
      </c>
      <c r="Z552" s="33" t="s">
        <v>2215</v>
      </c>
      <c r="AA552" s="33" t="n">
        <v>2012</v>
      </c>
      <c r="AB552" s="33" t="n">
        <v>610238</v>
      </c>
      <c r="AD552" s="33" t="n">
        <v>6550</v>
      </c>
      <c r="AG552" s="33" t="s">
        <v>5507</v>
      </c>
      <c r="AH552" s="33" t="n">
        <v>5</v>
      </c>
      <c r="AI552" s="33" t="s">
        <v>1823</v>
      </c>
      <c r="AJ552" s="33" t="s">
        <v>1801</v>
      </c>
      <c r="AK552" s="33" t="s">
        <v>1802</v>
      </c>
      <c r="AL552" s="33" t="s">
        <v>89</v>
      </c>
      <c r="AM552" s="33" t="s">
        <v>71</v>
      </c>
      <c r="AN552" s="33" t="s">
        <v>89</v>
      </c>
      <c r="AO552" s="33" t="s">
        <v>89</v>
      </c>
      <c r="AP552" s="33" t="s">
        <v>71</v>
      </c>
      <c r="AQ552" s="33" t="s">
        <v>2467</v>
      </c>
      <c r="AR552" s="244" t="s">
        <v>136</v>
      </c>
      <c r="AS552" s="33" t="s">
        <v>47</v>
      </c>
      <c r="AT552" s="33" t="s">
        <v>47</v>
      </c>
      <c r="AU552" s="33" t="s">
        <v>67</v>
      </c>
      <c r="AV552" s="33" t="n">
        <v>45</v>
      </c>
      <c r="AW552" s="33" t="n">
        <v>50</v>
      </c>
      <c r="AX552" s="33" t="n">
        <v>38</v>
      </c>
      <c r="AY552" s="33" t="n">
        <v>94</v>
      </c>
      <c r="AZ552" s="33" t="n">
        <v>0</v>
      </c>
      <c r="BA552" s="33" t="n">
        <v>0</v>
      </c>
      <c r="BB552" s="33" t="n">
        <v>91</v>
      </c>
      <c r="BC552" s="33" t="n">
        <v>1</v>
      </c>
      <c r="BD552" s="245" t="n">
        <v>0</v>
      </c>
      <c r="BE552" s="33" t="n">
        <v>0</v>
      </c>
      <c r="BF552" s="33" t="n">
        <v>1</v>
      </c>
      <c r="BG552" s="33" t="n">
        <v>1</v>
      </c>
      <c r="BH552" s="33" t="n">
        <v>94</v>
      </c>
      <c r="BI552" s="33" t="n">
        <v>0.021</v>
      </c>
      <c r="BJ552" s="33" t="n">
        <v>0.011</v>
      </c>
      <c r="BK552" s="33" t="n">
        <v>0.021</v>
      </c>
      <c r="BL552" s="33" t="n">
        <v>0.021</v>
      </c>
      <c r="BM552" s="33" t="n">
        <v>0.043</v>
      </c>
      <c r="BN552" s="33" t="n">
        <v>0.096</v>
      </c>
      <c r="BO552" s="33" t="n">
        <v>0.096</v>
      </c>
      <c r="BP552" s="33" t="n">
        <v>0.064</v>
      </c>
      <c r="BQ552" s="33" t="n">
        <v>0.064</v>
      </c>
      <c r="BR552" s="33" t="n">
        <v>0.043</v>
      </c>
      <c r="BS552" s="33" t="n">
        <v>0.17</v>
      </c>
      <c r="BT552" s="33" t="n">
        <v>0.128</v>
      </c>
      <c r="BU552" s="33" t="n">
        <v>0.34</v>
      </c>
      <c r="BV552" s="33" t="n">
        <v>0.277</v>
      </c>
      <c r="BW552" s="33" t="n">
        <v>0.298</v>
      </c>
      <c r="BX552" s="33" t="n">
        <v>0.277</v>
      </c>
      <c r="BY552" s="33" t="n">
        <v>0.202</v>
      </c>
      <c r="BZ552" s="33" t="n">
        <v>0.245</v>
      </c>
      <c r="CA552" s="33" t="n">
        <v>0.011</v>
      </c>
      <c r="CB552" s="33" t="n">
        <v>0.021</v>
      </c>
      <c r="CC552" s="33" t="n">
        <v>0.011</v>
      </c>
      <c r="CD552" s="33" t="n">
        <v>0.011</v>
      </c>
      <c r="CE552" s="33" t="n">
        <v>0</v>
      </c>
      <c r="CF552" s="33" t="n">
        <v>0.043</v>
      </c>
      <c r="CG552" s="33" t="n">
        <v>0.532</v>
      </c>
      <c r="CH552" s="33" t="n">
        <v>0.628</v>
      </c>
      <c r="CI552" s="33" t="n">
        <v>0.606</v>
      </c>
      <c r="CJ552" s="33" t="n">
        <v>0.649</v>
      </c>
      <c r="CK552" s="33" t="n">
        <v>0.585</v>
      </c>
      <c r="CL552" s="33" t="n">
        <v>0.489</v>
      </c>
      <c r="CM552" s="33" t="n">
        <v>0.011</v>
      </c>
      <c r="CN552" s="33" t="n">
        <v>0.011</v>
      </c>
      <c r="CO552" s="33" t="n">
        <v>0.011</v>
      </c>
      <c r="CP552" s="33" t="n">
        <v>0.011</v>
      </c>
      <c r="CQ552" s="33" t="n">
        <v>0.011</v>
      </c>
      <c r="CR552" s="33" t="n">
        <v>0.043</v>
      </c>
      <c r="CS552" s="33" t="n">
        <v>0.053</v>
      </c>
      <c r="CT552" s="33" t="n">
        <v>0.117</v>
      </c>
      <c r="CU552" s="33" t="n">
        <v>0.106</v>
      </c>
      <c r="CV552" s="33" t="n">
        <v>0.011</v>
      </c>
      <c r="CW552" s="33" t="n">
        <v>0.032</v>
      </c>
      <c r="CX552" s="33" t="n">
        <v>0.011</v>
      </c>
      <c r="CY552" s="33" t="n">
        <v>0.032</v>
      </c>
      <c r="CZ552" s="33" t="n">
        <v>0.032</v>
      </c>
      <c r="DA552" s="33" t="n">
        <v>0.074</v>
      </c>
      <c r="DB552" s="33" t="n">
        <v>0.085</v>
      </c>
      <c r="DC552" s="33" t="n">
        <v>0.043</v>
      </c>
      <c r="DD552" s="33" t="n">
        <v>0.043</v>
      </c>
      <c r="DE552" s="33" t="n">
        <v>0.117</v>
      </c>
      <c r="DF552" s="33" t="n">
        <v>0.16</v>
      </c>
      <c r="DG552" s="33" t="n">
        <v>0.191</v>
      </c>
      <c r="DH552" s="33" t="n">
        <v>0.149</v>
      </c>
      <c r="DI552" s="33" t="n">
        <v>0.17</v>
      </c>
      <c r="DJ552" s="33" t="n">
        <v>0.277</v>
      </c>
      <c r="DK552" s="33" t="n">
        <v>0.191</v>
      </c>
      <c r="DL552" s="33" t="n">
        <v>0.181</v>
      </c>
      <c r="DM552" s="33" t="n">
        <v>0.16</v>
      </c>
      <c r="DN552" s="33" t="n">
        <v>0</v>
      </c>
      <c r="DO552" s="33" t="n">
        <v>0</v>
      </c>
      <c r="DP552" s="33" t="n">
        <v>0</v>
      </c>
      <c r="DQ552" s="33" t="n">
        <v>0</v>
      </c>
      <c r="DR552" s="33" t="n">
        <v>0.011</v>
      </c>
      <c r="DS552" s="33" t="n">
        <v>0</v>
      </c>
      <c r="DT552" s="33" t="n">
        <v>0.021</v>
      </c>
      <c r="DU552" s="33" t="n">
        <v>0</v>
      </c>
      <c r="DV552" s="33" t="n">
        <v>0.021</v>
      </c>
      <c r="DW552" s="33" t="n">
        <v>0.862</v>
      </c>
      <c r="DX552" s="33" t="n">
        <v>0.798</v>
      </c>
      <c r="DY552" s="33" t="n">
        <v>0.787</v>
      </c>
      <c r="DZ552" s="33" t="n">
        <v>0.809</v>
      </c>
      <c r="EA552" s="33" t="n">
        <v>0.777</v>
      </c>
      <c r="EB552" s="33" t="n">
        <v>0.606</v>
      </c>
      <c r="EC552" s="33" t="n">
        <v>0.649</v>
      </c>
      <c r="ED552" s="33" t="n">
        <v>0.66</v>
      </c>
      <c r="EE552" s="33" t="n">
        <v>0.67</v>
      </c>
      <c r="EF552" s="33" t="n">
        <v>0.383</v>
      </c>
      <c r="EG552" s="33" t="n">
        <v>0.021</v>
      </c>
      <c r="EH552" s="33" t="n">
        <v>0.032</v>
      </c>
      <c r="EI552" s="33" t="n">
        <v>0.043</v>
      </c>
      <c r="EJ552" s="33" t="n">
        <v>0.34</v>
      </c>
      <c r="EK552" s="33" t="n">
        <v>0.043</v>
      </c>
      <c r="EL552" s="33" t="n">
        <v>0.043</v>
      </c>
      <c r="EM552" s="33" t="n">
        <v>0.16</v>
      </c>
      <c r="EN552" s="33" t="n">
        <v>0.043</v>
      </c>
      <c r="EO552" s="33" t="n">
        <v>0.245</v>
      </c>
      <c r="EP552" s="33" t="n">
        <v>0.287</v>
      </c>
      <c r="EQ552" s="33" t="n">
        <v>0.213</v>
      </c>
      <c r="ER552" s="33" t="n">
        <v>0.011</v>
      </c>
      <c r="ES552" s="33" t="n">
        <v>0.021</v>
      </c>
      <c r="ET552" s="33" t="n">
        <v>0.053</v>
      </c>
      <c r="EU552" s="33" t="n">
        <v>0.043</v>
      </c>
      <c r="EV552" s="33" t="n">
        <v>0.223</v>
      </c>
      <c r="EW552" s="33" t="n">
        <v>0.67</v>
      </c>
      <c r="EX552" s="33" t="n">
        <v>0.585</v>
      </c>
      <c r="EY552" s="33" t="n">
        <v>0.543</v>
      </c>
      <c r="EZ552" s="33" t="n">
        <v>7.32</v>
      </c>
      <c r="FA552" s="33" t="n">
        <v>0.074</v>
      </c>
      <c r="FB552" s="33" t="n">
        <v>0.021</v>
      </c>
      <c r="FC552" s="33" t="n">
        <v>0.011</v>
      </c>
      <c r="FD552" s="33" t="n">
        <v>0.021</v>
      </c>
      <c r="FE552" s="33" t="n">
        <v>0.128</v>
      </c>
      <c r="FF552" s="33" t="n">
        <v>0.032</v>
      </c>
      <c r="FG552" s="33" t="n">
        <v>0.117</v>
      </c>
      <c r="FH552" s="33" t="n">
        <v>0.17</v>
      </c>
      <c r="FI552" s="33" t="n">
        <v>0.128</v>
      </c>
      <c r="FJ552" s="33" t="n">
        <v>0.277</v>
      </c>
      <c r="FK552" s="33" t="n">
        <v>0.021</v>
      </c>
      <c r="FL552" s="33" t="n">
        <v>0.574</v>
      </c>
      <c r="FM552" s="33" t="n">
        <v>0.649</v>
      </c>
      <c r="FN552" s="33" t="n">
        <v>0.319</v>
      </c>
      <c r="FO552" s="33" t="n">
        <v>0.181</v>
      </c>
      <c r="FP552" s="33" t="n">
        <v>0.106</v>
      </c>
      <c r="FQ552" s="33" t="n">
        <v>0.16</v>
      </c>
      <c r="FR552" s="33" t="n">
        <v>0.064</v>
      </c>
      <c r="FS552" s="33" t="n">
        <v>0.074</v>
      </c>
      <c r="FT552" s="33" t="n">
        <v>0.234</v>
      </c>
      <c r="FU552" s="33" t="n">
        <v>0.128</v>
      </c>
      <c r="FV552" s="33" t="n">
        <v>0.128</v>
      </c>
      <c r="FW552" s="33" t="n">
        <v>0.245</v>
      </c>
      <c r="FX552" s="33" t="n">
        <v>0.053</v>
      </c>
      <c r="FY552" s="33" t="n">
        <v>0.043</v>
      </c>
      <c r="FZ552" s="33" t="n">
        <v>0.043</v>
      </c>
      <c r="GA552" s="33" t="n">
        <v>0.021</v>
      </c>
      <c r="GB552" s="33" t="n">
        <v>0.074</v>
      </c>
      <c r="GC552" s="33" t="n">
        <v>0.011</v>
      </c>
      <c r="GD552" s="33" t="n">
        <v>0.085</v>
      </c>
      <c r="GE552" s="33" t="n">
        <v>0.106</v>
      </c>
      <c r="GF552" s="33" t="n">
        <v>0.021</v>
      </c>
      <c r="GG552" s="33" t="n">
        <v>0.351</v>
      </c>
      <c r="GH552" s="33" t="n">
        <v>0.277</v>
      </c>
      <c r="GI552" s="33" t="n">
        <v>0.362</v>
      </c>
      <c r="GJ552" s="33" t="n">
        <v>0.372</v>
      </c>
      <c r="GK552" s="33" t="n">
        <v>0.383</v>
      </c>
      <c r="GL552" s="33" t="n">
        <v>0.372</v>
      </c>
      <c r="GM552" s="33" t="n">
        <v>0.564</v>
      </c>
      <c r="GN552" s="33" t="n">
        <v>0.351</v>
      </c>
      <c r="GO552" s="33" t="n">
        <v>0.394</v>
      </c>
      <c r="GP552" s="33" t="n">
        <v>0.34</v>
      </c>
      <c r="GQ552" s="33" t="n">
        <v>0.404</v>
      </c>
      <c r="GR552" s="33" t="n">
        <v>0.543</v>
      </c>
      <c r="GS552" s="33" t="n">
        <v>0.043</v>
      </c>
      <c r="GT552" s="33" t="n">
        <v>0.255</v>
      </c>
      <c r="GU552" s="33" t="n">
        <v>0.202</v>
      </c>
      <c r="GV552" s="33" t="n">
        <v>0.17</v>
      </c>
      <c r="GW552" s="33" t="n">
        <v>0.074</v>
      </c>
      <c r="GX552" s="33" t="n">
        <v>0.021</v>
      </c>
      <c r="GY552" s="33" t="n">
        <v>0.021</v>
      </c>
      <c r="GZ552" s="33" t="n">
        <v>0.032</v>
      </c>
      <c r="HA552" s="33" t="n">
        <v>0.032</v>
      </c>
      <c r="HB552" s="33" t="n">
        <v>0.032</v>
      </c>
      <c r="HC552" s="33" t="n">
        <v>0.032</v>
      </c>
      <c r="HD552" s="33" t="n">
        <v>0.043</v>
      </c>
      <c r="HE552" s="33" t="n">
        <v>0</v>
      </c>
      <c r="HF552" s="33" t="n">
        <v>0.011</v>
      </c>
      <c r="HG552" s="33" t="n">
        <v>0</v>
      </c>
      <c r="HH552" s="33" t="n">
        <v>0</v>
      </c>
      <c r="HI552" s="33" t="n">
        <v>0</v>
      </c>
      <c r="HJ552" s="33" t="n">
        <v>0</v>
      </c>
    </row>
    <row r="553" customFormat="false" ht="15" hidden="false" customHeight="false" outlineLevel="0" collapsed="false">
      <c r="A553" s="33" t="n">
        <v>610239</v>
      </c>
      <c r="B553" s="242" t="s">
        <v>1785</v>
      </c>
      <c r="C553" s="243" t="s">
        <v>1786</v>
      </c>
      <c r="D553" s="33" t="n">
        <v>6560</v>
      </c>
      <c r="E553" s="33" t="n">
        <v>25951</v>
      </c>
      <c r="F553" s="33" t="s">
        <v>435</v>
      </c>
      <c r="G553" s="33" t="s">
        <v>436</v>
      </c>
      <c r="H553" s="243" t="s">
        <v>46</v>
      </c>
      <c r="I553" s="33" t="s">
        <v>1855</v>
      </c>
      <c r="J553" s="33" t="s">
        <v>1788</v>
      </c>
      <c r="L553" s="33" t="s">
        <v>102</v>
      </c>
      <c r="N553" s="33" t="s">
        <v>1790</v>
      </c>
      <c r="O553" s="33" t="n">
        <v>51334</v>
      </c>
      <c r="P553" s="33" t="s">
        <v>1791</v>
      </c>
      <c r="Q553" s="33" t="s">
        <v>5508</v>
      </c>
      <c r="R553" s="33" t="s">
        <v>5509</v>
      </c>
      <c r="S553" s="33" t="n">
        <v>60609</v>
      </c>
      <c r="T553" s="33" t="n">
        <v>42</v>
      </c>
      <c r="U553" s="33" t="s">
        <v>5510</v>
      </c>
      <c r="V553" s="33" t="s">
        <v>5511</v>
      </c>
      <c r="W553" s="33" t="s">
        <v>5512</v>
      </c>
      <c r="X553" s="33" t="s">
        <v>5513</v>
      </c>
      <c r="Y553" s="33" t="s">
        <v>1908</v>
      </c>
      <c r="Z553" s="33" t="s">
        <v>1909</v>
      </c>
      <c r="AA553" s="33" t="n">
        <v>2012</v>
      </c>
      <c r="AB553" s="33" t="n">
        <v>610239</v>
      </c>
      <c r="AD553" s="33" t="n">
        <v>6560</v>
      </c>
      <c r="AG553" s="33" t="s">
        <v>5514</v>
      </c>
      <c r="AH553" s="33" t="n">
        <v>4</v>
      </c>
      <c r="AI553" s="33" t="s">
        <v>1823</v>
      </c>
      <c r="AJ553" s="33" t="s">
        <v>1801</v>
      </c>
      <c r="AK553" s="33" t="s">
        <v>1802</v>
      </c>
      <c r="AL553" s="33" t="s">
        <v>102</v>
      </c>
      <c r="AM553" s="33" t="s">
        <v>71</v>
      </c>
      <c r="AN553" s="33" t="s">
        <v>102</v>
      </c>
      <c r="AO553" s="33" t="s">
        <v>102</v>
      </c>
      <c r="AP553" s="33" t="s">
        <v>71</v>
      </c>
      <c r="AQ553" s="33" t="s">
        <v>2467</v>
      </c>
      <c r="AR553" s="244" t="s">
        <v>198</v>
      </c>
      <c r="AS553" s="33" t="s">
        <v>67</v>
      </c>
      <c r="AT553" s="33" t="s">
        <v>47</v>
      </c>
      <c r="AU553" s="33" t="s">
        <v>47</v>
      </c>
      <c r="AV553" s="33" t="n">
        <v>39</v>
      </c>
      <c r="AW553" s="33" t="n">
        <v>44</v>
      </c>
      <c r="AX553" s="33" t="n">
        <v>42</v>
      </c>
      <c r="AY553" s="33" t="n">
        <v>217</v>
      </c>
      <c r="AZ553" s="33" t="n">
        <v>3</v>
      </c>
      <c r="BA553" s="33" t="n">
        <v>0</v>
      </c>
      <c r="BB553" s="33" t="n">
        <v>18</v>
      </c>
      <c r="BC553" s="33" t="n">
        <v>191</v>
      </c>
      <c r="BD553" s="245" t="n">
        <v>0</v>
      </c>
      <c r="BE553" s="33" t="n">
        <v>0</v>
      </c>
      <c r="BF553" s="33" t="n">
        <v>3</v>
      </c>
      <c r="BG553" s="33" t="n">
        <v>2</v>
      </c>
      <c r="BH553" s="33" t="n">
        <v>217</v>
      </c>
      <c r="BI553" s="33" t="n">
        <v>0</v>
      </c>
      <c r="BJ553" s="33" t="n">
        <v>0.014</v>
      </c>
      <c r="BK553" s="33" t="n">
        <v>0.018</v>
      </c>
      <c r="BL553" s="33" t="n">
        <v>0.018</v>
      </c>
      <c r="BM553" s="33" t="n">
        <v>0.028</v>
      </c>
      <c r="BN553" s="33" t="n">
        <v>0.069</v>
      </c>
      <c r="BO553" s="33" t="n">
        <v>0.046</v>
      </c>
      <c r="BP553" s="33" t="n">
        <v>0.041</v>
      </c>
      <c r="BQ553" s="33" t="n">
        <v>0.078</v>
      </c>
      <c r="BR553" s="33" t="n">
        <v>0.037</v>
      </c>
      <c r="BS553" s="33" t="n">
        <v>0.143</v>
      </c>
      <c r="BT553" s="33" t="n">
        <v>0.18</v>
      </c>
      <c r="BU553" s="33" t="n">
        <v>0.442</v>
      </c>
      <c r="BV553" s="33" t="n">
        <v>0.382</v>
      </c>
      <c r="BW553" s="33" t="n">
        <v>0.401</v>
      </c>
      <c r="BX553" s="33" t="n">
        <v>0.263</v>
      </c>
      <c r="BY553" s="33" t="n">
        <v>0.359</v>
      </c>
      <c r="BZ553" s="33" t="n">
        <v>0.332</v>
      </c>
      <c r="CA553" s="33" t="n">
        <v>0.037</v>
      </c>
      <c r="CB553" s="33" t="n">
        <v>0.028</v>
      </c>
      <c r="CC553" s="33" t="n">
        <v>0.051</v>
      </c>
      <c r="CD553" s="33" t="n">
        <v>0.037</v>
      </c>
      <c r="CE553" s="33" t="n">
        <v>0.032</v>
      </c>
      <c r="CF553" s="33" t="n">
        <v>0.051</v>
      </c>
      <c r="CG553" s="33" t="n">
        <v>0.475</v>
      </c>
      <c r="CH553" s="33" t="n">
        <v>0.535</v>
      </c>
      <c r="CI553" s="33" t="n">
        <v>0.452</v>
      </c>
      <c r="CJ553" s="33" t="n">
        <v>0.645</v>
      </c>
      <c r="CK553" s="33" t="n">
        <v>0.438</v>
      </c>
      <c r="CL553" s="33" t="n">
        <v>0.369</v>
      </c>
      <c r="CM553" s="33" t="n">
        <v>0.005</v>
      </c>
      <c r="CN553" s="33" t="n">
        <v>0.005</v>
      </c>
      <c r="CO553" s="33" t="n">
        <v>0.005</v>
      </c>
      <c r="CP553" s="33" t="n">
        <v>0.014</v>
      </c>
      <c r="CQ553" s="33" t="n">
        <v>0.009</v>
      </c>
      <c r="CR553" s="33" t="n">
        <v>0.009</v>
      </c>
      <c r="CS553" s="33" t="n">
        <v>0.014</v>
      </c>
      <c r="CT553" s="33" t="n">
        <v>0.051</v>
      </c>
      <c r="CU553" s="33" t="n">
        <v>0.028</v>
      </c>
      <c r="CV553" s="33" t="n">
        <v>0.014</v>
      </c>
      <c r="CW553" s="33" t="n">
        <v>0.032</v>
      </c>
      <c r="CX553" s="33" t="n">
        <v>0.041</v>
      </c>
      <c r="CY553" s="33" t="n">
        <v>0.055</v>
      </c>
      <c r="CZ553" s="33" t="n">
        <v>0.023</v>
      </c>
      <c r="DA553" s="33" t="n">
        <v>0.041</v>
      </c>
      <c r="DB553" s="33" t="n">
        <v>0.074</v>
      </c>
      <c r="DC553" s="33" t="n">
        <v>0.115</v>
      </c>
      <c r="DD553" s="33" t="n">
        <v>0.051</v>
      </c>
      <c r="DE553" s="33" t="n">
        <v>0.143</v>
      </c>
      <c r="DF553" s="33" t="n">
        <v>0.249</v>
      </c>
      <c r="DG553" s="33" t="n">
        <v>0.258</v>
      </c>
      <c r="DH553" s="33" t="n">
        <v>0.221</v>
      </c>
      <c r="DI553" s="33" t="n">
        <v>0.276</v>
      </c>
      <c r="DJ553" s="33" t="n">
        <v>0.309</v>
      </c>
      <c r="DK553" s="33" t="n">
        <v>0.253</v>
      </c>
      <c r="DL553" s="33" t="n">
        <v>0.235</v>
      </c>
      <c r="DM553" s="33" t="n">
        <v>0.244</v>
      </c>
      <c r="DN553" s="33" t="n">
        <v>0.023</v>
      </c>
      <c r="DO553" s="33" t="n">
        <v>0.018</v>
      </c>
      <c r="DP553" s="33" t="n">
        <v>0.032</v>
      </c>
      <c r="DQ553" s="33" t="n">
        <v>0.037</v>
      </c>
      <c r="DR553" s="33" t="n">
        <v>0.028</v>
      </c>
      <c r="DS553" s="33" t="n">
        <v>0.028</v>
      </c>
      <c r="DT553" s="33" t="n">
        <v>0.023</v>
      </c>
      <c r="DU553" s="33" t="n">
        <v>0.028</v>
      </c>
      <c r="DV553" s="33" t="n">
        <v>0.028</v>
      </c>
      <c r="DW553" s="33" t="n">
        <v>0.816</v>
      </c>
      <c r="DX553" s="33" t="n">
        <v>0.696</v>
      </c>
      <c r="DY553" s="33" t="n">
        <v>0.664</v>
      </c>
      <c r="DZ553" s="33" t="n">
        <v>0.673</v>
      </c>
      <c r="EA553" s="33" t="n">
        <v>0.664</v>
      </c>
      <c r="EB553" s="33" t="n">
        <v>0.613</v>
      </c>
      <c r="EC553" s="33" t="n">
        <v>0.636</v>
      </c>
      <c r="ED553" s="33" t="n">
        <v>0.571</v>
      </c>
      <c r="EE553" s="33" t="n">
        <v>0.65</v>
      </c>
      <c r="EF553" s="33" t="n">
        <v>0.396</v>
      </c>
      <c r="EG553" s="33" t="n">
        <v>0.009</v>
      </c>
      <c r="EH553" s="33" t="n">
        <v>0.014</v>
      </c>
      <c r="EI553" s="33" t="n">
        <v>0.018</v>
      </c>
      <c r="EJ553" s="33" t="n">
        <v>0.253</v>
      </c>
      <c r="EK553" s="33" t="n">
        <v>0.106</v>
      </c>
      <c r="EL553" s="33" t="n">
        <v>0.051</v>
      </c>
      <c r="EM553" s="33" t="n">
        <v>0.092</v>
      </c>
      <c r="EN553" s="33" t="n">
        <v>0.143</v>
      </c>
      <c r="EO553" s="33" t="n">
        <v>0.396</v>
      </c>
      <c r="EP553" s="33" t="n">
        <v>0.355</v>
      </c>
      <c r="EQ553" s="33" t="n">
        <v>0.332</v>
      </c>
      <c r="ER553" s="33" t="n">
        <v>0.097</v>
      </c>
      <c r="ES553" s="33" t="n">
        <v>0.06</v>
      </c>
      <c r="ET553" s="33" t="n">
        <v>0.083</v>
      </c>
      <c r="EU553" s="33" t="n">
        <v>0.055</v>
      </c>
      <c r="EV553" s="33" t="n">
        <v>0.111</v>
      </c>
      <c r="EW553" s="33" t="n">
        <v>0.429</v>
      </c>
      <c r="EX553" s="33" t="n">
        <v>0.498</v>
      </c>
      <c r="EY553" s="33" t="n">
        <v>0.502</v>
      </c>
      <c r="EZ553" s="33" t="n">
        <v>8.24</v>
      </c>
      <c r="FA553" s="33" t="n">
        <v>0.009</v>
      </c>
      <c r="FB553" s="33" t="n">
        <v>0.014</v>
      </c>
      <c r="FC553" s="33" t="n">
        <v>0.018</v>
      </c>
      <c r="FD553" s="33" t="n">
        <v>0.018</v>
      </c>
      <c r="FE553" s="33" t="n">
        <v>0.037</v>
      </c>
      <c r="FF553" s="33" t="n">
        <v>0.065</v>
      </c>
      <c r="FG553" s="33" t="n">
        <v>0.078</v>
      </c>
      <c r="FH553" s="33" t="n">
        <v>0.203</v>
      </c>
      <c r="FI553" s="33" t="n">
        <v>0.161</v>
      </c>
      <c r="FJ553" s="33" t="n">
        <v>0.35</v>
      </c>
      <c r="FK553" s="33" t="n">
        <v>0.046</v>
      </c>
      <c r="FL553" s="33" t="n">
        <v>0.267</v>
      </c>
      <c r="FM553" s="33" t="n">
        <v>0.447</v>
      </c>
      <c r="FN553" s="33" t="n">
        <v>0.194</v>
      </c>
      <c r="FO553" s="33" t="n">
        <v>0.249</v>
      </c>
      <c r="FP553" s="33" t="n">
        <v>0.115</v>
      </c>
      <c r="FQ553" s="33" t="n">
        <v>0.244</v>
      </c>
      <c r="FR553" s="33" t="n">
        <v>0.134</v>
      </c>
      <c r="FS553" s="33" t="n">
        <v>0.074</v>
      </c>
      <c r="FT553" s="33" t="n">
        <v>0.203</v>
      </c>
      <c r="FU553" s="33" t="n">
        <v>0.129</v>
      </c>
      <c r="FV553" s="33" t="n">
        <v>0.069</v>
      </c>
      <c r="FW553" s="33" t="n">
        <v>0.166</v>
      </c>
      <c r="FX553" s="33" t="n">
        <v>0.221</v>
      </c>
      <c r="FY553" s="33" t="n">
        <v>0.295</v>
      </c>
      <c r="FZ553" s="33" t="n">
        <v>0.194</v>
      </c>
      <c r="GA553" s="33" t="n">
        <v>0.009</v>
      </c>
      <c r="GB553" s="33" t="n">
        <v>0.018</v>
      </c>
      <c r="GC553" s="33" t="n">
        <v>0.023</v>
      </c>
      <c r="GD553" s="33" t="n">
        <v>0.009</v>
      </c>
      <c r="GE553" s="33" t="n">
        <v>0.078</v>
      </c>
      <c r="GF553" s="33" t="n">
        <v>0.032</v>
      </c>
      <c r="GG553" s="33" t="n">
        <v>0.382</v>
      </c>
      <c r="GH553" s="33" t="n">
        <v>0.346</v>
      </c>
      <c r="GI553" s="33" t="n">
        <v>0.318</v>
      </c>
      <c r="GJ553" s="33" t="n">
        <v>0.336</v>
      </c>
      <c r="GK553" s="33" t="n">
        <v>0.424</v>
      </c>
      <c r="GL553" s="33" t="n">
        <v>0.369</v>
      </c>
      <c r="GM553" s="33" t="n">
        <v>0.512</v>
      </c>
      <c r="GN553" s="33" t="n">
        <v>0.355</v>
      </c>
      <c r="GO553" s="33" t="n">
        <v>0.373</v>
      </c>
      <c r="GP553" s="33" t="n">
        <v>0.438</v>
      </c>
      <c r="GQ553" s="33" t="n">
        <v>0.355</v>
      </c>
      <c r="GR553" s="33" t="n">
        <v>0.479</v>
      </c>
      <c r="GS553" s="33" t="n">
        <v>0.051</v>
      </c>
      <c r="GT553" s="33" t="n">
        <v>0.203</v>
      </c>
      <c r="GU553" s="33" t="n">
        <v>0.207</v>
      </c>
      <c r="GV553" s="33" t="n">
        <v>0.147</v>
      </c>
      <c r="GW553" s="33" t="n">
        <v>0.088</v>
      </c>
      <c r="GX553" s="33" t="n">
        <v>0.051</v>
      </c>
      <c r="GY553" s="33" t="n">
        <v>0.009</v>
      </c>
      <c r="GZ553" s="33" t="n">
        <v>0.023</v>
      </c>
      <c r="HA553" s="33" t="n">
        <v>0.023</v>
      </c>
      <c r="HB553" s="33" t="n">
        <v>0.023</v>
      </c>
      <c r="HC553" s="33" t="n">
        <v>0.014</v>
      </c>
      <c r="HD553" s="33" t="n">
        <v>0.014</v>
      </c>
      <c r="HE553" s="33" t="n">
        <v>0.037</v>
      </c>
      <c r="HF553" s="33" t="n">
        <v>0.055</v>
      </c>
      <c r="HG553" s="33" t="n">
        <v>0.055</v>
      </c>
      <c r="HH553" s="33" t="n">
        <v>0.046</v>
      </c>
      <c r="HI553" s="33" t="n">
        <v>0.041</v>
      </c>
      <c r="HJ553" s="33" t="n">
        <v>0.055</v>
      </c>
    </row>
    <row r="554" customFormat="false" ht="15" hidden="false" customHeight="false" outlineLevel="0" collapsed="false">
      <c r="A554" s="33" t="n">
        <v>610240</v>
      </c>
      <c r="B554" s="242" t="s">
        <v>1785</v>
      </c>
      <c r="C554" s="243" t="s">
        <v>1786</v>
      </c>
      <c r="D554" s="33" t="n">
        <v>6570</v>
      </c>
      <c r="E554" s="33" t="n">
        <v>25971</v>
      </c>
      <c r="F554" s="33" t="s">
        <v>697</v>
      </c>
      <c r="G554" s="33" t="s">
        <v>698</v>
      </c>
      <c r="H554" s="243" t="s">
        <v>46</v>
      </c>
      <c r="I554" s="33" t="s">
        <v>1855</v>
      </c>
      <c r="J554" s="33" t="s">
        <v>1788</v>
      </c>
      <c r="L554" s="33" t="s">
        <v>107</v>
      </c>
      <c r="N554" s="33" t="s">
        <v>1790</v>
      </c>
      <c r="O554" s="33" t="n">
        <v>51216</v>
      </c>
      <c r="P554" s="33" t="s">
        <v>1791</v>
      </c>
      <c r="Q554" s="33" t="s">
        <v>5515</v>
      </c>
      <c r="R554" s="33" t="s">
        <v>5516</v>
      </c>
      <c r="S554" s="33" t="n">
        <v>60623</v>
      </c>
      <c r="T554" s="33" t="n">
        <v>36</v>
      </c>
      <c r="U554" s="33" t="s">
        <v>5517</v>
      </c>
      <c r="V554" s="33" t="s">
        <v>5518</v>
      </c>
      <c r="W554" s="33" t="s">
        <v>5519</v>
      </c>
      <c r="X554" s="33" t="s">
        <v>5520</v>
      </c>
      <c r="Y554" s="33" t="s">
        <v>1877</v>
      </c>
      <c r="Z554" s="33" t="s">
        <v>2013</v>
      </c>
      <c r="AA554" s="33" t="n">
        <v>2012</v>
      </c>
      <c r="AB554" s="33" t="n">
        <v>610240</v>
      </c>
      <c r="AD554" s="33" t="n">
        <v>6570</v>
      </c>
      <c r="AG554" s="33" t="s">
        <v>5521</v>
      </c>
      <c r="AH554" s="33" t="n">
        <v>3</v>
      </c>
      <c r="AI554" s="33" t="s">
        <v>1823</v>
      </c>
      <c r="AJ554" s="33" t="s">
        <v>1801</v>
      </c>
      <c r="AK554" s="33" t="s">
        <v>1802</v>
      </c>
      <c r="AL554" s="33" t="s">
        <v>107</v>
      </c>
      <c r="AM554" s="33" t="s">
        <v>108</v>
      </c>
      <c r="AN554" s="33" t="s">
        <v>107</v>
      </c>
      <c r="AO554" s="33" t="s">
        <v>107</v>
      </c>
      <c r="AP554" s="33" t="s">
        <v>108</v>
      </c>
      <c r="AQ554" s="33" t="s">
        <v>2467</v>
      </c>
      <c r="AR554" s="244" t="s">
        <v>109</v>
      </c>
      <c r="AS554" s="33" t="s">
        <v>47</v>
      </c>
      <c r="AT554" s="33" t="s">
        <v>47</v>
      </c>
      <c r="AU554" s="33" t="s">
        <v>77</v>
      </c>
      <c r="AV554" s="33" t="n">
        <v>56</v>
      </c>
      <c r="AW554" s="33" t="n">
        <v>58</v>
      </c>
      <c r="AX554" s="33" t="n">
        <v>63</v>
      </c>
      <c r="AY554" s="33" t="n">
        <v>133</v>
      </c>
      <c r="AZ554" s="33" t="n">
        <v>1</v>
      </c>
      <c r="BA554" s="33" t="n">
        <v>0</v>
      </c>
      <c r="BB554" s="33" t="n">
        <v>126</v>
      </c>
      <c r="BC554" s="33" t="n">
        <v>0</v>
      </c>
      <c r="BD554" s="245" t="n">
        <v>2</v>
      </c>
      <c r="BE554" s="33" t="n">
        <v>0</v>
      </c>
      <c r="BF554" s="33" t="n">
        <v>2</v>
      </c>
      <c r="BG554" s="33" t="n">
        <v>2</v>
      </c>
      <c r="BH554" s="33" t="n">
        <v>133</v>
      </c>
      <c r="BI554" s="33" t="n">
        <v>0.03</v>
      </c>
      <c r="BJ554" s="33" t="n">
        <v>0.015</v>
      </c>
      <c r="BK554" s="33" t="n">
        <v>0.015</v>
      </c>
      <c r="BL554" s="33" t="n">
        <v>0.015</v>
      </c>
      <c r="BM554" s="33" t="n">
        <v>0.038</v>
      </c>
      <c r="BN554" s="33" t="n">
        <v>0.045</v>
      </c>
      <c r="BO554" s="33" t="n">
        <v>0.06</v>
      </c>
      <c r="BP554" s="33" t="n">
        <v>0.053</v>
      </c>
      <c r="BQ554" s="33" t="n">
        <v>0.075</v>
      </c>
      <c r="BR554" s="33" t="n">
        <v>0.053</v>
      </c>
      <c r="BS554" s="33" t="n">
        <v>0.12</v>
      </c>
      <c r="BT554" s="33" t="n">
        <v>0.158</v>
      </c>
      <c r="BU554" s="33" t="n">
        <v>0.233</v>
      </c>
      <c r="BV554" s="33" t="n">
        <v>0.188</v>
      </c>
      <c r="BW554" s="33" t="n">
        <v>0.263</v>
      </c>
      <c r="BX554" s="33" t="n">
        <v>0.18</v>
      </c>
      <c r="BY554" s="33" t="n">
        <v>0.278</v>
      </c>
      <c r="BZ554" s="33" t="n">
        <v>0.256</v>
      </c>
      <c r="CA554" s="33" t="n">
        <v>0.015</v>
      </c>
      <c r="CB554" s="33" t="n">
        <v>0.015</v>
      </c>
      <c r="CC554" s="33" t="n">
        <v>0.038</v>
      </c>
      <c r="CD554" s="33" t="n">
        <v>0.015</v>
      </c>
      <c r="CE554" s="33" t="n">
        <v>0.015</v>
      </c>
      <c r="CF554" s="33" t="n">
        <v>0.03</v>
      </c>
      <c r="CG554" s="33" t="n">
        <v>0.662</v>
      </c>
      <c r="CH554" s="33" t="n">
        <v>0.729</v>
      </c>
      <c r="CI554" s="33" t="n">
        <v>0.609</v>
      </c>
      <c r="CJ554" s="33" t="n">
        <v>0.737</v>
      </c>
      <c r="CK554" s="33" t="n">
        <v>0.549</v>
      </c>
      <c r="CL554" s="33" t="n">
        <v>0.511</v>
      </c>
      <c r="CM554" s="33" t="n">
        <v>0.023</v>
      </c>
      <c r="CN554" s="33" t="n">
        <v>0.023</v>
      </c>
      <c r="CO554" s="33" t="n">
        <v>0.023</v>
      </c>
      <c r="CP554" s="33" t="n">
        <v>0.03</v>
      </c>
      <c r="CQ554" s="33" t="n">
        <v>0.023</v>
      </c>
      <c r="CR554" s="33" t="n">
        <v>0.023</v>
      </c>
      <c r="CS554" s="33" t="n">
        <v>0.023</v>
      </c>
      <c r="CT554" s="33" t="n">
        <v>0.023</v>
      </c>
      <c r="CU554" s="33" t="n">
        <v>0.038</v>
      </c>
      <c r="CV554" s="33" t="n">
        <v>0.045</v>
      </c>
      <c r="CW554" s="33" t="n">
        <v>0.045</v>
      </c>
      <c r="CX554" s="33" t="n">
        <v>0.045</v>
      </c>
      <c r="CY554" s="33" t="n">
        <v>0.09</v>
      </c>
      <c r="CZ554" s="33" t="n">
        <v>0.038</v>
      </c>
      <c r="DA554" s="33" t="n">
        <v>0.075</v>
      </c>
      <c r="DB554" s="33" t="n">
        <v>0.083</v>
      </c>
      <c r="DC554" s="33" t="n">
        <v>0.083</v>
      </c>
      <c r="DD554" s="33" t="n">
        <v>0.053</v>
      </c>
      <c r="DE554" s="33" t="n">
        <v>0.068</v>
      </c>
      <c r="DF554" s="33" t="n">
        <v>0.083</v>
      </c>
      <c r="DG554" s="33" t="n">
        <v>0.15</v>
      </c>
      <c r="DH554" s="33" t="n">
        <v>0.068</v>
      </c>
      <c r="DI554" s="33" t="n">
        <v>0.105</v>
      </c>
      <c r="DJ554" s="33" t="n">
        <v>0.165</v>
      </c>
      <c r="DK554" s="33" t="n">
        <v>0.226</v>
      </c>
      <c r="DL554" s="33" t="n">
        <v>0.18</v>
      </c>
      <c r="DM554" s="33" t="n">
        <v>0.195</v>
      </c>
      <c r="DN554" s="33" t="n">
        <v>0.008</v>
      </c>
      <c r="DO554" s="33" t="n">
        <v>0.008</v>
      </c>
      <c r="DP554" s="33" t="n">
        <v>0.008</v>
      </c>
      <c r="DQ554" s="33" t="n">
        <v>0.015</v>
      </c>
      <c r="DR554" s="33" t="n">
        <v>0.015</v>
      </c>
      <c r="DS554" s="33" t="n">
        <v>0.023</v>
      </c>
      <c r="DT554" s="33" t="n">
        <v>0.023</v>
      </c>
      <c r="DU554" s="33" t="n">
        <v>0.008</v>
      </c>
      <c r="DV554" s="33" t="n">
        <v>0.023</v>
      </c>
      <c r="DW554" s="33" t="n">
        <v>0.857</v>
      </c>
      <c r="DX554" s="33" t="n">
        <v>0.842</v>
      </c>
      <c r="DY554" s="33" t="n">
        <v>0.774</v>
      </c>
      <c r="DZ554" s="33" t="n">
        <v>0.797</v>
      </c>
      <c r="EA554" s="33" t="n">
        <v>0.82</v>
      </c>
      <c r="EB554" s="33" t="n">
        <v>0.714</v>
      </c>
      <c r="EC554" s="33" t="n">
        <v>0.647</v>
      </c>
      <c r="ED554" s="33" t="n">
        <v>0.707</v>
      </c>
      <c r="EE554" s="33" t="n">
        <v>0.692</v>
      </c>
      <c r="EF554" s="33" t="n">
        <v>0.263</v>
      </c>
      <c r="EG554" s="33" t="n">
        <v>0.015</v>
      </c>
      <c r="EH554" s="33" t="n">
        <v>0.015</v>
      </c>
      <c r="EI554" s="33" t="n">
        <v>0.053</v>
      </c>
      <c r="EJ554" s="33" t="n">
        <v>0.346</v>
      </c>
      <c r="EK554" s="33" t="n">
        <v>0.12</v>
      </c>
      <c r="EL554" s="33" t="n">
        <v>0.075</v>
      </c>
      <c r="EM554" s="33" t="n">
        <v>0.068</v>
      </c>
      <c r="EN554" s="33" t="n">
        <v>0.12</v>
      </c>
      <c r="EO554" s="33" t="n">
        <v>0.263</v>
      </c>
      <c r="EP554" s="33" t="n">
        <v>0.263</v>
      </c>
      <c r="EQ554" s="33" t="n">
        <v>0.256</v>
      </c>
      <c r="ER554" s="33" t="n">
        <v>0.06</v>
      </c>
      <c r="ES554" s="33" t="n">
        <v>0.075</v>
      </c>
      <c r="ET554" s="33" t="n">
        <v>0.098</v>
      </c>
      <c r="EU554" s="33" t="n">
        <v>0.09</v>
      </c>
      <c r="EV554" s="33" t="n">
        <v>0.211</v>
      </c>
      <c r="EW554" s="33" t="n">
        <v>0.526</v>
      </c>
      <c r="EX554" s="33" t="n">
        <v>0.549</v>
      </c>
      <c r="EY554" s="33" t="n">
        <v>0.534</v>
      </c>
      <c r="EZ554" s="33" t="n">
        <v>7.53</v>
      </c>
      <c r="FA554" s="33" t="n">
        <v>0.023</v>
      </c>
      <c r="FB554" s="33" t="n">
        <v>0.038</v>
      </c>
      <c r="FC554" s="33" t="n">
        <v>0.015</v>
      </c>
      <c r="FD554" s="33" t="n">
        <v>0.03</v>
      </c>
      <c r="FE554" s="33" t="n">
        <v>0.113</v>
      </c>
      <c r="FF554" s="33" t="n">
        <v>0.045</v>
      </c>
      <c r="FG554" s="33" t="n">
        <v>0.143</v>
      </c>
      <c r="FH554" s="33" t="n">
        <v>0.113</v>
      </c>
      <c r="FI554" s="33" t="n">
        <v>0.098</v>
      </c>
      <c r="FJ554" s="33" t="n">
        <v>0.308</v>
      </c>
      <c r="FK554" s="33" t="n">
        <v>0.075</v>
      </c>
      <c r="FL554" s="33" t="n">
        <v>0.564</v>
      </c>
      <c r="FM554" s="33" t="n">
        <v>0.594</v>
      </c>
      <c r="FN554" s="33" t="n">
        <v>0.263</v>
      </c>
      <c r="FO554" s="33" t="n">
        <v>0.12</v>
      </c>
      <c r="FP554" s="33" t="n">
        <v>0.098</v>
      </c>
      <c r="FQ554" s="33" t="n">
        <v>0.226</v>
      </c>
      <c r="FR554" s="33" t="n">
        <v>0.105</v>
      </c>
      <c r="FS554" s="33" t="n">
        <v>0.09</v>
      </c>
      <c r="FT554" s="33" t="n">
        <v>0.218</v>
      </c>
      <c r="FU554" s="33" t="n">
        <v>0.098</v>
      </c>
      <c r="FV554" s="33" t="n">
        <v>0.083</v>
      </c>
      <c r="FW554" s="33" t="n">
        <v>0.211</v>
      </c>
      <c r="FX554" s="33" t="n">
        <v>0.113</v>
      </c>
      <c r="FY554" s="33" t="n">
        <v>0.135</v>
      </c>
      <c r="FZ554" s="33" t="n">
        <v>0.083</v>
      </c>
      <c r="GA554" s="33" t="n">
        <v>0.03</v>
      </c>
      <c r="GB554" s="33" t="n">
        <v>0.023</v>
      </c>
      <c r="GC554" s="33" t="n">
        <v>0.008</v>
      </c>
      <c r="GD554" s="33" t="n">
        <v>0.008</v>
      </c>
      <c r="GE554" s="33" t="n">
        <v>0.068</v>
      </c>
      <c r="GF554" s="33" t="n">
        <v>0.023</v>
      </c>
      <c r="GG554" s="33" t="n">
        <v>0.226</v>
      </c>
      <c r="GH554" s="33" t="n">
        <v>0.293</v>
      </c>
      <c r="GI554" s="33" t="n">
        <v>0.301</v>
      </c>
      <c r="GJ554" s="33" t="n">
        <v>0.316</v>
      </c>
      <c r="GK554" s="33" t="n">
        <v>0.323</v>
      </c>
      <c r="GL554" s="33" t="n">
        <v>0.271</v>
      </c>
      <c r="GM554" s="33" t="n">
        <v>0.624</v>
      </c>
      <c r="GN554" s="33" t="n">
        <v>0.474</v>
      </c>
      <c r="GO554" s="33" t="n">
        <v>0.496</v>
      </c>
      <c r="GP554" s="33" t="n">
        <v>0.519</v>
      </c>
      <c r="GQ554" s="33" t="n">
        <v>0.474</v>
      </c>
      <c r="GR554" s="33" t="n">
        <v>0.602</v>
      </c>
      <c r="GS554" s="33" t="n">
        <v>0.038</v>
      </c>
      <c r="GT554" s="33" t="n">
        <v>0.113</v>
      </c>
      <c r="GU554" s="33" t="n">
        <v>0.09</v>
      </c>
      <c r="GV554" s="33" t="n">
        <v>0.06</v>
      </c>
      <c r="GW554" s="33" t="n">
        <v>0.038</v>
      </c>
      <c r="GX554" s="33" t="n">
        <v>0.023</v>
      </c>
      <c r="GY554" s="33" t="n">
        <v>0.023</v>
      </c>
      <c r="GZ554" s="33" t="n">
        <v>0.03</v>
      </c>
      <c r="HA554" s="33" t="n">
        <v>0.038</v>
      </c>
      <c r="HB554" s="33" t="n">
        <v>0.03</v>
      </c>
      <c r="HC554" s="33" t="n">
        <v>0.023</v>
      </c>
      <c r="HD554" s="33" t="n">
        <v>0.023</v>
      </c>
      <c r="HE554" s="33" t="n">
        <v>0.06</v>
      </c>
      <c r="HF554" s="33" t="n">
        <v>0.068</v>
      </c>
      <c r="HG554" s="33" t="n">
        <v>0.068</v>
      </c>
      <c r="HH554" s="33" t="n">
        <v>0.068</v>
      </c>
      <c r="HI554" s="33" t="n">
        <v>0.075</v>
      </c>
      <c r="HJ554" s="33" t="n">
        <v>0.06</v>
      </c>
    </row>
    <row r="555" customFormat="false" ht="15" hidden="false" customHeight="false" outlineLevel="0" collapsed="false">
      <c r="A555" s="33" t="n">
        <v>610241</v>
      </c>
      <c r="B555" s="242" t="s">
        <v>1785</v>
      </c>
      <c r="C555" s="243" t="s">
        <v>1786</v>
      </c>
      <c r="D555" s="33" t="n">
        <v>6590</v>
      </c>
      <c r="E555" s="33" t="n">
        <v>31231</v>
      </c>
      <c r="F555" s="33" t="s">
        <v>895</v>
      </c>
      <c r="G555" s="33" t="s">
        <v>896</v>
      </c>
      <c r="H555" s="243" t="s">
        <v>46</v>
      </c>
      <c r="I555" s="33" t="s">
        <v>1855</v>
      </c>
      <c r="J555" s="33" t="s">
        <v>1788</v>
      </c>
      <c r="L555" s="33" t="s">
        <v>178</v>
      </c>
      <c r="N555" s="33" t="s">
        <v>1790</v>
      </c>
      <c r="O555" s="33" t="n">
        <v>51192</v>
      </c>
      <c r="P555" s="33" t="s">
        <v>1791</v>
      </c>
      <c r="Q555" s="33" t="s">
        <v>5522</v>
      </c>
      <c r="R555" s="33" t="s">
        <v>5523</v>
      </c>
      <c r="S555" s="33" t="n">
        <v>60624</v>
      </c>
      <c r="T555" s="33" t="n">
        <v>36</v>
      </c>
      <c r="U555" s="33" t="s">
        <v>5524</v>
      </c>
      <c r="V555" s="33" t="s">
        <v>5525</v>
      </c>
      <c r="W555" s="33" t="s">
        <v>5526</v>
      </c>
      <c r="X555" s="33" t="s">
        <v>5527</v>
      </c>
      <c r="Y555" s="33" t="s">
        <v>2318</v>
      </c>
      <c r="Z555" s="33" t="s">
        <v>1821</v>
      </c>
      <c r="AA555" s="33" t="n">
        <v>2012</v>
      </c>
      <c r="AB555" s="33" t="n">
        <v>610241</v>
      </c>
      <c r="AD555" s="33" t="n">
        <v>6590</v>
      </c>
      <c r="AG555" s="33" t="s">
        <v>5528</v>
      </c>
      <c r="AH555" s="33" t="n">
        <v>3</v>
      </c>
      <c r="AI555" s="33" t="s">
        <v>1823</v>
      </c>
      <c r="AJ555" s="33" t="s">
        <v>1801</v>
      </c>
      <c r="AK555" s="33" t="s">
        <v>1802</v>
      </c>
      <c r="AL555" s="33" t="s">
        <v>178</v>
      </c>
      <c r="AM555" s="33" t="s">
        <v>108</v>
      </c>
      <c r="AN555" s="33" t="s">
        <v>178</v>
      </c>
      <c r="AO555" s="33" t="s">
        <v>178</v>
      </c>
      <c r="AP555" s="33" t="s">
        <v>108</v>
      </c>
      <c r="AQ555" s="33" t="s">
        <v>2426</v>
      </c>
      <c r="AR555" s="244" t="s">
        <v>303</v>
      </c>
      <c r="AS555" s="33" t="s">
        <v>131</v>
      </c>
      <c r="AT555" s="33" t="s">
        <v>77</v>
      </c>
      <c r="AU555" s="33" t="s">
        <v>47</v>
      </c>
      <c r="AV555" s="33" t="n">
        <v>81</v>
      </c>
      <c r="AW555" s="33" t="n">
        <v>65</v>
      </c>
      <c r="AX555" s="33" t="n">
        <v>46</v>
      </c>
      <c r="AY555" s="33" t="n">
        <v>85</v>
      </c>
      <c r="AZ555" s="33" t="n">
        <v>0</v>
      </c>
      <c r="BA555" s="33" t="n">
        <v>0</v>
      </c>
      <c r="BB555" s="33" t="n">
        <v>78</v>
      </c>
      <c r="BC555" s="33" t="n">
        <v>0</v>
      </c>
      <c r="BD555" s="245" t="n">
        <v>0</v>
      </c>
      <c r="BE555" s="33" t="n">
        <v>0</v>
      </c>
      <c r="BF555" s="33" t="n">
        <v>2</v>
      </c>
      <c r="BG555" s="33" t="n">
        <v>5</v>
      </c>
      <c r="BH555" s="33" t="n">
        <v>85</v>
      </c>
      <c r="BI555" s="33" t="n">
        <v>0</v>
      </c>
      <c r="BJ555" s="33" t="n">
        <v>0</v>
      </c>
      <c r="BK555" s="33" t="n">
        <v>0</v>
      </c>
      <c r="BL555" s="33" t="n">
        <v>0.035</v>
      </c>
      <c r="BM555" s="33" t="n">
        <v>0.012</v>
      </c>
      <c r="BN555" s="33" t="n">
        <v>0.024</v>
      </c>
      <c r="BO555" s="33" t="n">
        <v>0.082</v>
      </c>
      <c r="BP555" s="33" t="n">
        <v>0.059</v>
      </c>
      <c r="BQ555" s="33" t="n">
        <v>0.035</v>
      </c>
      <c r="BR555" s="33" t="n">
        <v>0.024</v>
      </c>
      <c r="BS555" s="33" t="n">
        <v>0.059</v>
      </c>
      <c r="BT555" s="33" t="n">
        <v>0.024</v>
      </c>
      <c r="BU555" s="33" t="n">
        <v>0.129</v>
      </c>
      <c r="BV555" s="33" t="n">
        <v>0.165</v>
      </c>
      <c r="BW555" s="33" t="n">
        <v>0.176</v>
      </c>
      <c r="BX555" s="33" t="n">
        <v>0.106</v>
      </c>
      <c r="BY555" s="33" t="n">
        <v>0.165</v>
      </c>
      <c r="BZ555" s="33" t="n">
        <v>0.247</v>
      </c>
      <c r="CA555" s="33" t="n">
        <v>0.035</v>
      </c>
      <c r="CB555" s="33" t="n">
        <v>0.024</v>
      </c>
      <c r="CC555" s="33" t="n">
        <v>0.024</v>
      </c>
      <c r="CD555" s="33" t="n">
        <v>0.012</v>
      </c>
      <c r="CE555" s="33" t="n">
        <v>0.024</v>
      </c>
      <c r="CF555" s="33" t="n">
        <v>0.035</v>
      </c>
      <c r="CG555" s="33" t="n">
        <v>0.753</v>
      </c>
      <c r="CH555" s="33" t="n">
        <v>0.753</v>
      </c>
      <c r="CI555" s="33" t="n">
        <v>0.765</v>
      </c>
      <c r="CJ555" s="33" t="n">
        <v>0.824</v>
      </c>
      <c r="CK555" s="33" t="n">
        <v>0.741</v>
      </c>
      <c r="CL555" s="33" t="n">
        <v>0.671</v>
      </c>
      <c r="CM555" s="33" t="n">
        <v>0</v>
      </c>
      <c r="CN555" s="33" t="n">
        <v>0</v>
      </c>
      <c r="CO555" s="33" t="n">
        <v>0.012</v>
      </c>
      <c r="CP555" s="33" t="n">
        <v>0</v>
      </c>
      <c r="CQ555" s="33" t="n">
        <v>0</v>
      </c>
      <c r="CR555" s="33" t="n">
        <v>0.012</v>
      </c>
      <c r="CS555" s="33" t="n">
        <v>0.024</v>
      </c>
      <c r="CT555" s="33" t="n">
        <v>0.035</v>
      </c>
      <c r="CU555" s="33" t="n">
        <v>0.024</v>
      </c>
      <c r="CV555" s="33" t="n">
        <v>0.024</v>
      </c>
      <c r="CW555" s="33" t="n">
        <v>0.024</v>
      </c>
      <c r="CX555" s="33" t="n">
        <v>0.024</v>
      </c>
      <c r="CY555" s="33" t="n">
        <v>0.024</v>
      </c>
      <c r="CZ555" s="33" t="n">
        <v>0.012</v>
      </c>
      <c r="DA555" s="33" t="n">
        <v>0.047</v>
      </c>
      <c r="DB555" s="33" t="n">
        <v>0.035</v>
      </c>
      <c r="DC555" s="33" t="n">
        <v>0.059</v>
      </c>
      <c r="DD555" s="33" t="n">
        <v>0.024</v>
      </c>
      <c r="DE555" s="33" t="n">
        <v>0.118</v>
      </c>
      <c r="DF555" s="33" t="n">
        <v>0.165</v>
      </c>
      <c r="DG555" s="33" t="n">
        <v>0.176</v>
      </c>
      <c r="DH555" s="33" t="n">
        <v>0.141</v>
      </c>
      <c r="DI555" s="33" t="n">
        <v>0.141</v>
      </c>
      <c r="DJ555" s="33" t="n">
        <v>0.247</v>
      </c>
      <c r="DK555" s="33" t="n">
        <v>0.153</v>
      </c>
      <c r="DL555" s="33" t="n">
        <v>0.165</v>
      </c>
      <c r="DM555" s="33" t="n">
        <v>0.2</v>
      </c>
      <c r="DN555" s="33" t="n">
        <v>0.024</v>
      </c>
      <c r="DO555" s="33" t="n">
        <v>0.024</v>
      </c>
      <c r="DP555" s="33" t="n">
        <v>0.024</v>
      </c>
      <c r="DQ555" s="33" t="n">
        <v>0.024</v>
      </c>
      <c r="DR555" s="33" t="n">
        <v>0.024</v>
      </c>
      <c r="DS555" s="33" t="n">
        <v>0.012</v>
      </c>
      <c r="DT555" s="33" t="n">
        <v>0.024</v>
      </c>
      <c r="DU555" s="33" t="n">
        <v>0.035</v>
      </c>
      <c r="DV555" s="33" t="n">
        <v>0.047</v>
      </c>
      <c r="DW555" s="33" t="n">
        <v>0.835</v>
      </c>
      <c r="DX555" s="33" t="n">
        <v>0.788</v>
      </c>
      <c r="DY555" s="33" t="n">
        <v>0.765</v>
      </c>
      <c r="DZ555" s="33" t="n">
        <v>0.812</v>
      </c>
      <c r="EA555" s="33" t="n">
        <v>0.824</v>
      </c>
      <c r="EB555" s="33" t="n">
        <v>0.682</v>
      </c>
      <c r="EC555" s="33" t="n">
        <v>0.765</v>
      </c>
      <c r="ED555" s="33" t="n">
        <v>0.706</v>
      </c>
      <c r="EE555" s="33" t="n">
        <v>0.706</v>
      </c>
      <c r="EF555" s="33" t="n">
        <v>0.294</v>
      </c>
      <c r="EG555" s="33" t="n">
        <v>0.047</v>
      </c>
      <c r="EH555" s="33" t="n">
        <v>0.024</v>
      </c>
      <c r="EI555" s="33" t="n">
        <v>0.035</v>
      </c>
      <c r="EJ555" s="33" t="n">
        <v>0.235</v>
      </c>
      <c r="EK555" s="33" t="n">
        <v>0.024</v>
      </c>
      <c r="EL555" s="33" t="n">
        <v>0.024</v>
      </c>
      <c r="EM555" s="33" t="n">
        <v>0.153</v>
      </c>
      <c r="EN555" s="33" t="n">
        <v>0.118</v>
      </c>
      <c r="EO555" s="33" t="n">
        <v>0.282</v>
      </c>
      <c r="EP555" s="33" t="n">
        <v>0.224</v>
      </c>
      <c r="EQ555" s="33" t="n">
        <v>0.2</v>
      </c>
      <c r="ER555" s="33" t="n">
        <v>0.024</v>
      </c>
      <c r="ES555" s="33" t="n">
        <v>0.047</v>
      </c>
      <c r="ET555" s="33" t="n">
        <v>0.094</v>
      </c>
      <c r="EU555" s="33" t="n">
        <v>0.094</v>
      </c>
      <c r="EV555" s="33" t="n">
        <v>0.329</v>
      </c>
      <c r="EW555" s="33" t="n">
        <v>0.6</v>
      </c>
      <c r="EX555" s="33" t="n">
        <v>0.635</v>
      </c>
      <c r="EY555" s="33" t="n">
        <v>0.518</v>
      </c>
      <c r="EZ555" s="33" t="n">
        <v>8.56</v>
      </c>
      <c r="FA555" s="33" t="n">
        <v>0.012</v>
      </c>
      <c r="FB555" s="33" t="n">
        <v>0.024</v>
      </c>
      <c r="FC555" s="33" t="n">
        <v>0.024</v>
      </c>
      <c r="FD555" s="33" t="n">
        <v>0</v>
      </c>
      <c r="FE555" s="33" t="n">
        <v>0.012</v>
      </c>
      <c r="FF555" s="33" t="n">
        <v>0.047</v>
      </c>
      <c r="FG555" s="33" t="n">
        <v>0.059</v>
      </c>
      <c r="FH555" s="33" t="n">
        <v>0.153</v>
      </c>
      <c r="FI555" s="33" t="n">
        <v>0.129</v>
      </c>
      <c r="FJ555" s="33" t="n">
        <v>0.459</v>
      </c>
      <c r="FK555" s="33" t="n">
        <v>0.082</v>
      </c>
      <c r="FL555" s="33" t="n">
        <v>0.471</v>
      </c>
      <c r="FM555" s="33" t="n">
        <v>0.471</v>
      </c>
      <c r="FN555" s="33" t="n">
        <v>0.271</v>
      </c>
      <c r="FO555" s="33" t="n">
        <v>0.106</v>
      </c>
      <c r="FP555" s="33" t="n">
        <v>0.059</v>
      </c>
      <c r="FQ555" s="33" t="n">
        <v>0.129</v>
      </c>
      <c r="FR555" s="33" t="n">
        <v>0.059</v>
      </c>
      <c r="FS555" s="33" t="n">
        <v>0.082</v>
      </c>
      <c r="FT555" s="33" t="n">
        <v>0.141</v>
      </c>
      <c r="FU555" s="33" t="n">
        <v>0.282</v>
      </c>
      <c r="FV555" s="33" t="n">
        <v>0.294</v>
      </c>
      <c r="FW555" s="33" t="n">
        <v>0.365</v>
      </c>
      <c r="FX555" s="33" t="n">
        <v>0.082</v>
      </c>
      <c r="FY555" s="33" t="n">
        <v>0.094</v>
      </c>
      <c r="FZ555" s="33" t="n">
        <v>0.094</v>
      </c>
      <c r="GA555" s="33" t="n">
        <v>0</v>
      </c>
      <c r="GB555" s="33" t="n">
        <v>0.035</v>
      </c>
      <c r="GC555" s="33" t="n">
        <v>0.082</v>
      </c>
      <c r="GD555" s="33" t="n">
        <v>0.024</v>
      </c>
      <c r="GE555" s="33" t="n">
        <v>0.059</v>
      </c>
      <c r="GF555" s="33" t="n">
        <v>0.012</v>
      </c>
      <c r="GG555" s="33" t="n">
        <v>0.341</v>
      </c>
      <c r="GH555" s="33" t="n">
        <v>0.294</v>
      </c>
      <c r="GI555" s="33" t="n">
        <v>0.247</v>
      </c>
      <c r="GJ555" s="33" t="n">
        <v>0.353</v>
      </c>
      <c r="GK555" s="33" t="n">
        <v>0.353</v>
      </c>
      <c r="GL555" s="33" t="n">
        <v>0.341</v>
      </c>
      <c r="GM555" s="33" t="n">
        <v>0.459</v>
      </c>
      <c r="GN555" s="33" t="n">
        <v>0.4</v>
      </c>
      <c r="GO555" s="33" t="n">
        <v>0.376</v>
      </c>
      <c r="GP555" s="33" t="n">
        <v>0.412</v>
      </c>
      <c r="GQ555" s="33" t="n">
        <v>0.412</v>
      </c>
      <c r="GR555" s="33" t="n">
        <v>0.447</v>
      </c>
      <c r="GS555" s="33" t="n">
        <v>0.059</v>
      </c>
      <c r="GT555" s="33" t="n">
        <v>0.082</v>
      </c>
      <c r="GU555" s="33" t="n">
        <v>0.082</v>
      </c>
      <c r="GV555" s="33" t="n">
        <v>0.024</v>
      </c>
      <c r="GW555" s="33" t="n">
        <v>0.024</v>
      </c>
      <c r="GX555" s="33" t="n">
        <v>0.024</v>
      </c>
      <c r="GY555" s="33" t="n">
        <v>0.118</v>
      </c>
      <c r="GZ555" s="33" t="n">
        <v>0.153</v>
      </c>
      <c r="HA555" s="33" t="n">
        <v>0.176</v>
      </c>
      <c r="HB555" s="33" t="n">
        <v>0.141</v>
      </c>
      <c r="HC555" s="33" t="n">
        <v>0.129</v>
      </c>
      <c r="HD555" s="33" t="n">
        <v>0.129</v>
      </c>
      <c r="HE555" s="33" t="n">
        <v>0.024</v>
      </c>
      <c r="HF555" s="33" t="n">
        <v>0.035</v>
      </c>
      <c r="HG555" s="33" t="n">
        <v>0.035</v>
      </c>
      <c r="HH555" s="33" t="n">
        <v>0.047</v>
      </c>
      <c r="HI555" s="33" t="n">
        <v>0.024</v>
      </c>
      <c r="HJ555" s="33" t="n">
        <v>0.047</v>
      </c>
    </row>
    <row r="556" customFormat="false" ht="15" hidden="false" customHeight="false" outlineLevel="0" collapsed="false">
      <c r="A556" s="33" t="n">
        <v>610242</v>
      </c>
      <c r="B556" s="242" t="s">
        <v>1785</v>
      </c>
      <c r="C556" s="243" t="s">
        <v>1786</v>
      </c>
      <c r="D556" s="33" t="n">
        <v>6600</v>
      </c>
      <c r="E556" s="33" t="n">
        <v>25991</v>
      </c>
      <c r="F556" s="33" t="s">
        <v>211</v>
      </c>
      <c r="G556" s="33" t="s">
        <v>212</v>
      </c>
      <c r="H556" s="243" t="s">
        <v>46</v>
      </c>
      <c r="I556" s="33" t="s">
        <v>1855</v>
      </c>
      <c r="J556" s="33" t="s">
        <v>1788</v>
      </c>
      <c r="L556" s="33" t="s">
        <v>64</v>
      </c>
      <c r="N556" s="33" t="s">
        <v>1790</v>
      </c>
      <c r="O556" s="33" t="n">
        <v>51078</v>
      </c>
      <c r="P556" s="33" t="s">
        <v>1791</v>
      </c>
      <c r="Q556" s="33" t="s">
        <v>5529</v>
      </c>
      <c r="R556" s="33" t="s">
        <v>5530</v>
      </c>
      <c r="S556" s="33" t="n">
        <v>60613</v>
      </c>
      <c r="T556" s="33" t="n">
        <v>32</v>
      </c>
      <c r="U556" s="33" t="s">
        <v>5531</v>
      </c>
      <c r="V556" s="33" t="s">
        <v>5532</v>
      </c>
      <c r="W556" s="33" t="s">
        <v>5533</v>
      </c>
      <c r="X556" s="33" t="s">
        <v>5534</v>
      </c>
      <c r="Y556" s="33" t="s">
        <v>3820</v>
      </c>
      <c r="Z556" s="33" t="s">
        <v>3296</v>
      </c>
      <c r="AA556" s="33" t="n">
        <v>2012</v>
      </c>
      <c r="AB556" s="33" t="n">
        <v>610242</v>
      </c>
      <c r="AD556" s="33" t="n">
        <v>6600</v>
      </c>
      <c r="AG556" s="33" t="s">
        <v>5535</v>
      </c>
      <c r="AH556" s="33" t="n">
        <v>1</v>
      </c>
      <c r="AI556" s="33" t="s">
        <v>1823</v>
      </c>
      <c r="AJ556" s="33" t="s">
        <v>1801</v>
      </c>
      <c r="AK556" s="33" t="s">
        <v>1802</v>
      </c>
      <c r="AL556" s="33" t="s">
        <v>64</v>
      </c>
      <c r="AM556" s="33" t="s">
        <v>65</v>
      </c>
      <c r="AN556" s="33" t="s">
        <v>64</v>
      </c>
      <c r="AO556" s="33" t="s">
        <v>64</v>
      </c>
      <c r="AP556" s="33" t="s">
        <v>65</v>
      </c>
      <c r="AQ556" s="33" t="s">
        <v>2426</v>
      </c>
      <c r="AR556" s="244" t="s">
        <v>109</v>
      </c>
      <c r="AS556" s="33" t="s">
        <v>67</v>
      </c>
      <c r="AT556" s="33" t="s">
        <v>137</v>
      </c>
      <c r="AU556" s="33" t="s">
        <v>67</v>
      </c>
      <c r="AV556" s="33" t="n">
        <v>22</v>
      </c>
      <c r="AW556" s="33" t="n">
        <v>18</v>
      </c>
      <c r="AX556" s="33" t="n">
        <v>37</v>
      </c>
      <c r="AY556" s="33" t="n">
        <v>193</v>
      </c>
      <c r="AZ556" s="33" t="n">
        <v>9</v>
      </c>
      <c r="BA556" s="33" t="n">
        <v>8</v>
      </c>
      <c r="BB556" s="33" t="n">
        <v>127</v>
      </c>
      <c r="BC556" s="33" t="n">
        <v>28</v>
      </c>
      <c r="BD556" s="245" t="n">
        <v>1</v>
      </c>
      <c r="BE556" s="33" t="n">
        <v>0</v>
      </c>
      <c r="BF556" s="33" t="n">
        <v>9</v>
      </c>
      <c r="BG556" s="33" t="n">
        <v>11</v>
      </c>
      <c r="BH556" s="33" t="n">
        <v>193</v>
      </c>
      <c r="BI556" s="33" t="n">
        <v>0.067</v>
      </c>
      <c r="BJ556" s="33" t="n">
        <v>0.078</v>
      </c>
      <c r="BK556" s="33" t="n">
        <v>0.073</v>
      </c>
      <c r="BL556" s="33" t="n">
        <v>0.031</v>
      </c>
      <c r="BM556" s="33" t="n">
        <v>0.047</v>
      </c>
      <c r="BN556" s="33" t="n">
        <v>0.13</v>
      </c>
      <c r="BO556" s="33" t="n">
        <v>0.104</v>
      </c>
      <c r="BP556" s="33" t="n">
        <v>0.073</v>
      </c>
      <c r="BQ556" s="33" t="n">
        <v>0.067</v>
      </c>
      <c r="BR556" s="33" t="n">
        <v>0.073</v>
      </c>
      <c r="BS556" s="33" t="n">
        <v>0.15</v>
      </c>
      <c r="BT556" s="33" t="n">
        <v>0.254</v>
      </c>
      <c r="BU556" s="33" t="n">
        <v>0.311</v>
      </c>
      <c r="BV556" s="33" t="n">
        <v>0.244</v>
      </c>
      <c r="BW556" s="33" t="n">
        <v>0.332</v>
      </c>
      <c r="BX556" s="33" t="n">
        <v>0.337</v>
      </c>
      <c r="BY556" s="33" t="n">
        <v>0.316</v>
      </c>
      <c r="BZ556" s="33" t="n">
        <v>0.207</v>
      </c>
      <c r="CA556" s="33" t="n">
        <v>0.036</v>
      </c>
      <c r="CB556" s="33" t="n">
        <v>0.036</v>
      </c>
      <c r="CC556" s="33" t="n">
        <v>0.021</v>
      </c>
      <c r="CD556" s="33" t="n">
        <v>0.041</v>
      </c>
      <c r="CE556" s="33" t="n">
        <v>0.062</v>
      </c>
      <c r="CF556" s="33" t="n">
        <v>0.083</v>
      </c>
      <c r="CG556" s="33" t="n">
        <v>0.482</v>
      </c>
      <c r="CH556" s="33" t="n">
        <v>0.57</v>
      </c>
      <c r="CI556" s="33" t="n">
        <v>0.508</v>
      </c>
      <c r="CJ556" s="33" t="n">
        <v>0.518</v>
      </c>
      <c r="CK556" s="33" t="n">
        <v>0.425</v>
      </c>
      <c r="CL556" s="33" t="n">
        <v>0.326</v>
      </c>
      <c r="CM556" s="33" t="n">
        <v>0.047</v>
      </c>
      <c r="CN556" s="33" t="n">
        <v>0.052</v>
      </c>
      <c r="CO556" s="33" t="n">
        <v>0.047</v>
      </c>
      <c r="CP556" s="33" t="n">
        <v>0.047</v>
      </c>
      <c r="CQ556" s="33" t="n">
        <v>0.062</v>
      </c>
      <c r="CR556" s="33" t="n">
        <v>0.073</v>
      </c>
      <c r="CS556" s="33" t="n">
        <v>0.062</v>
      </c>
      <c r="CT556" s="33" t="n">
        <v>0.098</v>
      </c>
      <c r="CU556" s="33" t="n">
        <v>0.062</v>
      </c>
      <c r="CV556" s="33" t="n">
        <v>0.052</v>
      </c>
      <c r="CW556" s="33" t="n">
        <v>0.041</v>
      </c>
      <c r="CX556" s="33" t="n">
        <v>0.078</v>
      </c>
      <c r="CY556" s="33" t="n">
        <v>0.083</v>
      </c>
      <c r="CZ556" s="33" t="n">
        <v>0.041</v>
      </c>
      <c r="DA556" s="33" t="n">
        <v>0.078</v>
      </c>
      <c r="DB556" s="33" t="n">
        <v>0.109</v>
      </c>
      <c r="DC556" s="33" t="n">
        <v>0.145</v>
      </c>
      <c r="DD556" s="33" t="n">
        <v>0.155</v>
      </c>
      <c r="DE556" s="33" t="n">
        <v>0.223</v>
      </c>
      <c r="DF556" s="33" t="n">
        <v>0.244</v>
      </c>
      <c r="DG556" s="33" t="n">
        <v>0.254</v>
      </c>
      <c r="DH556" s="33" t="n">
        <v>0.202</v>
      </c>
      <c r="DI556" s="33" t="n">
        <v>0.228</v>
      </c>
      <c r="DJ556" s="33" t="n">
        <v>0.233</v>
      </c>
      <c r="DK556" s="33" t="n">
        <v>0.269</v>
      </c>
      <c r="DL556" s="33" t="n">
        <v>0.249</v>
      </c>
      <c r="DM556" s="33" t="n">
        <v>0.233</v>
      </c>
      <c r="DN556" s="33" t="n">
        <v>0.016</v>
      </c>
      <c r="DO556" s="33" t="n">
        <v>0.021</v>
      </c>
      <c r="DP556" s="33" t="n">
        <v>0.01</v>
      </c>
      <c r="DQ556" s="33" t="n">
        <v>0.016</v>
      </c>
      <c r="DR556" s="33" t="n">
        <v>0.021</v>
      </c>
      <c r="DS556" s="33" t="n">
        <v>0.031</v>
      </c>
      <c r="DT556" s="33" t="n">
        <v>0.021</v>
      </c>
      <c r="DU556" s="33" t="n">
        <v>0.016</v>
      </c>
      <c r="DV556" s="33" t="n">
        <v>0.062</v>
      </c>
      <c r="DW556" s="33" t="n">
        <v>0.663</v>
      </c>
      <c r="DX556" s="33" t="n">
        <v>0.642</v>
      </c>
      <c r="DY556" s="33" t="n">
        <v>0.611</v>
      </c>
      <c r="DZ556" s="33" t="n">
        <v>0.653</v>
      </c>
      <c r="EA556" s="33" t="n">
        <v>0.648</v>
      </c>
      <c r="EB556" s="33" t="n">
        <v>0.585</v>
      </c>
      <c r="EC556" s="33" t="n">
        <v>0.539</v>
      </c>
      <c r="ED556" s="33" t="n">
        <v>0.492</v>
      </c>
      <c r="EE556" s="33" t="n">
        <v>0.487</v>
      </c>
      <c r="EF556" s="33" t="n">
        <v>0.394</v>
      </c>
      <c r="EG556" s="33" t="n">
        <v>0.057</v>
      </c>
      <c r="EH556" s="33" t="n">
        <v>0.052</v>
      </c>
      <c r="EI556" s="33" t="n">
        <v>0.098</v>
      </c>
      <c r="EJ556" s="33" t="n">
        <v>0.218</v>
      </c>
      <c r="EK556" s="33" t="n">
        <v>0.088</v>
      </c>
      <c r="EL556" s="33" t="n">
        <v>0.088</v>
      </c>
      <c r="EM556" s="33" t="n">
        <v>0.15</v>
      </c>
      <c r="EN556" s="33" t="n">
        <v>0.15</v>
      </c>
      <c r="EO556" s="33" t="n">
        <v>0.295</v>
      </c>
      <c r="EP556" s="33" t="n">
        <v>0.285</v>
      </c>
      <c r="EQ556" s="33" t="n">
        <v>0.238</v>
      </c>
      <c r="ER556" s="33" t="n">
        <v>0.062</v>
      </c>
      <c r="ES556" s="33" t="n">
        <v>0.052</v>
      </c>
      <c r="ET556" s="33" t="n">
        <v>0.062</v>
      </c>
      <c r="EU556" s="33" t="n">
        <v>0.057</v>
      </c>
      <c r="EV556" s="33" t="n">
        <v>0.176</v>
      </c>
      <c r="EW556" s="33" t="n">
        <v>0.508</v>
      </c>
      <c r="EX556" s="33" t="n">
        <v>0.513</v>
      </c>
      <c r="EY556" s="33" t="n">
        <v>0.456</v>
      </c>
      <c r="EZ556" s="33" t="n">
        <v>7.46</v>
      </c>
      <c r="FA556" s="33" t="n">
        <v>0.047</v>
      </c>
      <c r="FB556" s="33" t="n">
        <v>0.078</v>
      </c>
      <c r="FC556" s="33" t="n">
        <v>0.016</v>
      </c>
      <c r="FD556" s="33" t="n">
        <v>0.01</v>
      </c>
      <c r="FE556" s="33" t="n">
        <v>0.083</v>
      </c>
      <c r="FF556" s="33" t="n">
        <v>0.052</v>
      </c>
      <c r="FG556" s="33" t="n">
        <v>0.067</v>
      </c>
      <c r="FH556" s="33" t="n">
        <v>0.124</v>
      </c>
      <c r="FI556" s="33" t="n">
        <v>0.161</v>
      </c>
      <c r="FJ556" s="33" t="n">
        <v>0.326</v>
      </c>
      <c r="FK556" s="33" t="n">
        <v>0.036</v>
      </c>
      <c r="FL556" s="33" t="n">
        <v>0.425</v>
      </c>
      <c r="FM556" s="33" t="n">
        <v>0.461</v>
      </c>
      <c r="FN556" s="33" t="n">
        <v>0.264</v>
      </c>
      <c r="FO556" s="33" t="n">
        <v>0.202</v>
      </c>
      <c r="FP556" s="33" t="n">
        <v>0.176</v>
      </c>
      <c r="FQ556" s="33" t="n">
        <v>0.316</v>
      </c>
      <c r="FR556" s="33" t="n">
        <v>0.067</v>
      </c>
      <c r="FS556" s="33" t="n">
        <v>0.057</v>
      </c>
      <c r="FT556" s="33" t="n">
        <v>0.161</v>
      </c>
      <c r="FU556" s="33" t="n">
        <v>0.155</v>
      </c>
      <c r="FV556" s="33" t="n">
        <v>0.104</v>
      </c>
      <c r="FW556" s="33" t="n">
        <v>0.181</v>
      </c>
      <c r="FX556" s="33" t="n">
        <v>0.15</v>
      </c>
      <c r="FY556" s="33" t="n">
        <v>0.202</v>
      </c>
      <c r="FZ556" s="33" t="n">
        <v>0.078</v>
      </c>
      <c r="GA556" s="33" t="n">
        <v>0.026</v>
      </c>
      <c r="GB556" s="33" t="n">
        <v>0.093</v>
      </c>
      <c r="GC556" s="33" t="n">
        <v>0.026</v>
      </c>
      <c r="GD556" s="33" t="n">
        <v>0.083</v>
      </c>
      <c r="GE556" s="33" t="n">
        <v>0.124</v>
      </c>
      <c r="GF556" s="33" t="n">
        <v>0.073</v>
      </c>
      <c r="GG556" s="33" t="n">
        <v>0.358</v>
      </c>
      <c r="GH556" s="33" t="n">
        <v>0.202</v>
      </c>
      <c r="GI556" s="33" t="n">
        <v>0.295</v>
      </c>
      <c r="GJ556" s="33" t="n">
        <v>0.275</v>
      </c>
      <c r="GK556" s="33" t="n">
        <v>0.358</v>
      </c>
      <c r="GL556" s="33" t="n">
        <v>0.233</v>
      </c>
      <c r="GM556" s="33" t="n">
        <v>0.497</v>
      </c>
      <c r="GN556" s="33" t="n">
        <v>0.404</v>
      </c>
      <c r="GO556" s="33" t="n">
        <v>0.472</v>
      </c>
      <c r="GP556" s="33" t="n">
        <v>0.44</v>
      </c>
      <c r="GQ556" s="33" t="n">
        <v>0.311</v>
      </c>
      <c r="GR556" s="33" t="n">
        <v>0.57</v>
      </c>
      <c r="GS556" s="33" t="n">
        <v>0.036</v>
      </c>
      <c r="GT556" s="33" t="n">
        <v>0.176</v>
      </c>
      <c r="GU556" s="33" t="n">
        <v>0.098</v>
      </c>
      <c r="GV556" s="33" t="n">
        <v>0.073</v>
      </c>
      <c r="GW556" s="33" t="n">
        <v>0.083</v>
      </c>
      <c r="GX556" s="33" t="n">
        <v>0.016</v>
      </c>
      <c r="GY556" s="33" t="n">
        <v>0.041</v>
      </c>
      <c r="GZ556" s="33" t="n">
        <v>0.047</v>
      </c>
      <c r="HA556" s="33" t="n">
        <v>0.041</v>
      </c>
      <c r="HB556" s="33" t="n">
        <v>0.041</v>
      </c>
      <c r="HC556" s="33" t="n">
        <v>0.052</v>
      </c>
      <c r="HD556" s="33" t="n">
        <v>0.047</v>
      </c>
      <c r="HE556" s="33" t="n">
        <v>0.041</v>
      </c>
      <c r="HF556" s="33" t="n">
        <v>0.078</v>
      </c>
      <c r="HG556" s="33" t="n">
        <v>0.067</v>
      </c>
      <c r="HH556" s="33" t="n">
        <v>0.088</v>
      </c>
      <c r="HI556" s="33" t="n">
        <v>0.073</v>
      </c>
      <c r="HJ556" s="33" t="n">
        <v>0.062</v>
      </c>
    </row>
    <row r="557" customFormat="false" ht="15" hidden="false" customHeight="false" outlineLevel="0" collapsed="false">
      <c r="A557" s="33" t="n">
        <v>610243</v>
      </c>
      <c r="B557" s="242" t="s">
        <v>1785</v>
      </c>
      <c r="C557" s="243" t="s">
        <v>1786</v>
      </c>
      <c r="D557" s="33" t="n">
        <v>6610</v>
      </c>
      <c r="E557" s="33" t="n">
        <v>26001</v>
      </c>
      <c r="F557" s="33" t="s">
        <v>264</v>
      </c>
      <c r="G557" s="33" t="s">
        <v>265</v>
      </c>
      <c r="H557" s="243" t="s">
        <v>46</v>
      </c>
      <c r="I557" s="33" t="s">
        <v>1855</v>
      </c>
      <c r="J557" s="33" t="s">
        <v>1788</v>
      </c>
      <c r="L557" s="33" t="s">
        <v>178</v>
      </c>
      <c r="N557" s="33" t="s">
        <v>1790</v>
      </c>
      <c r="O557" s="33" t="n">
        <v>51193</v>
      </c>
      <c r="P557" s="33" t="s">
        <v>1791</v>
      </c>
      <c r="Q557" s="33" t="s">
        <v>5536</v>
      </c>
      <c r="R557" s="33" t="s">
        <v>5537</v>
      </c>
      <c r="S557" s="33" t="n">
        <v>60612</v>
      </c>
      <c r="T557" s="33" t="n">
        <v>38</v>
      </c>
      <c r="U557" s="33" t="s">
        <v>5538</v>
      </c>
      <c r="V557" s="33" t="s">
        <v>5539</v>
      </c>
      <c r="W557" s="33" t="s">
        <v>5540</v>
      </c>
      <c r="X557" s="33" t="s">
        <v>5541</v>
      </c>
      <c r="Y557" s="33" t="s">
        <v>1820</v>
      </c>
      <c r="Z557" s="33" t="s">
        <v>2067</v>
      </c>
      <c r="AA557" s="33" t="n">
        <v>2012</v>
      </c>
      <c r="AB557" s="33" t="n">
        <v>610243</v>
      </c>
      <c r="AD557" s="33" t="n">
        <v>6610</v>
      </c>
      <c r="AG557" s="33" t="s">
        <v>5542</v>
      </c>
      <c r="AH557" s="33" t="n">
        <v>3</v>
      </c>
      <c r="AI557" s="33" t="s">
        <v>1823</v>
      </c>
      <c r="AJ557" s="33" t="s">
        <v>1801</v>
      </c>
      <c r="AK557" s="33" t="s">
        <v>1802</v>
      </c>
      <c r="AL557" s="33" t="s">
        <v>178</v>
      </c>
      <c r="AM557" s="33" t="s">
        <v>108</v>
      </c>
      <c r="AN557" s="33" t="s">
        <v>178</v>
      </c>
      <c r="AO557" s="33" t="s">
        <v>178</v>
      </c>
      <c r="AP557" s="33" t="s">
        <v>108</v>
      </c>
      <c r="AQ557" s="33" t="s">
        <v>2467</v>
      </c>
      <c r="AR557" s="244" t="s">
        <v>266</v>
      </c>
      <c r="AS557" s="33" t="s">
        <v>47</v>
      </c>
      <c r="AT557" s="33" t="s">
        <v>67</v>
      </c>
      <c r="AU557" s="33" t="s">
        <v>47</v>
      </c>
      <c r="AV557" s="33" t="n">
        <v>48</v>
      </c>
      <c r="AW557" s="33" t="n">
        <v>31</v>
      </c>
      <c r="AX557" s="33" t="n">
        <v>59</v>
      </c>
      <c r="AY557" s="33" t="n">
        <v>130</v>
      </c>
      <c r="AZ557" s="33" t="n">
        <v>1</v>
      </c>
      <c r="BA557" s="33" t="n">
        <v>0</v>
      </c>
      <c r="BB557" s="33" t="n">
        <v>122</v>
      </c>
      <c r="BC557" s="33" t="n">
        <v>1</v>
      </c>
      <c r="BD557" s="245" t="n">
        <v>1</v>
      </c>
      <c r="BE557" s="33" t="n">
        <v>0</v>
      </c>
      <c r="BF557" s="33" t="n">
        <v>2</v>
      </c>
      <c r="BG557" s="33" t="n">
        <v>3</v>
      </c>
      <c r="BH557" s="33" t="n">
        <v>130</v>
      </c>
      <c r="BI557" s="33" t="n">
        <v>0.015</v>
      </c>
      <c r="BJ557" s="33" t="n">
        <v>0</v>
      </c>
      <c r="BK557" s="33" t="n">
        <v>0</v>
      </c>
      <c r="BL557" s="33" t="n">
        <v>0.008</v>
      </c>
      <c r="BM557" s="33" t="n">
        <v>0.015</v>
      </c>
      <c r="BN557" s="33" t="n">
        <v>0.123</v>
      </c>
      <c r="BO557" s="33" t="n">
        <v>0.054</v>
      </c>
      <c r="BP557" s="33" t="n">
        <v>0.054</v>
      </c>
      <c r="BQ557" s="33" t="n">
        <v>0.046</v>
      </c>
      <c r="BR557" s="33" t="n">
        <v>0.1</v>
      </c>
      <c r="BS557" s="33" t="n">
        <v>0.123</v>
      </c>
      <c r="BT557" s="33" t="n">
        <v>0.169</v>
      </c>
      <c r="BU557" s="33" t="n">
        <v>0.262</v>
      </c>
      <c r="BV557" s="33" t="n">
        <v>0.254</v>
      </c>
      <c r="BW557" s="33" t="n">
        <v>0.315</v>
      </c>
      <c r="BX557" s="33" t="n">
        <v>0.246</v>
      </c>
      <c r="BY557" s="33" t="n">
        <v>0.308</v>
      </c>
      <c r="BZ557" s="33" t="n">
        <v>0.238</v>
      </c>
      <c r="CA557" s="33" t="n">
        <v>0.023</v>
      </c>
      <c r="CB557" s="33" t="n">
        <v>0</v>
      </c>
      <c r="CC557" s="33" t="n">
        <v>0.023</v>
      </c>
      <c r="CD557" s="33" t="n">
        <v>0</v>
      </c>
      <c r="CE557" s="33" t="n">
        <v>0.008</v>
      </c>
      <c r="CF557" s="33" t="n">
        <v>0.015</v>
      </c>
      <c r="CG557" s="33" t="n">
        <v>0.646</v>
      </c>
      <c r="CH557" s="33" t="n">
        <v>0.692</v>
      </c>
      <c r="CI557" s="33" t="n">
        <v>0.615</v>
      </c>
      <c r="CJ557" s="33" t="n">
        <v>0.646</v>
      </c>
      <c r="CK557" s="33" t="n">
        <v>0.546</v>
      </c>
      <c r="CL557" s="33" t="n">
        <v>0.454</v>
      </c>
      <c r="CM557" s="33" t="n">
        <v>0.008</v>
      </c>
      <c r="CN557" s="33" t="n">
        <v>0.008</v>
      </c>
      <c r="CO557" s="33" t="n">
        <v>0</v>
      </c>
      <c r="CP557" s="33" t="n">
        <v>0</v>
      </c>
      <c r="CQ557" s="33" t="n">
        <v>0.008</v>
      </c>
      <c r="CR557" s="33" t="n">
        <v>0</v>
      </c>
      <c r="CS557" s="33" t="n">
        <v>0.015</v>
      </c>
      <c r="CT557" s="33" t="n">
        <v>0.054</v>
      </c>
      <c r="CU557" s="33" t="n">
        <v>0.038</v>
      </c>
      <c r="CV557" s="33" t="n">
        <v>0.054</v>
      </c>
      <c r="CW557" s="33" t="n">
        <v>0.023</v>
      </c>
      <c r="CX557" s="33" t="n">
        <v>0.054</v>
      </c>
      <c r="CY557" s="33" t="n">
        <v>0.062</v>
      </c>
      <c r="CZ557" s="33" t="n">
        <v>0.046</v>
      </c>
      <c r="DA557" s="33" t="n">
        <v>0.131</v>
      </c>
      <c r="DB557" s="33" t="n">
        <v>0.146</v>
      </c>
      <c r="DC557" s="33" t="n">
        <v>0.131</v>
      </c>
      <c r="DD557" s="33" t="n">
        <v>0.131</v>
      </c>
      <c r="DE557" s="33" t="n">
        <v>0.146</v>
      </c>
      <c r="DF557" s="33" t="n">
        <v>0.246</v>
      </c>
      <c r="DG557" s="33" t="n">
        <v>0.277</v>
      </c>
      <c r="DH557" s="33" t="n">
        <v>0.208</v>
      </c>
      <c r="DI557" s="33" t="n">
        <v>0.315</v>
      </c>
      <c r="DJ557" s="33" t="n">
        <v>0.377</v>
      </c>
      <c r="DK557" s="33" t="n">
        <v>0.277</v>
      </c>
      <c r="DL557" s="33" t="n">
        <v>0.238</v>
      </c>
      <c r="DM557" s="33" t="n">
        <v>0.238</v>
      </c>
      <c r="DN557" s="33" t="n">
        <v>0.008</v>
      </c>
      <c r="DO557" s="33" t="n">
        <v>0.008</v>
      </c>
      <c r="DP557" s="33" t="n">
        <v>0.008</v>
      </c>
      <c r="DQ557" s="33" t="n">
        <v>0.008</v>
      </c>
      <c r="DR557" s="33" t="n">
        <v>0.008</v>
      </c>
      <c r="DS557" s="33" t="n">
        <v>0.008</v>
      </c>
      <c r="DT557" s="33" t="n">
        <v>0.015</v>
      </c>
      <c r="DU557" s="33" t="n">
        <v>0.023</v>
      </c>
      <c r="DV557" s="33" t="n">
        <v>0.038</v>
      </c>
      <c r="DW557" s="33" t="n">
        <v>0.785</v>
      </c>
      <c r="DX557" s="33" t="n">
        <v>0.715</v>
      </c>
      <c r="DY557" s="33" t="n">
        <v>0.662</v>
      </c>
      <c r="DZ557" s="33" t="n">
        <v>0.723</v>
      </c>
      <c r="EA557" s="33" t="n">
        <v>0.623</v>
      </c>
      <c r="EB557" s="33" t="n">
        <v>0.485</v>
      </c>
      <c r="EC557" s="33" t="n">
        <v>0.546</v>
      </c>
      <c r="ED557" s="33" t="n">
        <v>0.554</v>
      </c>
      <c r="EE557" s="33" t="n">
        <v>0.554</v>
      </c>
      <c r="EF557" s="33" t="n">
        <v>0.692</v>
      </c>
      <c r="EG557" s="33" t="n">
        <v>0.031</v>
      </c>
      <c r="EH557" s="33" t="n">
        <v>0.008</v>
      </c>
      <c r="EI557" s="33" t="n">
        <v>0.038</v>
      </c>
      <c r="EJ557" s="33" t="n">
        <v>0.231</v>
      </c>
      <c r="EK557" s="33" t="n">
        <v>0.1</v>
      </c>
      <c r="EL557" s="33" t="n">
        <v>0.031</v>
      </c>
      <c r="EM557" s="33" t="n">
        <v>0.092</v>
      </c>
      <c r="EN557" s="33" t="n">
        <v>0.023</v>
      </c>
      <c r="EO557" s="33" t="n">
        <v>0.215</v>
      </c>
      <c r="EP557" s="33" t="n">
        <v>0.208</v>
      </c>
      <c r="EQ557" s="33" t="n">
        <v>0.308</v>
      </c>
      <c r="ER557" s="33" t="n">
        <v>0.023</v>
      </c>
      <c r="ES557" s="33" t="n">
        <v>0.046</v>
      </c>
      <c r="ET557" s="33" t="n">
        <v>0.054</v>
      </c>
      <c r="EU557" s="33" t="n">
        <v>0.069</v>
      </c>
      <c r="EV557" s="33" t="n">
        <v>0.031</v>
      </c>
      <c r="EW557" s="33" t="n">
        <v>0.608</v>
      </c>
      <c r="EX557" s="33" t="n">
        <v>0.7</v>
      </c>
      <c r="EY557" s="33" t="n">
        <v>0.492</v>
      </c>
      <c r="EZ557" s="33" t="n">
        <v>8.5</v>
      </c>
      <c r="FA557" s="33" t="n">
        <v>0</v>
      </c>
      <c r="FB557" s="33" t="n">
        <v>0</v>
      </c>
      <c r="FC557" s="33" t="n">
        <v>0</v>
      </c>
      <c r="FD557" s="33" t="n">
        <v>0.008</v>
      </c>
      <c r="FE557" s="33" t="n">
        <v>0.023</v>
      </c>
      <c r="FF557" s="33" t="n">
        <v>0.123</v>
      </c>
      <c r="FG557" s="33" t="n">
        <v>0.123</v>
      </c>
      <c r="FH557" s="33" t="n">
        <v>0.146</v>
      </c>
      <c r="FI557" s="33" t="n">
        <v>0.185</v>
      </c>
      <c r="FJ557" s="33" t="n">
        <v>0.392</v>
      </c>
      <c r="FK557" s="33" t="n">
        <v>0</v>
      </c>
      <c r="FL557" s="33" t="n">
        <v>0.546</v>
      </c>
      <c r="FM557" s="33" t="n">
        <v>0.646</v>
      </c>
      <c r="FN557" s="33" t="n">
        <v>0.3</v>
      </c>
      <c r="FO557" s="33" t="n">
        <v>0.177</v>
      </c>
      <c r="FP557" s="33" t="n">
        <v>0.085</v>
      </c>
      <c r="FQ557" s="33" t="n">
        <v>0.246</v>
      </c>
      <c r="FR557" s="33" t="n">
        <v>0.077</v>
      </c>
      <c r="FS557" s="33" t="n">
        <v>0.062</v>
      </c>
      <c r="FT557" s="33" t="n">
        <v>0.123</v>
      </c>
      <c r="FU557" s="33" t="n">
        <v>0.085</v>
      </c>
      <c r="FV557" s="33" t="n">
        <v>0.069</v>
      </c>
      <c r="FW557" s="33" t="n">
        <v>0.269</v>
      </c>
      <c r="FX557" s="33" t="n">
        <v>0.115</v>
      </c>
      <c r="FY557" s="33" t="n">
        <v>0.138</v>
      </c>
      <c r="FZ557" s="33" t="n">
        <v>0.062</v>
      </c>
      <c r="GA557" s="33" t="n">
        <v>0.008</v>
      </c>
      <c r="GB557" s="33" t="n">
        <v>0.008</v>
      </c>
      <c r="GC557" s="33" t="n">
        <v>0</v>
      </c>
      <c r="GD557" s="33" t="n">
        <v>0.015</v>
      </c>
      <c r="GE557" s="33" t="n">
        <v>0.046</v>
      </c>
      <c r="GF557" s="33" t="n">
        <v>0</v>
      </c>
      <c r="GG557" s="33" t="n">
        <v>0.323</v>
      </c>
      <c r="GH557" s="33" t="n">
        <v>0.323</v>
      </c>
      <c r="GI557" s="33" t="n">
        <v>0.362</v>
      </c>
      <c r="GJ557" s="33" t="n">
        <v>0.362</v>
      </c>
      <c r="GK557" s="33" t="n">
        <v>0.462</v>
      </c>
      <c r="GL557" s="33" t="n">
        <v>0.323</v>
      </c>
      <c r="GM557" s="33" t="n">
        <v>0.577</v>
      </c>
      <c r="GN557" s="33" t="n">
        <v>0.531</v>
      </c>
      <c r="GO557" s="33" t="n">
        <v>0.469</v>
      </c>
      <c r="GP557" s="33" t="n">
        <v>0.485</v>
      </c>
      <c r="GQ557" s="33" t="n">
        <v>0.423</v>
      </c>
      <c r="GR557" s="33" t="n">
        <v>0.6</v>
      </c>
      <c r="GS557" s="33" t="n">
        <v>0.069</v>
      </c>
      <c r="GT557" s="33" t="n">
        <v>0.092</v>
      </c>
      <c r="GU557" s="33" t="n">
        <v>0.123</v>
      </c>
      <c r="GV557" s="33" t="n">
        <v>0.092</v>
      </c>
      <c r="GW557" s="33" t="n">
        <v>0.038</v>
      </c>
      <c r="GX557" s="33" t="n">
        <v>0.038</v>
      </c>
      <c r="GY557" s="33" t="n">
        <v>0.015</v>
      </c>
      <c r="GZ557" s="33" t="n">
        <v>0.023</v>
      </c>
      <c r="HA557" s="33" t="n">
        <v>0.015</v>
      </c>
      <c r="HB557" s="33" t="n">
        <v>0.008</v>
      </c>
      <c r="HC557" s="33" t="n">
        <v>0.008</v>
      </c>
      <c r="HD557" s="33" t="n">
        <v>0.015</v>
      </c>
      <c r="HE557" s="33" t="n">
        <v>0.008</v>
      </c>
      <c r="HF557" s="33" t="n">
        <v>0.023</v>
      </c>
      <c r="HG557" s="33" t="n">
        <v>0.031</v>
      </c>
      <c r="HH557" s="33" t="n">
        <v>0.038</v>
      </c>
      <c r="HI557" s="33" t="n">
        <v>0.023</v>
      </c>
      <c r="HJ557" s="33" t="n">
        <v>0.023</v>
      </c>
    </row>
    <row r="558" customFormat="false" ht="15" hidden="false" customHeight="false" outlineLevel="0" collapsed="false">
      <c r="A558" s="33" t="n">
        <v>610244</v>
      </c>
      <c r="B558" s="242" t="s">
        <v>1785</v>
      </c>
      <c r="C558" s="243" t="s">
        <v>1786</v>
      </c>
      <c r="D558" s="33" t="n">
        <v>6620</v>
      </c>
      <c r="E558" s="33" t="n">
        <v>41051</v>
      </c>
      <c r="F558" s="33" t="s">
        <v>379</v>
      </c>
      <c r="G558" s="33" t="s">
        <v>380</v>
      </c>
      <c r="H558" s="243" t="s">
        <v>49</v>
      </c>
      <c r="I558" s="33" t="s">
        <v>1855</v>
      </c>
      <c r="J558" s="33" t="s">
        <v>1788</v>
      </c>
      <c r="L558" s="33" t="s">
        <v>118</v>
      </c>
      <c r="N558" s="33" t="s">
        <v>1790</v>
      </c>
      <c r="O558" s="33" t="n">
        <v>51573</v>
      </c>
      <c r="P558" s="33" t="s">
        <v>1791</v>
      </c>
      <c r="Q558" s="33" t="s">
        <v>5543</v>
      </c>
      <c r="R558" s="33" t="s">
        <v>5544</v>
      </c>
      <c r="S558" s="33" t="n">
        <v>60644</v>
      </c>
      <c r="T558" s="33" t="n">
        <v>36</v>
      </c>
      <c r="U558" s="33" t="s">
        <v>5545</v>
      </c>
      <c r="V558" s="33" t="s">
        <v>5546</v>
      </c>
      <c r="W558" s="33" t="s">
        <v>5547</v>
      </c>
      <c r="X558" s="33" t="s">
        <v>5548</v>
      </c>
      <c r="Y558" s="33" t="s">
        <v>1862</v>
      </c>
      <c r="Z558" s="33" t="s">
        <v>2013</v>
      </c>
      <c r="AA558" s="33" t="n">
        <v>2012</v>
      </c>
      <c r="AB558" s="33" t="n">
        <v>610244</v>
      </c>
      <c r="AD558" s="33" t="n">
        <v>6620</v>
      </c>
      <c r="AG558" s="33" t="s">
        <v>5549</v>
      </c>
      <c r="AH558" s="33" t="n">
        <v>1</v>
      </c>
      <c r="AI558" s="33" t="s">
        <v>1849</v>
      </c>
      <c r="AJ558" s="33" t="s">
        <v>1801</v>
      </c>
      <c r="AK558" s="33" t="s">
        <v>1802</v>
      </c>
      <c r="AL558" s="33" t="s">
        <v>118</v>
      </c>
      <c r="AM558" s="33" t="s">
        <v>108</v>
      </c>
      <c r="AN558" s="33" t="s">
        <v>118</v>
      </c>
      <c r="AO558" s="33" t="s">
        <v>118</v>
      </c>
      <c r="AP558" s="33" t="s">
        <v>108</v>
      </c>
      <c r="AQ558" s="33" t="s">
        <v>2426</v>
      </c>
      <c r="AR558" s="244" t="s">
        <v>347</v>
      </c>
      <c r="AS558" s="33" t="s">
        <v>47</v>
      </c>
      <c r="AT558" s="33" t="s">
        <v>47</v>
      </c>
      <c r="AU558" s="33" t="s">
        <v>47</v>
      </c>
      <c r="AV558" s="33" t="n">
        <v>43</v>
      </c>
      <c r="AW558" s="33" t="n">
        <v>48</v>
      </c>
      <c r="AX558" s="33" t="n">
        <v>42</v>
      </c>
      <c r="AY558" s="33" t="n">
        <v>245</v>
      </c>
      <c r="AZ558" s="33" t="n">
        <v>0</v>
      </c>
      <c r="BA558" s="33" t="n">
        <v>0</v>
      </c>
      <c r="BB558" s="33" t="n">
        <v>240</v>
      </c>
      <c r="BC558" s="33" t="n">
        <v>0</v>
      </c>
      <c r="BD558" s="245" t="n">
        <v>0</v>
      </c>
      <c r="BE558" s="33" t="n">
        <v>0</v>
      </c>
      <c r="BF558" s="33" t="n">
        <v>2</v>
      </c>
      <c r="BG558" s="33" t="n">
        <v>3</v>
      </c>
      <c r="BH558" s="33" t="n">
        <v>245</v>
      </c>
      <c r="BI558" s="33" t="n">
        <v>0.02</v>
      </c>
      <c r="BJ558" s="33" t="n">
        <v>0.02</v>
      </c>
      <c r="BK558" s="33" t="n">
        <v>0.016</v>
      </c>
      <c r="BL558" s="33" t="n">
        <v>0.053</v>
      </c>
      <c r="BM558" s="33" t="n">
        <v>0.049</v>
      </c>
      <c r="BN558" s="33" t="n">
        <v>0.106</v>
      </c>
      <c r="BO558" s="33" t="n">
        <v>0.163</v>
      </c>
      <c r="BP558" s="33" t="n">
        <v>0.122</v>
      </c>
      <c r="BQ558" s="33" t="n">
        <v>0.102</v>
      </c>
      <c r="BR558" s="33" t="n">
        <v>0.061</v>
      </c>
      <c r="BS558" s="33" t="n">
        <v>0.114</v>
      </c>
      <c r="BT558" s="33" t="n">
        <v>0.163</v>
      </c>
      <c r="BU558" s="33" t="n">
        <v>0.412</v>
      </c>
      <c r="BV558" s="33" t="n">
        <v>0.351</v>
      </c>
      <c r="BW558" s="33" t="n">
        <v>0.433</v>
      </c>
      <c r="BX558" s="33" t="n">
        <v>0.306</v>
      </c>
      <c r="BY558" s="33" t="n">
        <v>0.408</v>
      </c>
      <c r="BZ558" s="33" t="n">
        <v>0.339</v>
      </c>
      <c r="CA558" s="33" t="n">
        <v>0.008</v>
      </c>
      <c r="CB558" s="33" t="n">
        <v>0.016</v>
      </c>
      <c r="CC558" s="33" t="n">
        <v>0.02</v>
      </c>
      <c r="CD558" s="33" t="n">
        <v>0.029</v>
      </c>
      <c r="CE558" s="33" t="n">
        <v>0.029</v>
      </c>
      <c r="CF558" s="33" t="n">
        <v>0.041</v>
      </c>
      <c r="CG558" s="33" t="n">
        <v>0.396</v>
      </c>
      <c r="CH558" s="33" t="n">
        <v>0.49</v>
      </c>
      <c r="CI558" s="33" t="n">
        <v>0.429</v>
      </c>
      <c r="CJ558" s="33" t="n">
        <v>0.551</v>
      </c>
      <c r="CK558" s="33" t="n">
        <v>0.4</v>
      </c>
      <c r="CL558" s="33" t="n">
        <v>0.351</v>
      </c>
      <c r="CM558" s="33" t="n">
        <v>0.004</v>
      </c>
      <c r="CN558" s="33" t="n">
        <v>0.008</v>
      </c>
      <c r="CO558" s="33" t="n">
        <v>0.004</v>
      </c>
      <c r="CP558" s="33" t="n">
        <v>0.012</v>
      </c>
      <c r="CQ558" s="33" t="n">
        <v>0.004</v>
      </c>
      <c r="CR558" s="33" t="n">
        <v>0.016</v>
      </c>
      <c r="CS558" s="33" t="n">
        <v>0.106</v>
      </c>
      <c r="CT558" s="33" t="n">
        <v>0.176</v>
      </c>
      <c r="CU558" s="33" t="n">
        <v>0.127</v>
      </c>
      <c r="CV558" s="33" t="n">
        <v>0.045</v>
      </c>
      <c r="CW558" s="33" t="n">
        <v>0.041</v>
      </c>
      <c r="CX558" s="33" t="n">
        <v>0.053</v>
      </c>
      <c r="CY558" s="33" t="n">
        <v>0.053</v>
      </c>
      <c r="CZ558" s="33" t="n">
        <v>0.057</v>
      </c>
      <c r="DA558" s="33" t="n">
        <v>0.082</v>
      </c>
      <c r="DB558" s="33" t="n">
        <v>0.131</v>
      </c>
      <c r="DC558" s="33" t="n">
        <v>0.11</v>
      </c>
      <c r="DD558" s="33" t="n">
        <v>0.135</v>
      </c>
      <c r="DE558" s="33" t="n">
        <v>0.265</v>
      </c>
      <c r="DF558" s="33" t="n">
        <v>0.339</v>
      </c>
      <c r="DG558" s="33" t="n">
        <v>0.339</v>
      </c>
      <c r="DH558" s="33" t="n">
        <v>0.314</v>
      </c>
      <c r="DI558" s="33" t="n">
        <v>0.335</v>
      </c>
      <c r="DJ558" s="33" t="n">
        <v>0.408</v>
      </c>
      <c r="DK558" s="33" t="n">
        <v>0.343</v>
      </c>
      <c r="DL558" s="33" t="n">
        <v>0.331</v>
      </c>
      <c r="DM558" s="33" t="n">
        <v>0.306</v>
      </c>
      <c r="DN558" s="33" t="n">
        <v>0.016</v>
      </c>
      <c r="DO558" s="33" t="n">
        <v>0.012</v>
      </c>
      <c r="DP558" s="33" t="n">
        <v>0.008</v>
      </c>
      <c r="DQ558" s="33" t="n">
        <v>0.016</v>
      </c>
      <c r="DR558" s="33" t="n">
        <v>0.02</v>
      </c>
      <c r="DS558" s="33" t="n">
        <v>0.012</v>
      </c>
      <c r="DT558" s="33" t="n">
        <v>0.016</v>
      </c>
      <c r="DU558" s="33" t="n">
        <v>0.02</v>
      </c>
      <c r="DV558" s="33" t="n">
        <v>0.033</v>
      </c>
      <c r="DW558" s="33" t="n">
        <v>0.669</v>
      </c>
      <c r="DX558" s="33" t="n">
        <v>0.6</v>
      </c>
      <c r="DY558" s="33" t="n">
        <v>0.596</v>
      </c>
      <c r="DZ558" s="33" t="n">
        <v>0.604</v>
      </c>
      <c r="EA558" s="33" t="n">
        <v>0.584</v>
      </c>
      <c r="EB558" s="33" t="n">
        <v>0.482</v>
      </c>
      <c r="EC558" s="33" t="n">
        <v>0.404</v>
      </c>
      <c r="ED558" s="33" t="n">
        <v>0.363</v>
      </c>
      <c r="EE558" s="33" t="n">
        <v>0.4</v>
      </c>
      <c r="EF558" s="33" t="n">
        <v>0.408</v>
      </c>
      <c r="EG558" s="33" t="n">
        <v>0.029</v>
      </c>
      <c r="EH558" s="33" t="n">
        <v>0.024</v>
      </c>
      <c r="EI558" s="33" t="n">
        <v>0.086</v>
      </c>
      <c r="EJ558" s="33" t="n">
        <v>0.229</v>
      </c>
      <c r="EK558" s="33" t="n">
        <v>0.131</v>
      </c>
      <c r="EL558" s="33" t="n">
        <v>0.094</v>
      </c>
      <c r="EM558" s="33" t="n">
        <v>0.135</v>
      </c>
      <c r="EN558" s="33" t="n">
        <v>0.147</v>
      </c>
      <c r="EO558" s="33" t="n">
        <v>0.376</v>
      </c>
      <c r="EP558" s="33" t="n">
        <v>0.396</v>
      </c>
      <c r="EQ558" s="33" t="n">
        <v>0.331</v>
      </c>
      <c r="ER558" s="33" t="n">
        <v>0.041</v>
      </c>
      <c r="ES558" s="33" t="n">
        <v>0.053</v>
      </c>
      <c r="ET558" s="33" t="n">
        <v>0.102</v>
      </c>
      <c r="EU558" s="33" t="n">
        <v>0.082</v>
      </c>
      <c r="EV558" s="33" t="n">
        <v>0.176</v>
      </c>
      <c r="EW558" s="33" t="n">
        <v>0.412</v>
      </c>
      <c r="EX558" s="33" t="n">
        <v>0.384</v>
      </c>
      <c r="EY558" s="33" t="n">
        <v>0.367</v>
      </c>
      <c r="EZ558" s="33" t="n">
        <v>7.53</v>
      </c>
      <c r="FA558" s="33" t="n">
        <v>0.041</v>
      </c>
      <c r="FB558" s="33" t="n">
        <v>0.012</v>
      </c>
      <c r="FC558" s="33" t="n">
        <v>0.033</v>
      </c>
      <c r="FD558" s="33" t="n">
        <v>0.029</v>
      </c>
      <c r="FE558" s="33" t="n">
        <v>0.082</v>
      </c>
      <c r="FF558" s="33" t="n">
        <v>0.098</v>
      </c>
      <c r="FG558" s="33" t="n">
        <v>0.106</v>
      </c>
      <c r="FH558" s="33" t="n">
        <v>0.118</v>
      </c>
      <c r="FI558" s="33" t="n">
        <v>0.163</v>
      </c>
      <c r="FJ558" s="33" t="n">
        <v>0.282</v>
      </c>
      <c r="FK558" s="33" t="n">
        <v>0.037</v>
      </c>
      <c r="FL558" s="33" t="n">
        <v>0.543</v>
      </c>
      <c r="FM558" s="33" t="n">
        <v>0.494</v>
      </c>
      <c r="FN558" s="33" t="n">
        <v>0.233</v>
      </c>
      <c r="FO558" s="33" t="n">
        <v>0.155</v>
      </c>
      <c r="FP558" s="33" t="n">
        <v>0.184</v>
      </c>
      <c r="FQ558" s="33" t="n">
        <v>0.2</v>
      </c>
      <c r="FR558" s="33" t="n">
        <v>0.102</v>
      </c>
      <c r="FS558" s="33" t="n">
        <v>0.073</v>
      </c>
      <c r="FT558" s="33" t="n">
        <v>0.245</v>
      </c>
      <c r="FU558" s="33" t="n">
        <v>0.061</v>
      </c>
      <c r="FV558" s="33" t="n">
        <v>0.094</v>
      </c>
      <c r="FW558" s="33" t="n">
        <v>0.233</v>
      </c>
      <c r="FX558" s="33" t="n">
        <v>0.139</v>
      </c>
      <c r="FY558" s="33" t="n">
        <v>0.155</v>
      </c>
      <c r="FZ558" s="33" t="n">
        <v>0.09</v>
      </c>
      <c r="GA558" s="33" t="n">
        <v>0.016</v>
      </c>
      <c r="GB558" s="33" t="n">
        <v>0.033</v>
      </c>
      <c r="GC558" s="33" t="n">
        <v>0.037</v>
      </c>
      <c r="GD558" s="33" t="n">
        <v>0.049</v>
      </c>
      <c r="GE558" s="33" t="n">
        <v>0.098</v>
      </c>
      <c r="GF558" s="33" t="n">
        <v>0.02</v>
      </c>
      <c r="GG558" s="33" t="n">
        <v>0.396</v>
      </c>
      <c r="GH558" s="33" t="n">
        <v>0.359</v>
      </c>
      <c r="GI558" s="33" t="n">
        <v>0.359</v>
      </c>
      <c r="GJ558" s="33" t="n">
        <v>0.371</v>
      </c>
      <c r="GK558" s="33" t="n">
        <v>0.384</v>
      </c>
      <c r="GL558" s="33" t="n">
        <v>0.396</v>
      </c>
      <c r="GM558" s="33" t="n">
        <v>0.327</v>
      </c>
      <c r="GN558" s="33" t="n">
        <v>0.327</v>
      </c>
      <c r="GO558" s="33" t="n">
        <v>0.339</v>
      </c>
      <c r="GP558" s="33" t="n">
        <v>0.294</v>
      </c>
      <c r="GQ558" s="33" t="n">
        <v>0.224</v>
      </c>
      <c r="GR558" s="33" t="n">
        <v>0.408</v>
      </c>
      <c r="GS558" s="33" t="n">
        <v>0.2</v>
      </c>
      <c r="GT558" s="33" t="n">
        <v>0.196</v>
      </c>
      <c r="GU558" s="33" t="n">
        <v>0.188</v>
      </c>
      <c r="GV558" s="33" t="n">
        <v>0.196</v>
      </c>
      <c r="GW558" s="33" t="n">
        <v>0.216</v>
      </c>
      <c r="GX558" s="33" t="n">
        <v>0.102</v>
      </c>
      <c r="GY558" s="33" t="n">
        <v>0.016</v>
      </c>
      <c r="GZ558" s="33" t="n">
        <v>0.016</v>
      </c>
      <c r="HA558" s="33" t="n">
        <v>0.016</v>
      </c>
      <c r="HB558" s="33" t="n">
        <v>0.02</v>
      </c>
      <c r="HC558" s="33" t="n">
        <v>0.02</v>
      </c>
      <c r="HD558" s="33" t="n">
        <v>0.02</v>
      </c>
      <c r="HE558" s="33" t="n">
        <v>0.045</v>
      </c>
      <c r="HF558" s="33" t="n">
        <v>0.069</v>
      </c>
      <c r="HG558" s="33" t="n">
        <v>0.061</v>
      </c>
      <c r="HH558" s="33" t="n">
        <v>0.069</v>
      </c>
      <c r="HI558" s="33" t="n">
        <v>0.057</v>
      </c>
      <c r="HJ558" s="33" t="n">
        <v>0.053</v>
      </c>
    </row>
    <row r="559" customFormat="false" ht="15" hidden="false" customHeight="false" outlineLevel="0" collapsed="false">
      <c r="A559" s="33" t="n">
        <v>610245</v>
      </c>
      <c r="B559" s="242" t="s">
        <v>1785</v>
      </c>
      <c r="C559" s="243" t="s">
        <v>1786</v>
      </c>
      <c r="D559" s="33" t="n">
        <v>6630</v>
      </c>
      <c r="E559" s="33" t="n">
        <v>41061</v>
      </c>
      <c r="F559" s="33" t="s">
        <v>479</v>
      </c>
      <c r="G559" s="33" t="s">
        <v>480</v>
      </c>
      <c r="H559" s="243" t="s">
        <v>49</v>
      </c>
      <c r="I559" s="33" t="s">
        <v>1855</v>
      </c>
      <c r="J559" s="33" t="s">
        <v>1788</v>
      </c>
      <c r="L559" s="33" t="s">
        <v>118</v>
      </c>
      <c r="N559" s="33" t="s">
        <v>1790</v>
      </c>
      <c r="O559" s="33" t="n">
        <v>51104</v>
      </c>
      <c r="P559" s="33" t="s">
        <v>1791</v>
      </c>
      <c r="Q559" s="33" t="s">
        <v>5550</v>
      </c>
      <c r="R559" s="33" t="s">
        <v>5551</v>
      </c>
      <c r="S559" s="33" t="n">
        <v>60644</v>
      </c>
      <c r="T559" s="33" t="n">
        <v>36</v>
      </c>
      <c r="U559" s="33" t="s">
        <v>5550</v>
      </c>
      <c r="V559" s="33" t="s">
        <v>5552</v>
      </c>
      <c r="W559" s="33" t="s">
        <v>5553</v>
      </c>
      <c r="X559" s="33" t="s">
        <v>5554</v>
      </c>
      <c r="Y559" s="33" t="s">
        <v>1862</v>
      </c>
      <c r="Z559" s="33" t="s">
        <v>3016</v>
      </c>
      <c r="AA559" s="33" t="n">
        <v>2012</v>
      </c>
      <c r="AB559" s="33" t="n">
        <v>610245</v>
      </c>
      <c r="AD559" s="33" t="n">
        <v>6630</v>
      </c>
      <c r="AG559" s="33" t="s">
        <v>5555</v>
      </c>
      <c r="AH559" s="33" t="n">
        <v>3</v>
      </c>
      <c r="AI559" s="33" t="s">
        <v>1842</v>
      </c>
      <c r="AJ559" s="33" t="s">
        <v>1801</v>
      </c>
      <c r="AK559" s="33" t="s">
        <v>1802</v>
      </c>
      <c r="AL559" s="33" t="s">
        <v>118</v>
      </c>
      <c r="AM559" s="33" t="s">
        <v>108</v>
      </c>
      <c r="AN559" s="33" t="s">
        <v>118</v>
      </c>
      <c r="AO559" s="33" t="s">
        <v>118</v>
      </c>
      <c r="AP559" s="33" t="s">
        <v>108</v>
      </c>
      <c r="AQ559" s="33" t="s">
        <v>2426</v>
      </c>
      <c r="AR559" s="244" t="s">
        <v>162</v>
      </c>
      <c r="AS559" s="33" t="s">
        <v>77</v>
      </c>
      <c r="AT559" s="33" t="s">
        <v>77</v>
      </c>
      <c r="AU559" s="33" t="s">
        <v>131</v>
      </c>
      <c r="AV559" s="33" t="n">
        <v>64</v>
      </c>
      <c r="AW559" s="33" t="n">
        <v>66</v>
      </c>
      <c r="AX559" s="33" t="n">
        <v>80</v>
      </c>
      <c r="AY559" s="33" t="n">
        <v>113</v>
      </c>
      <c r="AZ559" s="33" t="n">
        <v>0</v>
      </c>
      <c r="BA559" s="33" t="n">
        <v>0</v>
      </c>
      <c r="BB559" s="33" t="n">
        <v>111</v>
      </c>
      <c r="BC559" s="33" t="n">
        <v>0</v>
      </c>
      <c r="BD559" s="245" t="n">
        <v>0</v>
      </c>
      <c r="BE559" s="33" t="n">
        <v>0</v>
      </c>
      <c r="BF559" s="33" t="n">
        <v>1</v>
      </c>
      <c r="BG559" s="33" t="n">
        <v>1</v>
      </c>
      <c r="BH559" s="33" t="n">
        <v>113</v>
      </c>
      <c r="BI559" s="33" t="n">
        <v>0</v>
      </c>
      <c r="BJ559" s="33" t="n">
        <v>0</v>
      </c>
      <c r="BK559" s="33" t="n">
        <v>0</v>
      </c>
      <c r="BL559" s="33" t="n">
        <v>0.035</v>
      </c>
      <c r="BM559" s="33" t="n">
        <v>0.018</v>
      </c>
      <c r="BN559" s="33" t="n">
        <v>0.018</v>
      </c>
      <c r="BO559" s="33" t="n">
        <v>0.071</v>
      </c>
      <c r="BP559" s="33" t="n">
        <v>0.044</v>
      </c>
      <c r="BQ559" s="33" t="n">
        <v>0.044</v>
      </c>
      <c r="BR559" s="33" t="n">
        <v>0.062</v>
      </c>
      <c r="BS559" s="33" t="n">
        <v>0.088</v>
      </c>
      <c r="BT559" s="33" t="n">
        <v>0.088</v>
      </c>
      <c r="BU559" s="33" t="n">
        <v>0.31</v>
      </c>
      <c r="BV559" s="33" t="n">
        <v>0.283</v>
      </c>
      <c r="BW559" s="33" t="n">
        <v>0.354</v>
      </c>
      <c r="BX559" s="33" t="n">
        <v>0.336</v>
      </c>
      <c r="BY559" s="33" t="n">
        <v>0.381</v>
      </c>
      <c r="BZ559" s="33" t="n">
        <v>0.363</v>
      </c>
      <c r="CA559" s="33" t="n">
        <v>0</v>
      </c>
      <c r="CB559" s="33" t="n">
        <v>0.018</v>
      </c>
      <c r="CC559" s="33" t="n">
        <v>0.009</v>
      </c>
      <c r="CD559" s="33" t="n">
        <v>0</v>
      </c>
      <c r="CE559" s="33" t="n">
        <v>0.018</v>
      </c>
      <c r="CF559" s="33" t="n">
        <v>0.044</v>
      </c>
      <c r="CG559" s="33" t="n">
        <v>0.619</v>
      </c>
      <c r="CH559" s="33" t="n">
        <v>0.655</v>
      </c>
      <c r="CI559" s="33" t="n">
        <v>0.593</v>
      </c>
      <c r="CJ559" s="33" t="n">
        <v>0.566</v>
      </c>
      <c r="CK559" s="33" t="n">
        <v>0.496</v>
      </c>
      <c r="CL559" s="33" t="n">
        <v>0.487</v>
      </c>
      <c r="CM559" s="33" t="n">
        <v>0.009</v>
      </c>
      <c r="CN559" s="33" t="n">
        <v>0</v>
      </c>
      <c r="CO559" s="33" t="n">
        <v>0.009</v>
      </c>
      <c r="CP559" s="33" t="n">
        <v>0.009</v>
      </c>
      <c r="CQ559" s="33" t="n">
        <v>0.009</v>
      </c>
      <c r="CR559" s="33" t="n">
        <v>0.009</v>
      </c>
      <c r="CS559" s="33" t="n">
        <v>0.035</v>
      </c>
      <c r="CT559" s="33" t="n">
        <v>0.035</v>
      </c>
      <c r="CU559" s="33" t="n">
        <v>0.027</v>
      </c>
      <c r="CV559" s="33" t="n">
        <v>0.027</v>
      </c>
      <c r="CW559" s="33" t="n">
        <v>0.009</v>
      </c>
      <c r="CX559" s="33" t="n">
        <v>0.035</v>
      </c>
      <c r="CY559" s="33" t="n">
        <v>0.027</v>
      </c>
      <c r="CZ559" s="33" t="n">
        <v>0.044</v>
      </c>
      <c r="DA559" s="33" t="n">
        <v>0.053</v>
      </c>
      <c r="DB559" s="33" t="n">
        <v>0.035</v>
      </c>
      <c r="DC559" s="33" t="n">
        <v>0.035</v>
      </c>
      <c r="DD559" s="33" t="n">
        <v>0.027</v>
      </c>
      <c r="DE559" s="33" t="n">
        <v>0.274</v>
      </c>
      <c r="DF559" s="33" t="n">
        <v>0.345</v>
      </c>
      <c r="DG559" s="33" t="n">
        <v>0.292</v>
      </c>
      <c r="DH559" s="33" t="n">
        <v>0.274</v>
      </c>
      <c r="DI559" s="33" t="n">
        <v>0.327</v>
      </c>
      <c r="DJ559" s="33" t="n">
        <v>0.354</v>
      </c>
      <c r="DK559" s="33" t="n">
        <v>0.416</v>
      </c>
      <c r="DL559" s="33" t="n">
        <v>0.407</v>
      </c>
      <c r="DM559" s="33" t="n">
        <v>0.407</v>
      </c>
      <c r="DN559" s="33" t="n">
        <v>0</v>
      </c>
      <c r="DO559" s="33" t="n">
        <v>0</v>
      </c>
      <c r="DP559" s="33" t="n">
        <v>0</v>
      </c>
      <c r="DQ559" s="33" t="n">
        <v>0</v>
      </c>
      <c r="DR559" s="33" t="n">
        <v>0.018</v>
      </c>
      <c r="DS559" s="33" t="n">
        <v>0.009</v>
      </c>
      <c r="DT559" s="33" t="n">
        <v>0</v>
      </c>
      <c r="DU559" s="33" t="n">
        <v>0.009</v>
      </c>
      <c r="DV559" s="33" t="n">
        <v>0.018</v>
      </c>
      <c r="DW559" s="33" t="n">
        <v>0.69</v>
      </c>
      <c r="DX559" s="33" t="n">
        <v>0.646</v>
      </c>
      <c r="DY559" s="33" t="n">
        <v>0.664</v>
      </c>
      <c r="DZ559" s="33" t="n">
        <v>0.69</v>
      </c>
      <c r="EA559" s="33" t="n">
        <v>0.602</v>
      </c>
      <c r="EB559" s="33" t="n">
        <v>0.575</v>
      </c>
      <c r="EC559" s="33" t="n">
        <v>0.513</v>
      </c>
      <c r="ED559" s="33" t="n">
        <v>0.513</v>
      </c>
      <c r="EE559" s="33" t="n">
        <v>0.522</v>
      </c>
      <c r="EF559" s="33" t="n">
        <v>0.522</v>
      </c>
      <c r="EG559" s="33" t="n">
        <v>0.009</v>
      </c>
      <c r="EH559" s="33" t="n">
        <v>0.018</v>
      </c>
      <c r="EI559" s="33" t="n">
        <v>0.027</v>
      </c>
      <c r="EJ559" s="33" t="n">
        <v>0.257</v>
      </c>
      <c r="EK559" s="33" t="n">
        <v>0.097</v>
      </c>
      <c r="EL559" s="33" t="n">
        <v>0.035</v>
      </c>
      <c r="EM559" s="33" t="n">
        <v>0.15</v>
      </c>
      <c r="EN559" s="33" t="n">
        <v>0.097</v>
      </c>
      <c r="EO559" s="33" t="n">
        <v>0.425</v>
      </c>
      <c r="EP559" s="33" t="n">
        <v>0.336</v>
      </c>
      <c r="EQ559" s="33" t="n">
        <v>0.389</v>
      </c>
      <c r="ER559" s="33" t="n">
        <v>0</v>
      </c>
      <c r="ES559" s="33" t="n">
        <v>0.009</v>
      </c>
      <c r="ET559" s="33" t="n">
        <v>0.044</v>
      </c>
      <c r="EU559" s="33" t="n">
        <v>0.035</v>
      </c>
      <c r="EV559" s="33" t="n">
        <v>0.124</v>
      </c>
      <c r="EW559" s="33" t="n">
        <v>0.46</v>
      </c>
      <c r="EX559" s="33" t="n">
        <v>0.566</v>
      </c>
      <c r="EY559" s="33" t="n">
        <v>0.398</v>
      </c>
      <c r="EZ559" s="33" t="n">
        <v>8</v>
      </c>
      <c r="FA559" s="33" t="n">
        <v>0.027</v>
      </c>
      <c r="FB559" s="33" t="n">
        <v>0</v>
      </c>
      <c r="FC559" s="33" t="n">
        <v>0.018</v>
      </c>
      <c r="FD559" s="33" t="n">
        <v>0.044</v>
      </c>
      <c r="FE559" s="33" t="n">
        <v>0.044</v>
      </c>
      <c r="FF559" s="33" t="n">
        <v>0.044</v>
      </c>
      <c r="FG559" s="33" t="n">
        <v>0.124</v>
      </c>
      <c r="FH559" s="33" t="n">
        <v>0.212</v>
      </c>
      <c r="FI559" s="33" t="n">
        <v>0.142</v>
      </c>
      <c r="FJ559" s="33" t="n">
        <v>0.327</v>
      </c>
      <c r="FK559" s="33" t="n">
        <v>0.018</v>
      </c>
      <c r="FL559" s="33" t="n">
        <v>0.584</v>
      </c>
      <c r="FM559" s="33" t="n">
        <v>0.735</v>
      </c>
      <c r="FN559" s="33" t="n">
        <v>0.407</v>
      </c>
      <c r="FO559" s="33" t="n">
        <v>0.239</v>
      </c>
      <c r="FP559" s="33" t="n">
        <v>0.088</v>
      </c>
      <c r="FQ559" s="33" t="n">
        <v>0.301</v>
      </c>
      <c r="FR559" s="33" t="n">
        <v>0.142</v>
      </c>
      <c r="FS559" s="33" t="n">
        <v>0.106</v>
      </c>
      <c r="FT559" s="33" t="n">
        <v>0.212</v>
      </c>
      <c r="FU559" s="33" t="n">
        <v>0.009</v>
      </c>
      <c r="FV559" s="33" t="n">
        <v>0.027</v>
      </c>
      <c r="FW559" s="33" t="n">
        <v>0.062</v>
      </c>
      <c r="FX559" s="33" t="n">
        <v>0.027</v>
      </c>
      <c r="FY559" s="33" t="n">
        <v>0.044</v>
      </c>
      <c r="FZ559" s="33" t="n">
        <v>0.018</v>
      </c>
      <c r="GA559" s="33" t="n">
        <v>0.009</v>
      </c>
      <c r="GB559" s="33" t="n">
        <v>0</v>
      </c>
      <c r="GC559" s="33" t="n">
        <v>0</v>
      </c>
      <c r="GD559" s="33" t="n">
        <v>0</v>
      </c>
      <c r="GE559" s="33" t="n">
        <v>0.044</v>
      </c>
      <c r="GF559" s="33" t="n">
        <v>0</v>
      </c>
      <c r="GG559" s="33" t="n">
        <v>0.248</v>
      </c>
      <c r="GH559" s="33" t="n">
        <v>0.195</v>
      </c>
      <c r="GI559" s="33" t="n">
        <v>0.239</v>
      </c>
      <c r="GJ559" s="33" t="n">
        <v>0.221</v>
      </c>
      <c r="GK559" s="33" t="n">
        <v>0.345</v>
      </c>
      <c r="GL559" s="33" t="n">
        <v>0.248</v>
      </c>
      <c r="GM559" s="33" t="n">
        <v>0.619</v>
      </c>
      <c r="GN559" s="33" t="n">
        <v>0.681</v>
      </c>
      <c r="GO559" s="33" t="n">
        <v>0.655</v>
      </c>
      <c r="GP559" s="33" t="n">
        <v>0.664</v>
      </c>
      <c r="GQ559" s="33" t="n">
        <v>0.469</v>
      </c>
      <c r="GR559" s="33" t="n">
        <v>0.646</v>
      </c>
      <c r="GS559" s="33" t="n">
        <v>0.08</v>
      </c>
      <c r="GT559" s="33" t="n">
        <v>0.062</v>
      </c>
      <c r="GU559" s="33" t="n">
        <v>0.062</v>
      </c>
      <c r="GV559" s="33" t="n">
        <v>0.053</v>
      </c>
      <c r="GW559" s="33" t="n">
        <v>0.088</v>
      </c>
      <c r="GX559" s="33" t="n">
        <v>0.053</v>
      </c>
      <c r="GY559" s="33" t="n">
        <v>0.018</v>
      </c>
      <c r="GZ559" s="33" t="n">
        <v>0.027</v>
      </c>
      <c r="HA559" s="33" t="n">
        <v>0.027</v>
      </c>
      <c r="HB559" s="33" t="n">
        <v>0.035</v>
      </c>
      <c r="HC559" s="33" t="n">
        <v>0.027</v>
      </c>
      <c r="HD559" s="33" t="n">
        <v>0.027</v>
      </c>
      <c r="HE559" s="33" t="n">
        <v>0.027</v>
      </c>
      <c r="HF559" s="33" t="n">
        <v>0.035</v>
      </c>
      <c r="HG559" s="33" t="n">
        <v>0.018</v>
      </c>
      <c r="HH559" s="33" t="n">
        <v>0.027</v>
      </c>
      <c r="HI559" s="33" t="n">
        <v>0.027</v>
      </c>
      <c r="HJ559" s="33" t="n">
        <v>0.027</v>
      </c>
    </row>
    <row r="560" customFormat="false" ht="15" hidden="false" customHeight="false" outlineLevel="0" collapsed="false">
      <c r="A560" s="33" t="n">
        <v>610246</v>
      </c>
      <c r="B560" s="242" t="s">
        <v>1785</v>
      </c>
      <c r="C560" s="243" t="s">
        <v>1786</v>
      </c>
      <c r="D560" s="33" t="n">
        <v>6660</v>
      </c>
      <c r="E560" s="33" t="n">
        <v>29321</v>
      </c>
      <c r="F560" s="33" t="s">
        <v>170</v>
      </c>
      <c r="G560" s="33" t="s">
        <v>171</v>
      </c>
      <c r="H560" s="243" t="s">
        <v>46</v>
      </c>
      <c r="I560" s="33" t="s">
        <v>1855</v>
      </c>
      <c r="J560" s="33" t="s">
        <v>2438</v>
      </c>
      <c r="L560" s="33" t="s">
        <v>99</v>
      </c>
      <c r="N560" s="33" t="s">
        <v>1790</v>
      </c>
      <c r="O560" s="33" t="n">
        <v>51361</v>
      </c>
      <c r="P560" s="33" t="s">
        <v>1791</v>
      </c>
      <c r="Q560" s="33" t="s">
        <v>5556</v>
      </c>
      <c r="R560" s="33" t="s">
        <v>5557</v>
      </c>
      <c r="S560" s="33" t="n">
        <v>60609</v>
      </c>
      <c r="T560" s="33" t="n">
        <v>42</v>
      </c>
      <c r="U560" s="33" t="s">
        <v>5558</v>
      </c>
      <c r="V560" s="33" t="s">
        <v>5559</v>
      </c>
      <c r="W560" s="33" t="s">
        <v>5560</v>
      </c>
      <c r="X560" s="33" t="s">
        <v>5561</v>
      </c>
      <c r="Y560" s="33" t="s">
        <v>1810</v>
      </c>
      <c r="Z560" s="33" t="s">
        <v>1811</v>
      </c>
      <c r="AA560" s="33" t="n">
        <v>2012</v>
      </c>
      <c r="AB560" s="33" t="n">
        <v>610246</v>
      </c>
      <c r="AD560" s="33" t="n">
        <v>6660</v>
      </c>
      <c r="AG560" s="33" t="s">
        <v>5562</v>
      </c>
      <c r="AH560" s="33" t="n">
        <v>4</v>
      </c>
      <c r="AI560" s="33" t="s">
        <v>1823</v>
      </c>
      <c r="AJ560" s="33" t="s">
        <v>1801</v>
      </c>
      <c r="AK560" s="33" t="s">
        <v>1802</v>
      </c>
      <c r="AL560" s="33" t="s">
        <v>99</v>
      </c>
      <c r="AM560" s="33" t="s">
        <v>53</v>
      </c>
      <c r="AN560" s="33" t="s">
        <v>99</v>
      </c>
      <c r="AO560" s="33" t="s">
        <v>99</v>
      </c>
      <c r="AP560" s="33" t="s">
        <v>53</v>
      </c>
      <c r="AQ560" s="33" t="s">
        <v>2426</v>
      </c>
      <c r="AR560" s="244" t="s">
        <v>156</v>
      </c>
      <c r="AS560" s="33" t="s">
        <v>137</v>
      </c>
      <c r="AT560" s="33" t="s">
        <v>137</v>
      </c>
      <c r="AU560" s="33" t="s">
        <v>67</v>
      </c>
      <c r="AV560" s="33" t="n">
        <v>11</v>
      </c>
      <c r="AW560" s="33" t="n">
        <v>8</v>
      </c>
      <c r="AX560" s="33" t="n">
        <v>37</v>
      </c>
      <c r="AY560" s="33" t="n">
        <v>594</v>
      </c>
      <c r="AZ560" s="33" t="n">
        <v>2</v>
      </c>
      <c r="BA560" s="33" t="n">
        <v>1</v>
      </c>
      <c r="BB560" s="33" t="n">
        <v>551</v>
      </c>
      <c r="BC560" s="33" t="n">
        <v>4</v>
      </c>
      <c r="BD560" s="245" t="n">
        <v>0</v>
      </c>
      <c r="BE560" s="33" t="n">
        <v>0</v>
      </c>
      <c r="BF560" s="33" t="n">
        <v>15</v>
      </c>
      <c r="BG560" s="33" t="n">
        <v>21</v>
      </c>
      <c r="BH560" s="33" t="n">
        <v>594</v>
      </c>
      <c r="BI560" s="33" t="n">
        <v>0.062</v>
      </c>
      <c r="BJ560" s="33" t="n">
        <v>0.045</v>
      </c>
      <c r="BK560" s="33" t="n">
        <v>0.017</v>
      </c>
      <c r="BL560" s="33" t="n">
        <v>0.03</v>
      </c>
      <c r="BM560" s="33" t="n">
        <v>0.059</v>
      </c>
      <c r="BN560" s="33" t="n">
        <v>0.101</v>
      </c>
      <c r="BO560" s="33" t="n">
        <v>0.214</v>
      </c>
      <c r="BP560" s="33" t="n">
        <v>0.163</v>
      </c>
      <c r="BQ560" s="33" t="n">
        <v>0.135</v>
      </c>
      <c r="BR560" s="33" t="n">
        <v>0.084</v>
      </c>
      <c r="BS560" s="33" t="n">
        <v>0.178</v>
      </c>
      <c r="BT560" s="33" t="n">
        <v>0.227</v>
      </c>
      <c r="BU560" s="33" t="n">
        <v>0.421</v>
      </c>
      <c r="BV560" s="33" t="n">
        <v>0.396</v>
      </c>
      <c r="BW560" s="33" t="n">
        <v>0.428</v>
      </c>
      <c r="BX560" s="33" t="n">
        <v>0.33</v>
      </c>
      <c r="BY560" s="33" t="n">
        <v>0.384</v>
      </c>
      <c r="BZ560" s="33" t="n">
        <v>0.333</v>
      </c>
      <c r="CA560" s="33" t="n">
        <v>0.007</v>
      </c>
      <c r="CB560" s="33" t="n">
        <v>0.008</v>
      </c>
      <c r="CC560" s="33" t="n">
        <v>0.019</v>
      </c>
      <c r="CD560" s="33" t="n">
        <v>0.013</v>
      </c>
      <c r="CE560" s="33" t="n">
        <v>0.015</v>
      </c>
      <c r="CF560" s="33" t="n">
        <v>0.025</v>
      </c>
      <c r="CG560" s="33" t="n">
        <v>0.296</v>
      </c>
      <c r="CH560" s="33" t="n">
        <v>0.387</v>
      </c>
      <c r="CI560" s="33" t="n">
        <v>0.402</v>
      </c>
      <c r="CJ560" s="33" t="n">
        <v>0.542</v>
      </c>
      <c r="CK560" s="33" t="n">
        <v>0.364</v>
      </c>
      <c r="CL560" s="33" t="n">
        <v>0.313</v>
      </c>
      <c r="CM560" s="33" t="n">
        <v>0.008</v>
      </c>
      <c r="CN560" s="33" t="n">
        <v>0.01</v>
      </c>
      <c r="CO560" s="33" t="n">
        <v>0.013</v>
      </c>
      <c r="CP560" s="33" t="n">
        <v>0.015</v>
      </c>
      <c r="CQ560" s="33" t="n">
        <v>0.022</v>
      </c>
      <c r="CR560" s="33" t="n">
        <v>0.047</v>
      </c>
      <c r="CS560" s="33" t="n">
        <v>0.089</v>
      </c>
      <c r="CT560" s="33" t="n">
        <v>0.158</v>
      </c>
      <c r="CU560" s="33" t="n">
        <v>0.152</v>
      </c>
      <c r="CV560" s="33" t="n">
        <v>0.034</v>
      </c>
      <c r="CW560" s="33" t="n">
        <v>0.072</v>
      </c>
      <c r="CX560" s="33" t="n">
        <v>0.082</v>
      </c>
      <c r="CY560" s="33" t="n">
        <v>0.057</v>
      </c>
      <c r="CZ560" s="33" t="n">
        <v>0.064</v>
      </c>
      <c r="DA560" s="33" t="n">
        <v>0.133</v>
      </c>
      <c r="DB560" s="33" t="n">
        <v>0.15</v>
      </c>
      <c r="DC560" s="33" t="n">
        <v>0.185</v>
      </c>
      <c r="DD560" s="33" t="n">
        <v>0.157</v>
      </c>
      <c r="DE560" s="33" t="n">
        <v>0.249</v>
      </c>
      <c r="DF560" s="33" t="n">
        <v>0.269</v>
      </c>
      <c r="DG560" s="33" t="n">
        <v>0.288</v>
      </c>
      <c r="DH560" s="33" t="n">
        <v>0.244</v>
      </c>
      <c r="DI560" s="33" t="n">
        <v>0.281</v>
      </c>
      <c r="DJ560" s="33" t="n">
        <v>0.362</v>
      </c>
      <c r="DK560" s="33" t="n">
        <v>0.274</v>
      </c>
      <c r="DL560" s="33" t="n">
        <v>0.219</v>
      </c>
      <c r="DM560" s="33" t="n">
        <v>0.251</v>
      </c>
      <c r="DN560" s="33" t="n">
        <v>0.017</v>
      </c>
      <c r="DO560" s="33" t="n">
        <v>0.013</v>
      </c>
      <c r="DP560" s="33" t="n">
        <v>0.012</v>
      </c>
      <c r="DQ560" s="33" t="n">
        <v>0.008</v>
      </c>
      <c r="DR560" s="33" t="n">
        <v>0.012</v>
      </c>
      <c r="DS560" s="33" t="n">
        <v>0.022</v>
      </c>
      <c r="DT560" s="33" t="n">
        <v>0.013</v>
      </c>
      <c r="DU560" s="33" t="n">
        <v>0.013</v>
      </c>
      <c r="DV560" s="33" t="n">
        <v>0.017</v>
      </c>
      <c r="DW560" s="33" t="n">
        <v>0.692</v>
      </c>
      <c r="DX560" s="33" t="n">
        <v>0.635</v>
      </c>
      <c r="DY560" s="33" t="n">
        <v>0.604</v>
      </c>
      <c r="DZ560" s="33" t="n">
        <v>0.675</v>
      </c>
      <c r="EA560" s="33" t="n">
        <v>0.621</v>
      </c>
      <c r="EB560" s="33" t="n">
        <v>0.436</v>
      </c>
      <c r="EC560" s="33" t="n">
        <v>0.473</v>
      </c>
      <c r="ED560" s="33" t="n">
        <v>0.424</v>
      </c>
      <c r="EE560" s="33" t="n">
        <v>0.424</v>
      </c>
      <c r="EF560" s="33" t="n">
        <v>0.374</v>
      </c>
      <c r="EG560" s="33" t="n">
        <v>0.013</v>
      </c>
      <c r="EH560" s="33" t="n">
        <v>0.008</v>
      </c>
      <c r="EI560" s="33" t="n">
        <v>0.157</v>
      </c>
      <c r="EJ560" s="33" t="n">
        <v>0.36</v>
      </c>
      <c r="EK560" s="33" t="n">
        <v>0.066</v>
      </c>
      <c r="EL560" s="33" t="n">
        <v>0.057</v>
      </c>
      <c r="EM560" s="33" t="n">
        <v>0.202</v>
      </c>
      <c r="EN560" s="33" t="n">
        <v>0.114</v>
      </c>
      <c r="EO560" s="33" t="n">
        <v>0.382</v>
      </c>
      <c r="EP560" s="33" t="n">
        <v>0.379</v>
      </c>
      <c r="EQ560" s="33" t="n">
        <v>0.285</v>
      </c>
      <c r="ER560" s="33" t="n">
        <v>0.037</v>
      </c>
      <c r="ES560" s="33" t="n">
        <v>0.034</v>
      </c>
      <c r="ET560" s="33" t="n">
        <v>0.064</v>
      </c>
      <c r="EU560" s="33" t="n">
        <v>0.086</v>
      </c>
      <c r="EV560" s="33" t="n">
        <v>0.114</v>
      </c>
      <c r="EW560" s="33" t="n">
        <v>0.505</v>
      </c>
      <c r="EX560" s="33" t="n">
        <v>0.492</v>
      </c>
      <c r="EY560" s="33" t="n">
        <v>0.271</v>
      </c>
      <c r="EZ560" s="33" t="n">
        <v>7.88</v>
      </c>
      <c r="FA560" s="33" t="n">
        <v>0.019</v>
      </c>
      <c r="FB560" s="33" t="n">
        <v>0.012</v>
      </c>
      <c r="FC560" s="33" t="n">
        <v>0.027</v>
      </c>
      <c r="FD560" s="33" t="n">
        <v>0.034</v>
      </c>
      <c r="FE560" s="33" t="n">
        <v>0.079</v>
      </c>
      <c r="FF560" s="33" t="n">
        <v>0.052</v>
      </c>
      <c r="FG560" s="33" t="n">
        <v>0.113</v>
      </c>
      <c r="FH560" s="33" t="n">
        <v>0.167</v>
      </c>
      <c r="FI560" s="33" t="n">
        <v>0.146</v>
      </c>
      <c r="FJ560" s="33" t="n">
        <v>0.328</v>
      </c>
      <c r="FK560" s="33" t="n">
        <v>0.024</v>
      </c>
      <c r="FL560" s="33" t="n">
        <v>0.608</v>
      </c>
      <c r="FM560" s="33" t="n">
        <v>0.643</v>
      </c>
      <c r="FN560" s="33" t="n">
        <v>0.17</v>
      </c>
      <c r="FO560" s="33" t="n">
        <v>0.145</v>
      </c>
      <c r="FP560" s="33" t="n">
        <v>0.12</v>
      </c>
      <c r="FQ560" s="33" t="n">
        <v>0.251</v>
      </c>
      <c r="FR560" s="33" t="n">
        <v>0.084</v>
      </c>
      <c r="FS560" s="33" t="n">
        <v>0.072</v>
      </c>
      <c r="FT560" s="33" t="n">
        <v>0.298</v>
      </c>
      <c r="FU560" s="33" t="n">
        <v>0.052</v>
      </c>
      <c r="FV560" s="33" t="n">
        <v>0.057</v>
      </c>
      <c r="FW560" s="33" t="n">
        <v>0.244</v>
      </c>
      <c r="FX560" s="33" t="n">
        <v>0.111</v>
      </c>
      <c r="FY560" s="33" t="n">
        <v>0.108</v>
      </c>
      <c r="FZ560" s="33" t="n">
        <v>0.037</v>
      </c>
      <c r="GA560" s="33" t="n">
        <v>0.024</v>
      </c>
      <c r="GB560" s="33" t="n">
        <v>0.044</v>
      </c>
      <c r="GC560" s="33" t="n">
        <v>0.03</v>
      </c>
      <c r="GD560" s="33" t="n">
        <v>0.015</v>
      </c>
      <c r="GE560" s="33" t="n">
        <v>0.173</v>
      </c>
      <c r="GF560" s="33" t="n">
        <v>0.012</v>
      </c>
      <c r="GG560" s="33" t="n">
        <v>0.404</v>
      </c>
      <c r="GH560" s="33" t="n">
        <v>0.347</v>
      </c>
      <c r="GI560" s="33" t="n">
        <v>0.357</v>
      </c>
      <c r="GJ560" s="33" t="n">
        <v>0.382</v>
      </c>
      <c r="GK560" s="33" t="n">
        <v>0.449</v>
      </c>
      <c r="GL560" s="33" t="n">
        <v>0.401</v>
      </c>
      <c r="GM560" s="33" t="n">
        <v>0.471</v>
      </c>
      <c r="GN560" s="33" t="n">
        <v>0.325</v>
      </c>
      <c r="GO560" s="33" t="n">
        <v>0.374</v>
      </c>
      <c r="GP560" s="33" t="n">
        <v>0.456</v>
      </c>
      <c r="GQ560" s="33" t="n">
        <v>0.249</v>
      </c>
      <c r="GR560" s="33" t="n">
        <v>0.527</v>
      </c>
      <c r="GS560" s="33" t="n">
        <v>0.049</v>
      </c>
      <c r="GT560" s="33" t="n">
        <v>0.217</v>
      </c>
      <c r="GU560" s="33" t="n">
        <v>0.173</v>
      </c>
      <c r="GV560" s="33" t="n">
        <v>0.096</v>
      </c>
      <c r="GW560" s="33" t="n">
        <v>0.081</v>
      </c>
      <c r="GX560" s="33" t="n">
        <v>0.013</v>
      </c>
      <c r="GY560" s="33" t="n">
        <v>0.019</v>
      </c>
      <c r="GZ560" s="33" t="n">
        <v>0.025</v>
      </c>
      <c r="HA560" s="33" t="n">
        <v>0.022</v>
      </c>
      <c r="HB560" s="33" t="n">
        <v>0.019</v>
      </c>
      <c r="HC560" s="33" t="n">
        <v>0.015</v>
      </c>
      <c r="HD560" s="33" t="n">
        <v>0.017</v>
      </c>
      <c r="HE560" s="33" t="n">
        <v>0.034</v>
      </c>
      <c r="HF560" s="33" t="n">
        <v>0.042</v>
      </c>
      <c r="HG560" s="33" t="n">
        <v>0.044</v>
      </c>
      <c r="HH560" s="33" t="n">
        <v>0.032</v>
      </c>
      <c r="HI560" s="33" t="n">
        <v>0.032</v>
      </c>
      <c r="HJ560" s="33" t="n">
        <v>0.03</v>
      </c>
    </row>
    <row r="561" customFormat="false" ht="15" hidden="false" customHeight="false" outlineLevel="0" collapsed="false">
      <c r="A561" s="33" t="n">
        <v>610248</v>
      </c>
      <c r="B561" s="242" t="s">
        <v>1785</v>
      </c>
      <c r="C561" s="243" t="s">
        <v>1786</v>
      </c>
      <c r="D561" s="33" t="n">
        <v>6670</v>
      </c>
      <c r="E561" s="33" t="n">
        <v>45211</v>
      </c>
      <c r="F561" s="33" t="s">
        <v>315</v>
      </c>
      <c r="G561" s="33" t="s">
        <v>316</v>
      </c>
      <c r="H561" s="243" t="s">
        <v>46</v>
      </c>
      <c r="I561" s="33" t="s">
        <v>1855</v>
      </c>
      <c r="J561" s="33" t="s">
        <v>2438</v>
      </c>
      <c r="L561" s="33" t="s">
        <v>2652</v>
      </c>
      <c r="N561" s="33" t="s">
        <v>1790</v>
      </c>
      <c r="O561" s="33" t="n">
        <v>51041</v>
      </c>
      <c r="P561" s="33" t="s">
        <v>1791</v>
      </c>
      <c r="Q561" s="33" t="s">
        <v>5563</v>
      </c>
      <c r="R561" s="33" t="s">
        <v>5564</v>
      </c>
      <c r="S561" s="33" t="n">
        <v>60634</v>
      </c>
      <c r="T561" s="33" t="n">
        <v>30</v>
      </c>
      <c r="U561" s="33" t="s">
        <v>5565</v>
      </c>
      <c r="V561" s="33" t="s">
        <v>5566</v>
      </c>
      <c r="W561" s="33" t="s">
        <v>5567</v>
      </c>
      <c r="X561" s="33" t="s">
        <v>5568</v>
      </c>
      <c r="Y561" s="33" t="s">
        <v>3111</v>
      </c>
      <c r="Z561" s="33" t="s">
        <v>2671</v>
      </c>
      <c r="AA561" s="33" t="n">
        <v>2012</v>
      </c>
      <c r="AB561" s="33" t="n">
        <v>610248</v>
      </c>
      <c r="AD561" s="33" t="n">
        <v>6670</v>
      </c>
      <c r="AH561" s="33" t="n">
        <v>0</v>
      </c>
      <c r="AI561" s="33" t="s">
        <v>1823</v>
      </c>
      <c r="AJ561" s="33" t="s">
        <v>1801</v>
      </c>
      <c r="AK561" s="33" t="s">
        <v>1802</v>
      </c>
      <c r="AL561" s="33" t="s">
        <v>75</v>
      </c>
      <c r="AM561" s="33" t="s">
        <v>65</v>
      </c>
      <c r="AN561" s="33" t="s">
        <v>75</v>
      </c>
      <c r="AO561" s="33" t="s">
        <v>2652</v>
      </c>
      <c r="AP561" s="33" t="s">
        <v>65</v>
      </c>
      <c r="AQ561" s="33" t="s">
        <v>2426</v>
      </c>
      <c r="AR561" s="244" t="s">
        <v>54</v>
      </c>
    </row>
    <row r="562" customFormat="false" ht="15" hidden="false" customHeight="false" outlineLevel="0" collapsed="false">
      <c r="A562" s="33" t="n">
        <v>610249</v>
      </c>
      <c r="B562" s="242" t="s">
        <v>1785</v>
      </c>
      <c r="C562" s="243" t="s">
        <v>1786</v>
      </c>
      <c r="D562" s="33" t="n">
        <v>6680</v>
      </c>
      <c r="E562" s="33" t="n">
        <v>26781</v>
      </c>
      <c r="F562" s="33" t="s">
        <v>1332</v>
      </c>
      <c r="G562" s="33" t="s">
        <v>1333</v>
      </c>
      <c r="H562" s="243" t="s">
        <v>46</v>
      </c>
      <c r="I562" s="33" t="s">
        <v>1855</v>
      </c>
      <c r="J562" s="33" t="s">
        <v>2438</v>
      </c>
      <c r="L562" s="33" t="s">
        <v>112</v>
      </c>
      <c r="N562" s="33" t="s">
        <v>1790</v>
      </c>
      <c r="O562" s="33" t="n">
        <v>51335</v>
      </c>
      <c r="P562" s="33" t="s">
        <v>1791</v>
      </c>
      <c r="Q562" s="33" t="s">
        <v>1332</v>
      </c>
      <c r="R562" s="33" t="s">
        <v>5569</v>
      </c>
      <c r="S562" s="33" t="n">
        <v>60632</v>
      </c>
      <c r="T562" s="33" t="n">
        <v>43</v>
      </c>
      <c r="U562" s="33" t="s">
        <v>5570</v>
      </c>
      <c r="V562" s="33" t="s">
        <v>5571</v>
      </c>
      <c r="W562" s="33" t="s">
        <v>5572</v>
      </c>
      <c r="X562" s="33" t="s">
        <v>5573</v>
      </c>
      <c r="Y562" s="33" t="s">
        <v>2274</v>
      </c>
      <c r="Z562" s="33" t="s">
        <v>2593</v>
      </c>
      <c r="AA562" s="33" t="n">
        <v>2012</v>
      </c>
      <c r="AB562" s="33" t="n">
        <v>610249</v>
      </c>
      <c r="AG562" s="33" t="s">
        <v>5574</v>
      </c>
      <c r="AH562" s="33" t="n">
        <v>0</v>
      </c>
      <c r="AI562" s="33" t="s">
        <v>1823</v>
      </c>
      <c r="AJ562" s="33" t="s">
        <v>1801</v>
      </c>
      <c r="AK562" s="33" t="s">
        <v>1802</v>
      </c>
      <c r="AL562" s="33" t="s">
        <v>112</v>
      </c>
      <c r="AM562" s="33" t="s">
        <v>71</v>
      </c>
      <c r="AR562" s="244" t="s">
        <v>54</v>
      </c>
    </row>
    <row r="563" customFormat="false" ht="15" hidden="false" customHeight="false" outlineLevel="0" collapsed="false">
      <c r="A563" s="33" t="n">
        <v>610250</v>
      </c>
      <c r="B563" s="242" t="s">
        <v>1785</v>
      </c>
      <c r="C563" s="243" t="s">
        <v>1786</v>
      </c>
      <c r="D563" s="33" t="n">
        <v>6720</v>
      </c>
      <c r="E563" s="33" t="n">
        <v>30101</v>
      </c>
      <c r="F563" s="33" t="s">
        <v>1220</v>
      </c>
      <c r="G563" s="33" t="s">
        <v>1221</v>
      </c>
      <c r="H563" s="243" t="s">
        <v>46</v>
      </c>
      <c r="I563" s="33" t="s">
        <v>1855</v>
      </c>
      <c r="J563" s="33" t="s">
        <v>2438</v>
      </c>
      <c r="L563" s="33" t="s">
        <v>80</v>
      </c>
      <c r="N563" s="33" t="s">
        <v>1790</v>
      </c>
      <c r="O563" s="33" t="n">
        <v>51176</v>
      </c>
      <c r="P563" s="33" t="s">
        <v>1791</v>
      </c>
      <c r="Q563" s="33" t="s">
        <v>5575</v>
      </c>
      <c r="R563" s="33" t="s">
        <v>5576</v>
      </c>
      <c r="S563" s="33" t="n">
        <v>60610</v>
      </c>
      <c r="T563" s="33" t="n">
        <v>33</v>
      </c>
      <c r="U563" s="33" t="s">
        <v>5577</v>
      </c>
      <c r="V563" s="33" t="s">
        <v>5578</v>
      </c>
      <c r="W563" s="33" t="s">
        <v>5579</v>
      </c>
      <c r="X563" s="33" t="s">
        <v>5580</v>
      </c>
      <c r="Y563" s="33" t="s">
        <v>2414</v>
      </c>
      <c r="Z563" s="33" t="s">
        <v>2726</v>
      </c>
      <c r="AA563" s="33" t="n">
        <v>2012</v>
      </c>
      <c r="AB563" s="33" t="n">
        <v>610250</v>
      </c>
      <c r="AD563" s="33" t="n">
        <v>6720</v>
      </c>
      <c r="AG563" s="33" t="s">
        <v>5581</v>
      </c>
      <c r="AH563" s="33" t="n">
        <v>0</v>
      </c>
      <c r="AI563" s="33" t="s">
        <v>1800</v>
      </c>
      <c r="AJ563" s="33" t="s">
        <v>1801</v>
      </c>
      <c r="AK563" s="33" t="s">
        <v>1802</v>
      </c>
      <c r="AL563" s="33" t="s">
        <v>80</v>
      </c>
      <c r="AM563" s="33" t="s">
        <v>65</v>
      </c>
      <c r="AN563" s="33" t="s">
        <v>80</v>
      </c>
      <c r="AO563" s="33" t="s">
        <v>80</v>
      </c>
      <c r="AP563" s="33" t="s">
        <v>65</v>
      </c>
      <c r="AQ563" s="33" t="s">
        <v>2467</v>
      </c>
      <c r="AR563" s="244" t="s">
        <v>136</v>
      </c>
      <c r="AS563" s="33" t="s">
        <v>67</v>
      </c>
      <c r="AT563" s="33" t="s">
        <v>67</v>
      </c>
      <c r="AU563" s="33" t="s">
        <v>137</v>
      </c>
      <c r="AV563" s="33" t="n">
        <v>29</v>
      </c>
      <c r="AW563" s="33" t="n">
        <v>34</v>
      </c>
      <c r="AX563" s="33" t="n">
        <v>17</v>
      </c>
      <c r="AY563" s="33" t="n">
        <v>137</v>
      </c>
      <c r="AZ563" s="33" t="n">
        <v>5</v>
      </c>
      <c r="BA563" s="33" t="n">
        <v>4</v>
      </c>
      <c r="BB563" s="33" t="n">
        <v>15</v>
      </c>
      <c r="BC563" s="33" t="n">
        <v>104</v>
      </c>
      <c r="BD563" s="245" t="n">
        <v>0</v>
      </c>
      <c r="BE563" s="33" t="n">
        <v>0</v>
      </c>
      <c r="BF563" s="33" t="n">
        <v>5</v>
      </c>
      <c r="BG563" s="33" t="n">
        <v>4</v>
      </c>
      <c r="BH563" s="33" t="n">
        <v>137</v>
      </c>
      <c r="BI563" s="33" t="n">
        <v>0.029</v>
      </c>
      <c r="BJ563" s="33" t="n">
        <v>0.029</v>
      </c>
      <c r="BK563" s="33" t="n">
        <v>0.022</v>
      </c>
      <c r="BL563" s="33" t="n">
        <v>0.029</v>
      </c>
      <c r="BM563" s="33" t="n">
        <v>0.036</v>
      </c>
      <c r="BN563" s="33" t="n">
        <v>0.08</v>
      </c>
      <c r="BO563" s="33" t="n">
        <v>0.109</v>
      </c>
      <c r="BP563" s="33" t="n">
        <v>0.073</v>
      </c>
      <c r="BQ563" s="33" t="n">
        <v>0.08</v>
      </c>
      <c r="BR563" s="33" t="n">
        <v>0.044</v>
      </c>
      <c r="BS563" s="33" t="n">
        <v>0.182</v>
      </c>
      <c r="BT563" s="33" t="n">
        <v>0.241</v>
      </c>
      <c r="BU563" s="33" t="n">
        <v>0.372</v>
      </c>
      <c r="BV563" s="33" t="n">
        <v>0.292</v>
      </c>
      <c r="BW563" s="33" t="n">
        <v>0.372</v>
      </c>
      <c r="BX563" s="33" t="n">
        <v>0.307</v>
      </c>
      <c r="BY563" s="33" t="n">
        <v>0.365</v>
      </c>
      <c r="BZ563" s="33" t="n">
        <v>0.314</v>
      </c>
      <c r="CA563" s="33" t="n">
        <v>0.022</v>
      </c>
      <c r="CB563" s="33" t="n">
        <v>0.051</v>
      </c>
      <c r="CC563" s="33" t="n">
        <v>0</v>
      </c>
      <c r="CD563" s="33" t="n">
        <v>0.015</v>
      </c>
      <c r="CE563" s="33" t="n">
        <v>0.022</v>
      </c>
      <c r="CF563" s="33" t="n">
        <v>0.044</v>
      </c>
      <c r="CG563" s="33" t="n">
        <v>0.467</v>
      </c>
      <c r="CH563" s="33" t="n">
        <v>0.555</v>
      </c>
      <c r="CI563" s="33" t="n">
        <v>0.526</v>
      </c>
      <c r="CJ563" s="33" t="n">
        <v>0.606</v>
      </c>
      <c r="CK563" s="33" t="n">
        <v>0.394</v>
      </c>
      <c r="CL563" s="33" t="n">
        <v>0.321</v>
      </c>
      <c r="CM563" s="33" t="n">
        <v>0.022</v>
      </c>
      <c r="CN563" s="33" t="n">
        <v>0.007</v>
      </c>
      <c r="CO563" s="33" t="n">
        <v>0.007</v>
      </c>
      <c r="CP563" s="33" t="n">
        <v>0.015</v>
      </c>
      <c r="CQ563" s="33" t="n">
        <v>0.015</v>
      </c>
      <c r="CR563" s="33" t="n">
        <v>0.007</v>
      </c>
      <c r="CS563" s="33" t="n">
        <v>0.036</v>
      </c>
      <c r="CT563" s="33" t="n">
        <v>0.066</v>
      </c>
      <c r="CU563" s="33" t="n">
        <v>0.044</v>
      </c>
      <c r="CV563" s="33" t="n">
        <v>0.015</v>
      </c>
      <c r="CW563" s="33" t="n">
        <v>0.022</v>
      </c>
      <c r="CX563" s="33" t="n">
        <v>0.022</v>
      </c>
      <c r="CY563" s="33" t="n">
        <v>0.022</v>
      </c>
      <c r="CZ563" s="33" t="n">
        <v>0.015</v>
      </c>
      <c r="DA563" s="33" t="n">
        <v>0.066</v>
      </c>
      <c r="DB563" s="33" t="n">
        <v>0.08</v>
      </c>
      <c r="DC563" s="33" t="n">
        <v>0.124</v>
      </c>
      <c r="DD563" s="33" t="n">
        <v>0.102</v>
      </c>
      <c r="DE563" s="33" t="n">
        <v>0.175</v>
      </c>
      <c r="DF563" s="33" t="n">
        <v>0.248</v>
      </c>
      <c r="DG563" s="33" t="n">
        <v>0.292</v>
      </c>
      <c r="DH563" s="33" t="n">
        <v>0.27</v>
      </c>
      <c r="DI563" s="33" t="n">
        <v>0.299</v>
      </c>
      <c r="DJ563" s="33" t="n">
        <v>0.336</v>
      </c>
      <c r="DK563" s="33" t="n">
        <v>0.372</v>
      </c>
      <c r="DL563" s="33" t="n">
        <v>0.263</v>
      </c>
      <c r="DM563" s="33" t="n">
        <v>0.299</v>
      </c>
      <c r="DN563" s="33" t="n">
        <v>0.022</v>
      </c>
      <c r="DO563" s="33" t="n">
        <v>0.007</v>
      </c>
      <c r="DP563" s="33" t="n">
        <v>0.015</v>
      </c>
      <c r="DQ563" s="33" t="n">
        <v>0.022</v>
      </c>
      <c r="DR563" s="33" t="n">
        <v>0.015</v>
      </c>
      <c r="DS563" s="33" t="n">
        <v>0.029</v>
      </c>
      <c r="DT563" s="33" t="n">
        <v>0.007</v>
      </c>
      <c r="DU563" s="33" t="n">
        <v>0.022</v>
      </c>
      <c r="DV563" s="33" t="n">
        <v>0.015</v>
      </c>
      <c r="DW563" s="33" t="n">
        <v>0.766</v>
      </c>
      <c r="DX563" s="33" t="n">
        <v>0.715</v>
      </c>
      <c r="DY563" s="33" t="n">
        <v>0.664</v>
      </c>
      <c r="DZ563" s="33" t="n">
        <v>0.672</v>
      </c>
      <c r="EA563" s="33" t="n">
        <v>0.657</v>
      </c>
      <c r="EB563" s="33" t="n">
        <v>0.562</v>
      </c>
      <c r="EC563" s="33" t="n">
        <v>0.504</v>
      </c>
      <c r="ED563" s="33" t="n">
        <v>0.526</v>
      </c>
      <c r="EE563" s="33" t="n">
        <v>0.54</v>
      </c>
      <c r="EF563" s="33" t="n">
        <v>0.467</v>
      </c>
      <c r="EG563" s="33" t="n">
        <v>0.007</v>
      </c>
      <c r="EH563" s="33" t="n">
        <v>0.015</v>
      </c>
      <c r="EI563" s="33" t="n">
        <v>0.073</v>
      </c>
      <c r="EJ563" s="33" t="n">
        <v>0.307</v>
      </c>
      <c r="EK563" s="33" t="n">
        <v>0.015</v>
      </c>
      <c r="EL563" s="33" t="n">
        <v>0</v>
      </c>
      <c r="EM563" s="33" t="n">
        <v>0.109</v>
      </c>
      <c r="EN563" s="33" t="n">
        <v>0.102</v>
      </c>
      <c r="EO563" s="33" t="n">
        <v>0.277</v>
      </c>
      <c r="EP563" s="33" t="n">
        <v>0.255</v>
      </c>
      <c r="EQ563" s="33" t="n">
        <v>0.321</v>
      </c>
      <c r="ER563" s="33" t="n">
        <v>0.058</v>
      </c>
      <c r="ES563" s="33" t="n">
        <v>0.051</v>
      </c>
      <c r="ET563" s="33" t="n">
        <v>0.08</v>
      </c>
      <c r="EU563" s="33" t="n">
        <v>0.146</v>
      </c>
      <c r="EV563" s="33" t="n">
        <v>0.066</v>
      </c>
      <c r="EW563" s="33" t="n">
        <v>0.65</v>
      </c>
      <c r="EX563" s="33" t="n">
        <v>0.65</v>
      </c>
      <c r="EY563" s="33" t="n">
        <v>0.35</v>
      </c>
      <c r="EZ563" s="33" t="n">
        <v>8.54</v>
      </c>
      <c r="FA563" s="33" t="n">
        <v>0.007</v>
      </c>
      <c r="FB563" s="33" t="n">
        <v>0.015</v>
      </c>
      <c r="FC563" s="33" t="n">
        <v>0.022</v>
      </c>
      <c r="FD563" s="33" t="n">
        <v>0</v>
      </c>
      <c r="FE563" s="33" t="n">
        <v>0.036</v>
      </c>
      <c r="FF563" s="33" t="n">
        <v>0.022</v>
      </c>
      <c r="FG563" s="33" t="n">
        <v>0.073</v>
      </c>
      <c r="FH563" s="33" t="n">
        <v>0.19</v>
      </c>
      <c r="FI563" s="33" t="n">
        <v>0.168</v>
      </c>
      <c r="FJ563" s="33" t="n">
        <v>0.409</v>
      </c>
      <c r="FK563" s="33" t="n">
        <v>0.058</v>
      </c>
      <c r="FL563" s="33" t="n">
        <v>0.365</v>
      </c>
      <c r="FM563" s="33" t="n">
        <v>0.35</v>
      </c>
      <c r="FN563" s="33" t="n">
        <v>0.124</v>
      </c>
      <c r="FO563" s="33" t="n">
        <v>0.153</v>
      </c>
      <c r="FP563" s="33" t="n">
        <v>0.234</v>
      </c>
      <c r="FQ563" s="33" t="n">
        <v>0.241</v>
      </c>
      <c r="FR563" s="33" t="n">
        <v>0.139</v>
      </c>
      <c r="FS563" s="33" t="n">
        <v>0.088</v>
      </c>
      <c r="FT563" s="33" t="n">
        <v>0.234</v>
      </c>
      <c r="FU563" s="33" t="n">
        <v>0.124</v>
      </c>
      <c r="FV563" s="33" t="n">
        <v>0.153</v>
      </c>
      <c r="FW563" s="33" t="n">
        <v>0.277</v>
      </c>
      <c r="FX563" s="33" t="n">
        <v>0.219</v>
      </c>
      <c r="FY563" s="33" t="n">
        <v>0.175</v>
      </c>
      <c r="FZ563" s="33" t="n">
        <v>0.124</v>
      </c>
      <c r="GA563" s="33" t="n">
        <v>0.022</v>
      </c>
      <c r="GB563" s="33" t="n">
        <v>0.066</v>
      </c>
      <c r="GC563" s="33" t="n">
        <v>0.139</v>
      </c>
      <c r="GD563" s="33" t="n">
        <v>0.212</v>
      </c>
      <c r="GE563" s="33" t="n">
        <v>0.146</v>
      </c>
      <c r="GF563" s="33" t="n">
        <v>0.029</v>
      </c>
      <c r="GG563" s="33" t="n">
        <v>0.394</v>
      </c>
      <c r="GH563" s="33" t="n">
        <v>0.387</v>
      </c>
      <c r="GI563" s="33" t="n">
        <v>0.336</v>
      </c>
      <c r="GJ563" s="33" t="n">
        <v>0.219</v>
      </c>
      <c r="GK563" s="33" t="n">
        <v>0.409</v>
      </c>
      <c r="GL563" s="33" t="n">
        <v>0.328</v>
      </c>
      <c r="GM563" s="33" t="n">
        <v>0.482</v>
      </c>
      <c r="GN563" s="33" t="n">
        <v>0.299</v>
      </c>
      <c r="GO563" s="33" t="n">
        <v>0.234</v>
      </c>
      <c r="GP563" s="33" t="n">
        <v>0.19</v>
      </c>
      <c r="GQ563" s="33" t="n">
        <v>0.292</v>
      </c>
      <c r="GR563" s="33" t="n">
        <v>0.526</v>
      </c>
      <c r="GS563" s="33" t="n">
        <v>0.051</v>
      </c>
      <c r="GT563" s="33" t="n">
        <v>0.168</v>
      </c>
      <c r="GU563" s="33" t="n">
        <v>0.139</v>
      </c>
      <c r="GV563" s="33" t="n">
        <v>0.131</v>
      </c>
      <c r="GW563" s="33" t="n">
        <v>0.08</v>
      </c>
      <c r="GX563" s="33" t="n">
        <v>0.066</v>
      </c>
      <c r="GY563" s="33" t="n">
        <v>0</v>
      </c>
      <c r="GZ563" s="33" t="n">
        <v>0.015</v>
      </c>
      <c r="HA563" s="33" t="n">
        <v>0.095</v>
      </c>
      <c r="HB563" s="33" t="n">
        <v>0.153</v>
      </c>
      <c r="HC563" s="33" t="n">
        <v>0.022</v>
      </c>
      <c r="HD563" s="33" t="n">
        <v>0.015</v>
      </c>
      <c r="HE563" s="33" t="n">
        <v>0.051</v>
      </c>
      <c r="HF563" s="33" t="n">
        <v>0.066</v>
      </c>
      <c r="HG563" s="33" t="n">
        <v>0.058</v>
      </c>
      <c r="HH563" s="33" t="n">
        <v>0.095</v>
      </c>
      <c r="HI563" s="33" t="n">
        <v>0.051</v>
      </c>
      <c r="HJ563" s="33" t="n">
        <v>0.036</v>
      </c>
    </row>
    <row r="564" customFormat="false" ht="15" hidden="false" customHeight="false" outlineLevel="0" collapsed="false">
      <c r="A564" s="33" t="n">
        <v>610251</v>
      </c>
      <c r="B564" s="242" t="s">
        <v>1785</v>
      </c>
      <c r="C564" s="243" t="s">
        <v>1786</v>
      </c>
      <c r="D564" s="33" t="n">
        <v>6730</v>
      </c>
      <c r="E564" s="33" t="n">
        <v>26021</v>
      </c>
      <c r="F564" s="33" t="s">
        <v>304</v>
      </c>
      <c r="G564" s="33" t="s">
        <v>305</v>
      </c>
      <c r="H564" s="243" t="s">
        <v>46</v>
      </c>
      <c r="I564" s="33" t="s">
        <v>1855</v>
      </c>
      <c r="J564" s="33" t="s">
        <v>1788</v>
      </c>
      <c r="L564" s="33" t="s">
        <v>178</v>
      </c>
      <c r="N564" s="33" t="s">
        <v>1790</v>
      </c>
      <c r="O564" s="33" t="n">
        <v>51194</v>
      </c>
      <c r="P564" s="33" t="s">
        <v>1791</v>
      </c>
      <c r="Q564" s="33" t="s">
        <v>5582</v>
      </c>
      <c r="R564" s="33" t="s">
        <v>5583</v>
      </c>
      <c r="S564" s="33" t="n">
        <v>60612</v>
      </c>
      <c r="T564" s="33" t="n">
        <v>34</v>
      </c>
      <c r="U564" s="33" t="s">
        <v>5584</v>
      </c>
      <c r="V564" s="33" t="s">
        <v>5585</v>
      </c>
      <c r="W564" s="33" t="s">
        <v>5586</v>
      </c>
      <c r="X564" s="33" t="s">
        <v>5587</v>
      </c>
      <c r="Y564" s="33" t="s">
        <v>1820</v>
      </c>
      <c r="Z564" s="33" t="s">
        <v>2067</v>
      </c>
      <c r="AA564" s="33" t="n">
        <v>2012</v>
      </c>
      <c r="AB564" s="33" t="n">
        <v>610251</v>
      </c>
      <c r="AD564" s="33" t="n">
        <v>6730</v>
      </c>
      <c r="AG564" s="33" t="s">
        <v>5588</v>
      </c>
      <c r="AH564" s="33" t="n">
        <v>3</v>
      </c>
      <c r="AI564" s="33" t="s">
        <v>1823</v>
      </c>
      <c r="AJ564" s="33" t="s">
        <v>1801</v>
      </c>
      <c r="AK564" s="33" t="s">
        <v>1802</v>
      </c>
      <c r="AL564" s="33" t="s">
        <v>178</v>
      </c>
      <c r="AM564" s="33" t="s">
        <v>108</v>
      </c>
      <c r="AN564" s="33" t="s">
        <v>178</v>
      </c>
      <c r="AO564" s="33" t="s">
        <v>178</v>
      </c>
      <c r="AP564" s="33" t="s">
        <v>108</v>
      </c>
      <c r="AQ564" s="33" t="s">
        <v>2467</v>
      </c>
      <c r="AR564" s="244" t="s">
        <v>306</v>
      </c>
      <c r="AS564" s="33" t="s">
        <v>77</v>
      </c>
      <c r="AT564" s="33" t="s">
        <v>47</v>
      </c>
      <c r="AU564" s="33" t="s">
        <v>77</v>
      </c>
      <c r="AV564" s="33" t="n">
        <v>61</v>
      </c>
      <c r="AW564" s="33" t="n">
        <v>47</v>
      </c>
      <c r="AX564" s="33" t="n">
        <v>68</v>
      </c>
      <c r="AY564" s="33" t="n">
        <v>78</v>
      </c>
      <c r="AZ564" s="33" t="n">
        <v>0</v>
      </c>
      <c r="BA564" s="33" t="n">
        <v>1</v>
      </c>
      <c r="BB564" s="33" t="n">
        <v>73</v>
      </c>
      <c r="BC564" s="33" t="n">
        <v>1</v>
      </c>
      <c r="BD564" s="245" t="n">
        <v>0</v>
      </c>
      <c r="BE564" s="33" t="n">
        <v>0</v>
      </c>
      <c r="BF564" s="33" t="n">
        <v>1</v>
      </c>
      <c r="BG564" s="33" t="n">
        <v>2</v>
      </c>
      <c r="BH564" s="33" t="n">
        <v>78</v>
      </c>
      <c r="BI564" s="33" t="n">
        <v>0.013</v>
      </c>
      <c r="BJ564" s="33" t="n">
        <v>0.013</v>
      </c>
      <c r="BK564" s="33" t="n">
        <v>0</v>
      </c>
      <c r="BL564" s="33" t="n">
        <v>0</v>
      </c>
      <c r="BM564" s="33" t="n">
        <v>0.026</v>
      </c>
      <c r="BN564" s="33" t="n">
        <v>0.051</v>
      </c>
      <c r="BO564" s="33" t="n">
        <v>0.077</v>
      </c>
      <c r="BP564" s="33" t="n">
        <v>0.013</v>
      </c>
      <c r="BQ564" s="33" t="n">
        <v>0.051</v>
      </c>
      <c r="BR564" s="33" t="n">
        <v>0.051</v>
      </c>
      <c r="BS564" s="33" t="n">
        <v>0.051</v>
      </c>
      <c r="BT564" s="33" t="n">
        <v>0.103</v>
      </c>
      <c r="BU564" s="33" t="n">
        <v>0.282</v>
      </c>
      <c r="BV564" s="33" t="n">
        <v>0.231</v>
      </c>
      <c r="BW564" s="33" t="n">
        <v>0.231</v>
      </c>
      <c r="BX564" s="33" t="n">
        <v>0.244</v>
      </c>
      <c r="BY564" s="33" t="n">
        <v>0.269</v>
      </c>
      <c r="BZ564" s="33" t="n">
        <v>0.308</v>
      </c>
      <c r="CA564" s="33" t="n">
        <v>0</v>
      </c>
      <c r="CB564" s="33" t="n">
        <v>0</v>
      </c>
      <c r="CC564" s="33" t="n">
        <v>0.026</v>
      </c>
      <c r="CD564" s="33" t="n">
        <v>0.038</v>
      </c>
      <c r="CE564" s="33" t="n">
        <v>0.038</v>
      </c>
      <c r="CF564" s="33" t="n">
        <v>0.038</v>
      </c>
      <c r="CG564" s="33" t="n">
        <v>0.628</v>
      </c>
      <c r="CH564" s="33" t="n">
        <v>0.744</v>
      </c>
      <c r="CI564" s="33" t="n">
        <v>0.692</v>
      </c>
      <c r="CJ564" s="33" t="n">
        <v>0.667</v>
      </c>
      <c r="CK564" s="33" t="n">
        <v>0.615</v>
      </c>
      <c r="CL564" s="33" t="n">
        <v>0.5</v>
      </c>
      <c r="CM564" s="33" t="n">
        <v>0</v>
      </c>
      <c r="CN564" s="33" t="n">
        <v>0</v>
      </c>
      <c r="CO564" s="33" t="n">
        <v>0</v>
      </c>
      <c r="CP564" s="33" t="n">
        <v>0</v>
      </c>
      <c r="CQ564" s="33" t="n">
        <v>0</v>
      </c>
      <c r="CR564" s="33" t="n">
        <v>0.013</v>
      </c>
      <c r="CS564" s="33" t="n">
        <v>0.026</v>
      </c>
      <c r="CT564" s="33" t="n">
        <v>0.038</v>
      </c>
      <c r="CU564" s="33" t="n">
        <v>0.026</v>
      </c>
      <c r="CV564" s="33" t="n">
        <v>0.013</v>
      </c>
      <c r="CW564" s="33" t="n">
        <v>0.026</v>
      </c>
      <c r="CX564" s="33" t="n">
        <v>0.038</v>
      </c>
      <c r="CY564" s="33" t="n">
        <v>0.013</v>
      </c>
      <c r="CZ564" s="33" t="n">
        <v>0.013</v>
      </c>
      <c r="DA564" s="33" t="n">
        <v>0.051</v>
      </c>
      <c r="DB564" s="33" t="n">
        <v>0.077</v>
      </c>
      <c r="DC564" s="33" t="n">
        <v>0.064</v>
      </c>
      <c r="DD564" s="33" t="n">
        <v>0.064</v>
      </c>
      <c r="DE564" s="33" t="n">
        <v>0.179</v>
      </c>
      <c r="DF564" s="33" t="n">
        <v>0.218</v>
      </c>
      <c r="DG564" s="33" t="n">
        <v>0.231</v>
      </c>
      <c r="DH564" s="33" t="n">
        <v>0.269</v>
      </c>
      <c r="DI564" s="33" t="n">
        <v>0.231</v>
      </c>
      <c r="DJ564" s="33" t="n">
        <v>0.372</v>
      </c>
      <c r="DK564" s="33" t="n">
        <v>0.256</v>
      </c>
      <c r="DL564" s="33" t="n">
        <v>0.269</v>
      </c>
      <c r="DM564" s="33" t="n">
        <v>0.244</v>
      </c>
      <c r="DN564" s="33" t="n">
        <v>0</v>
      </c>
      <c r="DO564" s="33" t="n">
        <v>0</v>
      </c>
      <c r="DP564" s="33" t="n">
        <v>0</v>
      </c>
      <c r="DQ564" s="33" t="n">
        <v>0</v>
      </c>
      <c r="DR564" s="33" t="n">
        <v>0</v>
      </c>
      <c r="DS564" s="33" t="n">
        <v>0.013</v>
      </c>
      <c r="DT564" s="33" t="n">
        <v>0</v>
      </c>
      <c r="DU564" s="33" t="n">
        <v>0</v>
      </c>
      <c r="DV564" s="33" t="n">
        <v>0</v>
      </c>
      <c r="DW564" s="33" t="n">
        <v>0.808</v>
      </c>
      <c r="DX564" s="33" t="n">
        <v>0.756</v>
      </c>
      <c r="DY564" s="33" t="n">
        <v>0.731</v>
      </c>
      <c r="DZ564" s="33" t="n">
        <v>0.718</v>
      </c>
      <c r="EA564" s="33" t="n">
        <v>0.756</v>
      </c>
      <c r="EB564" s="33" t="n">
        <v>0.551</v>
      </c>
      <c r="EC564" s="33" t="n">
        <v>0.641</v>
      </c>
      <c r="ED564" s="33" t="n">
        <v>0.628</v>
      </c>
      <c r="EE564" s="33" t="n">
        <v>0.667</v>
      </c>
      <c r="EF564" s="33" t="n">
        <v>0.372</v>
      </c>
      <c r="EG564" s="33" t="n">
        <v>0.026</v>
      </c>
      <c r="EH564" s="33" t="n">
        <v>0.038</v>
      </c>
      <c r="EI564" s="33" t="n">
        <v>0.038</v>
      </c>
      <c r="EJ564" s="33" t="n">
        <v>0.346</v>
      </c>
      <c r="EK564" s="33" t="n">
        <v>0.064</v>
      </c>
      <c r="EL564" s="33" t="n">
        <v>0.026</v>
      </c>
      <c r="EM564" s="33" t="n">
        <v>0.09</v>
      </c>
      <c r="EN564" s="33" t="n">
        <v>0.09</v>
      </c>
      <c r="EO564" s="33" t="n">
        <v>0.359</v>
      </c>
      <c r="EP564" s="33" t="n">
        <v>0.308</v>
      </c>
      <c r="EQ564" s="33" t="n">
        <v>0.321</v>
      </c>
      <c r="ER564" s="33" t="n">
        <v>0.051</v>
      </c>
      <c r="ES564" s="33" t="n">
        <v>0.038</v>
      </c>
      <c r="ET564" s="33" t="n">
        <v>0.064</v>
      </c>
      <c r="EU564" s="33" t="n">
        <v>0.077</v>
      </c>
      <c r="EV564" s="33" t="n">
        <v>0.141</v>
      </c>
      <c r="EW564" s="33" t="n">
        <v>0.513</v>
      </c>
      <c r="EX564" s="33" t="n">
        <v>0.564</v>
      </c>
      <c r="EY564" s="33" t="n">
        <v>0.474</v>
      </c>
      <c r="EZ564" s="33" t="n">
        <v>8.01</v>
      </c>
      <c r="FA564" s="33" t="n">
        <v>0.013</v>
      </c>
      <c r="FB564" s="33" t="n">
        <v>0.013</v>
      </c>
      <c r="FC564" s="33" t="n">
        <v>0.026</v>
      </c>
      <c r="FD564" s="33" t="n">
        <v>0.013</v>
      </c>
      <c r="FE564" s="33" t="n">
        <v>0.064</v>
      </c>
      <c r="FF564" s="33" t="n">
        <v>0.077</v>
      </c>
      <c r="FG564" s="33" t="n">
        <v>0.09</v>
      </c>
      <c r="FH564" s="33" t="n">
        <v>0.218</v>
      </c>
      <c r="FI564" s="33" t="n">
        <v>0.128</v>
      </c>
      <c r="FJ564" s="33" t="n">
        <v>0.333</v>
      </c>
      <c r="FK564" s="33" t="n">
        <v>0.026</v>
      </c>
      <c r="FL564" s="33" t="n">
        <v>0.487</v>
      </c>
      <c r="FM564" s="33" t="n">
        <v>0.577</v>
      </c>
      <c r="FN564" s="33" t="n">
        <v>0.244</v>
      </c>
      <c r="FO564" s="33" t="n">
        <v>0.205</v>
      </c>
      <c r="FP564" s="33" t="n">
        <v>0.128</v>
      </c>
      <c r="FQ564" s="33" t="n">
        <v>0.154</v>
      </c>
      <c r="FR564" s="33" t="n">
        <v>0.051</v>
      </c>
      <c r="FS564" s="33" t="n">
        <v>0.064</v>
      </c>
      <c r="FT564" s="33" t="n">
        <v>0.295</v>
      </c>
      <c r="FU564" s="33" t="n">
        <v>0.128</v>
      </c>
      <c r="FV564" s="33" t="n">
        <v>0.09</v>
      </c>
      <c r="FW564" s="33" t="n">
        <v>0.205</v>
      </c>
      <c r="FX564" s="33" t="n">
        <v>0.128</v>
      </c>
      <c r="FY564" s="33" t="n">
        <v>0.141</v>
      </c>
      <c r="FZ564" s="33" t="n">
        <v>0.103</v>
      </c>
      <c r="GA564" s="33" t="n">
        <v>0</v>
      </c>
      <c r="GB564" s="33" t="n">
        <v>0.013</v>
      </c>
      <c r="GC564" s="33" t="n">
        <v>0.013</v>
      </c>
      <c r="GD564" s="33" t="n">
        <v>0</v>
      </c>
      <c r="GE564" s="33" t="n">
        <v>0.064</v>
      </c>
      <c r="GF564" s="33" t="n">
        <v>0</v>
      </c>
      <c r="GG564" s="33" t="n">
        <v>0.244</v>
      </c>
      <c r="GH564" s="33" t="n">
        <v>0.269</v>
      </c>
      <c r="GI564" s="33" t="n">
        <v>0.192</v>
      </c>
      <c r="GJ564" s="33" t="n">
        <v>0.295</v>
      </c>
      <c r="GK564" s="33" t="n">
        <v>0.321</v>
      </c>
      <c r="GL564" s="33" t="n">
        <v>0.256</v>
      </c>
      <c r="GM564" s="33" t="n">
        <v>0.654</v>
      </c>
      <c r="GN564" s="33" t="n">
        <v>0.385</v>
      </c>
      <c r="GO564" s="33" t="n">
        <v>0.513</v>
      </c>
      <c r="GP564" s="33" t="n">
        <v>0.526</v>
      </c>
      <c r="GQ564" s="33" t="n">
        <v>0.5</v>
      </c>
      <c r="GR564" s="33" t="n">
        <v>0.641</v>
      </c>
      <c r="GS564" s="33" t="n">
        <v>0.051</v>
      </c>
      <c r="GT564" s="33" t="n">
        <v>0.256</v>
      </c>
      <c r="GU564" s="33" t="n">
        <v>0.154</v>
      </c>
      <c r="GV564" s="33" t="n">
        <v>0.103</v>
      </c>
      <c r="GW564" s="33" t="n">
        <v>0.064</v>
      </c>
      <c r="GX564" s="33" t="n">
        <v>0.051</v>
      </c>
      <c r="GY564" s="33" t="n">
        <v>0.013</v>
      </c>
      <c r="GZ564" s="33" t="n">
        <v>0.013</v>
      </c>
      <c r="HA564" s="33" t="n">
        <v>0.051</v>
      </c>
      <c r="HB564" s="33" t="n">
        <v>0.013</v>
      </c>
      <c r="HC564" s="33" t="n">
        <v>0.013</v>
      </c>
      <c r="HD564" s="33" t="n">
        <v>0.013</v>
      </c>
      <c r="HE564" s="33" t="n">
        <v>0.038</v>
      </c>
      <c r="HF564" s="33" t="n">
        <v>0.064</v>
      </c>
      <c r="HG564" s="33" t="n">
        <v>0.077</v>
      </c>
      <c r="HH564" s="33" t="n">
        <v>0.064</v>
      </c>
      <c r="HI564" s="33" t="n">
        <v>0.038</v>
      </c>
      <c r="HJ564" s="33" t="n">
        <v>0.038</v>
      </c>
    </row>
    <row r="565" customFormat="false" ht="15" hidden="false" customHeight="false" outlineLevel="0" collapsed="false">
      <c r="A565" s="33" t="n">
        <v>610252</v>
      </c>
      <c r="B565" s="242" t="s">
        <v>1785</v>
      </c>
      <c r="C565" s="243" t="s">
        <v>1786</v>
      </c>
      <c r="D565" s="33" t="n">
        <v>6740</v>
      </c>
      <c r="E565" s="33" t="n">
        <v>26031</v>
      </c>
      <c r="F565" s="33" t="s">
        <v>454</v>
      </c>
      <c r="G565" s="33" t="s">
        <v>455</v>
      </c>
      <c r="H565" s="243" t="s">
        <v>46</v>
      </c>
      <c r="I565" s="33" t="s">
        <v>1855</v>
      </c>
      <c r="J565" s="33" t="s">
        <v>1788</v>
      </c>
      <c r="L565" s="33" t="s">
        <v>232</v>
      </c>
      <c r="N565" s="33" t="s">
        <v>1790</v>
      </c>
      <c r="O565" s="33" t="n">
        <v>51195</v>
      </c>
      <c r="P565" s="33" t="s">
        <v>1791</v>
      </c>
      <c r="Q565" s="33" t="s">
        <v>5589</v>
      </c>
      <c r="R565" s="33" t="s">
        <v>5590</v>
      </c>
      <c r="S565" s="33" t="n">
        <v>60612</v>
      </c>
      <c r="T565" s="33" t="n">
        <v>35</v>
      </c>
      <c r="U565" s="33" t="s">
        <v>5591</v>
      </c>
      <c r="V565" s="33" t="s">
        <v>5592</v>
      </c>
      <c r="W565" s="33" t="s">
        <v>5593</v>
      </c>
      <c r="X565" s="33" t="s">
        <v>5594</v>
      </c>
      <c r="Y565" s="33" t="s">
        <v>1989</v>
      </c>
      <c r="Z565" s="33" t="s">
        <v>2067</v>
      </c>
      <c r="AA565" s="33" t="n">
        <v>2012</v>
      </c>
      <c r="AB565" s="33" t="n">
        <v>610252</v>
      </c>
      <c r="AD565" s="33" t="n">
        <v>6740</v>
      </c>
      <c r="AG565" s="33" t="s">
        <v>5595</v>
      </c>
      <c r="AH565" s="33" t="n">
        <v>3</v>
      </c>
      <c r="AI565" s="33" t="s">
        <v>1823</v>
      </c>
      <c r="AJ565" s="33" t="s">
        <v>1801</v>
      </c>
      <c r="AK565" s="33" t="s">
        <v>1802</v>
      </c>
      <c r="AL565" s="33" t="s">
        <v>232</v>
      </c>
      <c r="AM565" s="33" t="s">
        <v>108</v>
      </c>
      <c r="AN565" s="33" t="s">
        <v>232</v>
      </c>
      <c r="AO565" s="33" t="s">
        <v>232</v>
      </c>
      <c r="AP565" s="33" t="s">
        <v>108</v>
      </c>
      <c r="AQ565" s="33" t="s">
        <v>2467</v>
      </c>
      <c r="AR565" s="244" t="s">
        <v>109</v>
      </c>
      <c r="AS565" s="33" t="s">
        <v>77</v>
      </c>
      <c r="AT565" s="33" t="s">
        <v>77</v>
      </c>
      <c r="AU565" s="33" t="s">
        <v>77</v>
      </c>
      <c r="AV565" s="33" t="n">
        <v>73</v>
      </c>
      <c r="AW565" s="33" t="n">
        <v>65</v>
      </c>
      <c r="AX565" s="33" t="n">
        <v>61</v>
      </c>
      <c r="AY565" s="33" t="n">
        <v>120</v>
      </c>
      <c r="AZ565" s="33" t="n">
        <v>3</v>
      </c>
      <c r="BA565" s="33" t="n">
        <v>0</v>
      </c>
      <c r="BB565" s="33" t="n">
        <v>114</v>
      </c>
      <c r="BC565" s="33" t="n">
        <v>0</v>
      </c>
      <c r="BD565" s="245" t="n">
        <v>0</v>
      </c>
      <c r="BE565" s="33" t="n">
        <v>0</v>
      </c>
      <c r="BF565" s="33" t="n">
        <v>2</v>
      </c>
      <c r="BG565" s="33" t="n">
        <v>1</v>
      </c>
      <c r="BH565" s="33" t="n">
        <v>120</v>
      </c>
      <c r="BI565" s="33" t="n">
        <v>0.008</v>
      </c>
      <c r="BJ565" s="33" t="n">
        <v>0</v>
      </c>
      <c r="BK565" s="33" t="n">
        <v>0</v>
      </c>
      <c r="BL565" s="33" t="n">
        <v>0.017</v>
      </c>
      <c r="BM565" s="33" t="n">
        <v>0.033</v>
      </c>
      <c r="BN565" s="33" t="n">
        <v>0.075</v>
      </c>
      <c r="BO565" s="33" t="n">
        <v>0.025</v>
      </c>
      <c r="BP565" s="33" t="n">
        <v>0.008</v>
      </c>
      <c r="BQ565" s="33" t="n">
        <v>0.05</v>
      </c>
      <c r="BR565" s="33" t="n">
        <v>0.033</v>
      </c>
      <c r="BS565" s="33" t="n">
        <v>0.025</v>
      </c>
      <c r="BT565" s="33" t="n">
        <v>0.1</v>
      </c>
      <c r="BU565" s="33" t="n">
        <v>0.225</v>
      </c>
      <c r="BV565" s="33" t="n">
        <v>0.167</v>
      </c>
      <c r="BW565" s="33" t="n">
        <v>0.242</v>
      </c>
      <c r="BX565" s="33" t="n">
        <v>0.108</v>
      </c>
      <c r="BY565" s="33" t="n">
        <v>0.258</v>
      </c>
      <c r="BZ565" s="33" t="n">
        <v>0.225</v>
      </c>
      <c r="CA565" s="33" t="n">
        <v>0.008</v>
      </c>
      <c r="CB565" s="33" t="n">
        <v>0.017</v>
      </c>
      <c r="CC565" s="33" t="n">
        <v>0</v>
      </c>
      <c r="CD565" s="33" t="n">
        <v>0.008</v>
      </c>
      <c r="CE565" s="33" t="n">
        <v>0.025</v>
      </c>
      <c r="CF565" s="33" t="n">
        <v>0.017</v>
      </c>
      <c r="CG565" s="33" t="n">
        <v>0.733</v>
      </c>
      <c r="CH565" s="33" t="n">
        <v>0.808</v>
      </c>
      <c r="CI565" s="33" t="n">
        <v>0.708</v>
      </c>
      <c r="CJ565" s="33" t="n">
        <v>0.833</v>
      </c>
      <c r="CK565" s="33" t="n">
        <v>0.658</v>
      </c>
      <c r="CL565" s="33" t="n">
        <v>0.583</v>
      </c>
      <c r="CM565" s="33" t="n">
        <v>0.008</v>
      </c>
      <c r="CN565" s="33" t="n">
        <v>0.008</v>
      </c>
      <c r="CO565" s="33" t="n">
        <v>0</v>
      </c>
      <c r="CP565" s="33" t="n">
        <v>0.008</v>
      </c>
      <c r="CQ565" s="33" t="n">
        <v>0.008</v>
      </c>
      <c r="CR565" s="33" t="n">
        <v>0.008</v>
      </c>
      <c r="CS565" s="33" t="n">
        <v>0.008</v>
      </c>
      <c r="CT565" s="33" t="n">
        <v>0.033</v>
      </c>
      <c r="CU565" s="33" t="n">
        <v>0.017</v>
      </c>
      <c r="CV565" s="33" t="n">
        <v>0.042</v>
      </c>
      <c r="CW565" s="33" t="n">
        <v>0.025</v>
      </c>
      <c r="CX565" s="33" t="n">
        <v>0.033</v>
      </c>
      <c r="CY565" s="33" t="n">
        <v>0.058</v>
      </c>
      <c r="CZ565" s="33" t="n">
        <v>0.025</v>
      </c>
      <c r="DA565" s="33" t="n">
        <v>0.058</v>
      </c>
      <c r="DB565" s="33" t="n">
        <v>0.033</v>
      </c>
      <c r="DC565" s="33" t="n">
        <v>0.067</v>
      </c>
      <c r="DD565" s="33" t="n">
        <v>0.042</v>
      </c>
      <c r="DE565" s="33" t="n">
        <v>0.05</v>
      </c>
      <c r="DF565" s="33" t="n">
        <v>0.1</v>
      </c>
      <c r="DG565" s="33" t="n">
        <v>0.15</v>
      </c>
      <c r="DH565" s="33" t="n">
        <v>0.108</v>
      </c>
      <c r="DI565" s="33" t="n">
        <v>0.125</v>
      </c>
      <c r="DJ565" s="33" t="n">
        <v>0.308</v>
      </c>
      <c r="DK565" s="33" t="n">
        <v>0.242</v>
      </c>
      <c r="DL565" s="33" t="n">
        <v>0.167</v>
      </c>
      <c r="DM565" s="33" t="n">
        <v>0.175</v>
      </c>
      <c r="DN565" s="33" t="n">
        <v>0.008</v>
      </c>
      <c r="DO565" s="33" t="n">
        <v>0</v>
      </c>
      <c r="DP565" s="33" t="n">
        <v>0.008</v>
      </c>
      <c r="DQ565" s="33" t="n">
        <v>0.008</v>
      </c>
      <c r="DR565" s="33" t="n">
        <v>0</v>
      </c>
      <c r="DS565" s="33" t="n">
        <v>0</v>
      </c>
      <c r="DT565" s="33" t="n">
        <v>0.008</v>
      </c>
      <c r="DU565" s="33" t="n">
        <v>0.025</v>
      </c>
      <c r="DV565" s="33" t="n">
        <v>0.008</v>
      </c>
      <c r="DW565" s="33" t="n">
        <v>0.892</v>
      </c>
      <c r="DX565" s="33" t="n">
        <v>0.867</v>
      </c>
      <c r="DY565" s="33" t="n">
        <v>0.808</v>
      </c>
      <c r="DZ565" s="33" t="n">
        <v>0.817</v>
      </c>
      <c r="EA565" s="33" t="n">
        <v>0.842</v>
      </c>
      <c r="EB565" s="33" t="n">
        <v>0.625</v>
      </c>
      <c r="EC565" s="33" t="n">
        <v>0.708</v>
      </c>
      <c r="ED565" s="33" t="n">
        <v>0.708</v>
      </c>
      <c r="EE565" s="33" t="n">
        <v>0.758</v>
      </c>
      <c r="EF565" s="33" t="n">
        <v>0.475</v>
      </c>
      <c r="EG565" s="33" t="n">
        <v>0.017</v>
      </c>
      <c r="EH565" s="33" t="n">
        <v>0.008</v>
      </c>
      <c r="EI565" s="33" t="n">
        <v>0.025</v>
      </c>
      <c r="EJ565" s="33" t="n">
        <v>0.267</v>
      </c>
      <c r="EK565" s="33" t="n">
        <v>0.017</v>
      </c>
      <c r="EL565" s="33" t="n">
        <v>0.025</v>
      </c>
      <c r="EM565" s="33" t="n">
        <v>0.083</v>
      </c>
      <c r="EN565" s="33" t="n">
        <v>0.067</v>
      </c>
      <c r="EO565" s="33" t="n">
        <v>0.217</v>
      </c>
      <c r="EP565" s="33" t="n">
        <v>0.183</v>
      </c>
      <c r="EQ565" s="33" t="n">
        <v>0.283</v>
      </c>
      <c r="ER565" s="33" t="n">
        <v>0.008</v>
      </c>
      <c r="ES565" s="33" t="n">
        <v>0.008</v>
      </c>
      <c r="ET565" s="33" t="n">
        <v>0.067</v>
      </c>
      <c r="EU565" s="33" t="n">
        <v>0.05</v>
      </c>
      <c r="EV565" s="33" t="n">
        <v>0.183</v>
      </c>
      <c r="EW565" s="33" t="n">
        <v>0.742</v>
      </c>
      <c r="EX565" s="33" t="n">
        <v>0.717</v>
      </c>
      <c r="EY565" s="33" t="n">
        <v>0.558</v>
      </c>
      <c r="EZ565" s="33" t="n">
        <v>8.28</v>
      </c>
      <c r="FA565" s="33" t="n">
        <v>0.025</v>
      </c>
      <c r="FB565" s="33" t="n">
        <v>0.008</v>
      </c>
      <c r="FC565" s="33" t="n">
        <v>0</v>
      </c>
      <c r="FD565" s="33" t="n">
        <v>0.008</v>
      </c>
      <c r="FE565" s="33" t="n">
        <v>0.058</v>
      </c>
      <c r="FF565" s="33" t="n">
        <v>0.067</v>
      </c>
      <c r="FG565" s="33" t="n">
        <v>0.067</v>
      </c>
      <c r="FH565" s="33" t="n">
        <v>0.217</v>
      </c>
      <c r="FI565" s="33" t="n">
        <v>0.117</v>
      </c>
      <c r="FJ565" s="33" t="n">
        <v>0.392</v>
      </c>
      <c r="FK565" s="33" t="n">
        <v>0.042</v>
      </c>
      <c r="FL565" s="33" t="n">
        <v>0.608</v>
      </c>
      <c r="FM565" s="33" t="n">
        <v>0.6</v>
      </c>
      <c r="FN565" s="33" t="n">
        <v>0.325</v>
      </c>
      <c r="FO565" s="33" t="n">
        <v>0.175</v>
      </c>
      <c r="FP565" s="33" t="n">
        <v>0.125</v>
      </c>
      <c r="FQ565" s="33" t="n">
        <v>0.225</v>
      </c>
      <c r="FR565" s="33" t="n">
        <v>0.05</v>
      </c>
      <c r="FS565" s="33" t="n">
        <v>0.083</v>
      </c>
      <c r="FT565" s="33" t="n">
        <v>0.2</v>
      </c>
      <c r="FU565" s="33" t="n">
        <v>0.108</v>
      </c>
      <c r="FV565" s="33" t="n">
        <v>0.133</v>
      </c>
      <c r="FW565" s="33" t="n">
        <v>0.208</v>
      </c>
      <c r="FX565" s="33" t="n">
        <v>0.058</v>
      </c>
      <c r="FY565" s="33" t="n">
        <v>0.058</v>
      </c>
      <c r="FZ565" s="33" t="n">
        <v>0.042</v>
      </c>
      <c r="GA565" s="33" t="n">
        <v>0.017</v>
      </c>
      <c r="GB565" s="33" t="n">
        <v>0.033</v>
      </c>
      <c r="GC565" s="33" t="n">
        <v>0.042</v>
      </c>
      <c r="GD565" s="33" t="n">
        <v>0.017</v>
      </c>
      <c r="GE565" s="33" t="n">
        <v>0.05</v>
      </c>
      <c r="GF565" s="33" t="n">
        <v>0</v>
      </c>
      <c r="GG565" s="33" t="n">
        <v>0.308</v>
      </c>
      <c r="GH565" s="33" t="n">
        <v>0.275</v>
      </c>
      <c r="GI565" s="33" t="n">
        <v>0.275</v>
      </c>
      <c r="GJ565" s="33" t="n">
        <v>0.35</v>
      </c>
      <c r="GK565" s="33" t="n">
        <v>0.367</v>
      </c>
      <c r="GL565" s="33" t="n">
        <v>0.3</v>
      </c>
      <c r="GM565" s="33" t="n">
        <v>0.633</v>
      </c>
      <c r="GN565" s="33" t="n">
        <v>0.492</v>
      </c>
      <c r="GO565" s="33" t="n">
        <v>0.408</v>
      </c>
      <c r="GP565" s="33" t="n">
        <v>0.558</v>
      </c>
      <c r="GQ565" s="33" t="n">
        <v>0.517</v>
      </c>
      <c r="GR565" s="33" t="n">
        <v>0.667</v>
      </c>
      <c r="GS565" s="33" t="n">
        <v>0.017</v>
      </c>
      <c r="GT565" s="33" t="n">
        <v>0.142</v>
      </c>
      <c r="GU565" s="33" t="n">
        <v>0.167</v>
      </c>
      <c r="GV565" s="33" t="n">
        <v>0.058</v>
      </c>
      <c r="GW565" s="33" t="n">
        <v>0.033</v>
      </c>
      <c r="GX565" s="33" t="n">
        <v>0.008</v>
      </c>
      <c r="GY565" s="33" t="n">
        <v>0.017</v>
      </c>
      <c r="GZ565" s="33" t="n">
        <v>0.042</v>
      </c>
      <c r="HA565" s="33" t="n">
        <v>0.083</v>
      </c>
      <c r="HB565" s="33" t="n">
        <v>0.017</v>
      </c>
      <c r="HC565" s="33" t="n">
        <v>0.025</v>
      </c>
      <c r="HD565" s="33" t="n">
        <v>0.025</v>
      </c>
      <c r="HE565" s="33" t="n">
        <v>0.008</v>
      </c>
      <c r="HF565" s="33" t="n">
        <v>0.017</v>
      </c>
      <c r="HG565" s="33" t="n">
        <v>0.025</v>
      </c>
      <c r="HH565" s="33" t="n">
        <v>0</v>
      </c>
      <c r="HI565" s="33" t="n">
        <v>0.008</v>
      </c>
      <c r="HJ565" s="33" t="n">
        <v>0</v>
      </c>
    </row>
    <row r="566" customFormat="false" ht="15" hidden="false" customHeight="false" outlineLevel="0" collapsed="false">
      <c r="A566" s="33" t="n">
        <v>610253</v>
      </c>
      <c r="B566" s="242" t="s">
        <v>1785</v>
      </c>
      <c r="C566" s="243" t="s">
        <v>1786</v>
      </c>
      <c r="D566" s="33" t="n">
        <v>6750</v>
      </c>
      <c r="E566" s="33" t="n">
        <v>26041</v>
      </c>
      <c r="F566" s="33" t="s">
        <v>829</v>
      </c>
      <c r="G566" s="33" t="s">
        <v>830</v>
      </c>
      <c r="H566" s="243" t="s">
        <v>46</v>
      </c>
      <c r="I566" s="33" t="s">
        <v>1855</v>
      </c>
      <c r="J566" s="33" t="s">
        <v>1788</v>
      </c>
      <c r="N566" s="33" t="s">
        <v>1790</v>
      </c>
      <c r="O566" s="33" t="n">
        <v>51217</v>
      </c>
      <c r="P566" s="33" t="s">
        <v>1791</v>
      </c>
      <c r="Q566" s="33" t="s">
        <v>5596</v>
      </c>
      <c r="R566" s="33" t="s">
        <v>5597</v>
      </c>
      <c r="S566" s="33" t="n">
        <v>60623</v>
      </c>
      <c r="T566" s="33" t="n">
        <v>37</v>
      </c>
      <c r="U566" s="33" t="s">
        <v>5598</v>
      </c>
      <c r="V566" s="33" t="s">
        <v>5599</v>
      </c>
      <c r="W566" s="33" t="s">
        <v>5600</v>
      </c>
      <c r="X566" s="33" t="s">
        <v>5601</v>
      </c>
      <c r="Y566" s="33" t="s">
        <v>1877</v>
      </c>
      <c r="Z566" s="33" t="s">
        <v>2013</v>
      </c>
      <c r="AA566" s="33" t="n">
        <v>2012</v>
      </c>
      <c r="AB566" s="33" t="n">
        <v>610253</v>
      </c>
      <c r="AD566" s="33" t="n">
        <v>6750</v>
      </c>
      <c r="AG566" s="33" t="s">
        <v>5602</v>
      </c>
      <c r="AH566" s="33" t="n">
        <v>4</v>
      </c>
      <c r="AI566" s="33" t="s">
        <v>1823</v>
      </c>
      <c r="AJ566" s="33" t="s">
        <v>1801</v>
      </c>
      <c r="AK566" s="33" t="s">
        <v>1802</v>
      </c>
      <c r="AL566" s="33" t="s">
        <v>107</v>
      </c>
      <c r="AM566" s="33" t="s">
        <v>108</v>
      </c>
      <c r="AN566" s="33" t="s">
        <v>107</v>
      </c>
      <c r="AO566" s="33" t="s">
        <v>107</v>
      </c>
      <c r="AP566" s="33" t="s">
        <v>108</v>
      </c>
      <c r="AQ566" s="33" t="s">
        <v>2426</v>
      </c>
      <c r="AR566" s="244" t="s">
        <v>815</v>
      </c>
      <c r="AS566" s="33" t="s">
        <v>77</v>
      </c>
      <c r="AT566" s="33" t="s">
        <v>77</v>
      </c>
      <c r="AU566" s="33" t="s">
        <v>77</v>
      </c>
      <c r="AV566" s="33" t="n">
        <v>73</v>
      </c>
      <c r="AW566" s="33" t="n">
        <v>78</v>
      </c>
      <c r="AX566" s="33" t="n">
        <v>68</v>
      </c>
      <c r="AY566" s="33" t="n">
        <v>22</v>
      </c>
      <c r="AZ566" s="33" t="n">
        <v>0</v>
      </c>
      <c r="BA566" s="33" t="n">
        <v>0</v>
      </c>
      <c r="BB566" s="33" t="n">
        <v>22</v>
      </c>
      <c r="BC566" s="33" t="n">
        <v>0</v>
      </c>
      <c r="BD566" s="245" t="n">
        <v>0</v>
      </c>
      <c r="BE566" s="33" t="n">
        <v>0</v>
      </c>
      <c r="BF566" s="33" t="n">
        <v>0</v>
      </c>
      <c r="BG566" s="33" t="n">
        <v>0</v>
      </c>
      <c r="BH566" s="33" t="n">
        <v>22</v>
      </c>
      <c r="BI566" s="33" t="n">
        <v>0</v>
      </c>
      <c r="BJ566" s="33" t="n">
        <v>0</v>
      </c>
      <c r="BK566" s="33" t="n">
        <v>0</v>
      </c>
      <c r="BL566" s="33" t="n">
        <v>0</v>
      </c>
      <c r="BM566" s="33" t="n">
        <v>0.045</v>
      </c>
      <c r="BN566" s="33" t="n">
        <v>0</v>
      </c>
      <c r="BO566" s="33" t="n">
        <v>0.045</v>
      </c>
      <c r="BP566" s="33" t="n">
        <v>0.045</v>
      </c>
      <c r="BQ566" s="33" t="n">
        <v>0</v>
      </c>
      <c r="BR566" s="33" t="n">
        <v>0</v>
      </c>
      <c r="BS566" s="33" t="n">
        <v>0.045</v>
      </c>
      <c r="BT566" s="33" t="n">
        <v>0.136</v>
      </c>
      <c r="BU566" s="33" t="n">
        <v>0.273</v>
      </c>
      <c r="BV566" s="33" t="n">
        <v>0.273</v>
      </c>
      <c r="BW566" s="33" t="n">
        <v>0.227</v>
      </c>
      <c r="BX566" s="33" t="n">
        <v>0.182</v>
      </c>
      <c r="BY566" s="33" t="n">
        <v>0.182</v>
      </c>
      <c r="BZ566" s="33" t="n">
        <v>0.318</v>
      </c>
      <c r="CA566" s="33" t="n">
        <v>0</v>
      </c>
      <c r="CB566" s="33" t="n">
        <v>0</v>
      </c>
      <c r="CC566" s="33" t="n">
        <v>0</v>
      </c>
      <c r="CD566" s="33" t="n">
        <v>0.045</v>
      </c>
      <c r="CE566" s="33" t="n">
        <v>0</v>
      </c>
      <c r="CF566" s="33" t="n">
        <v>0</v>
      </c>
      <c r="CG566" s="33" t="n">
        <v>0.682</v>
      </c>
      <c r="CH566" s="33" t="n">
        <v>0.682</v>
      </c>
      <c r="CI566" s="33" t="n">
        <v>0.773</v>
      </c>
      <c r="CJ566" s="33" t="n">
        <v>0.773</v>
      </c>
      <c r="CK566" s="33" t="n">
        <v>0.727</v>
      </c>
      <c r="CL566" s="33" t="n">
        <v>0.545</v>
      </c>
      <c r="CM566" s="33" t="n">
        <v>0</v>
      </c>
      <c r="CN566" s="33" t="n">
        <v>0</v>
      </c>
      <c r="CO566" s="33" t="n">
        <v>0</v>
      </c>
      <c r="CP566" s="33" t="n">
        <v>0</v>
      </c>
      <c r="CQ566" s="33" t="n">
        <v>0</v>
      </c>
      <c r="CR566" s="33" t="n">
        <v>0</v>
      </c>
      <c r="CS566" s="33" t="n">
        <v>0</v>
      </c>
      <c r="CT566" s="33" t="n">
        <v>0</v>
      </c>
      <c r="CU566" s="33" t="n">
        <v>0</v>
      </c>
      <c r="CV566" s="33" t="n">
        <v>0</v>
      </c>
      <c r="CW566" s="33" t="n">
        <v>0</v>
      </c>
      <c r="CX566" s="33" t="n">
        <v>0</v>
      </c>
      <c r="CY566" s="33" t="n">
        <v>0.045</v>
      </c>
      <c r="CZ566" s="33" t="n">
        <v>0.045</v>
      </c>
      <c r="DA566" s="33" t="n">
        <v>0.091</v>
      </c>
      <c r="DB566" s="33" t="n">
        <v>0</v>
      </c>
      <c r="DC566" s="33" t="n">
        <v>0.045</v>
      </c>
      <c r="DD566" s="33" t="n">
        <v>0.045</v>
      </c>
      <c r="DE566" s="33" t="n">
        <v>0.091</v>
      </c>
      <c r="DF566" s="33" t="n">
        <v>0.091</v>
      </c>
      <c r="DG566" s="33" t="n">
        <v>0.227</v>
      </c>
      <c r="DH566" s="33" t="n">
        <v>0.136</v>
      </c>
      <c r="DI566" s="33" t="n">
        <v>0.136</v>
      </c>
      <c r="DJ566" s="33" t="n">
        <v>0.273</v>
      </c>
      <c r="DK566" s="33" t="n">
        <v>0.182</v>
      </c>
      <c r="DL566" s="33" t="n">
        <v>0.227</v>
      </c>
      <c r="DM566" s="33" t="n">
        <v>0.091</v>
      </c>
      <c r="DN566" s="33" t="n">
        <v>0</v>
      </c>
      <c r="DO566" s="33" t="n">
        <v>0</v>
      </c>
      <c r="DP566" s="33" t="n">
        <v>0</v>
      </c>
      <c r="DQ566" s="33" t="n">
        <v>0</v>
      </c>
      <c r="DR566" s="33" t="n">
        <v>0</v>
      </c>
      <c r="DS566" s="33" t="n">
        <v>0</v>
      </c>
      <c r="DT566" s="33" t="n">
        <v>0</v>
      </c>
      <c r="DU566" s="33" t="n">
        <v>0.045</v>
      </c>
      <c r="DV566" s="33" t="n">
        <v>0</v>
      </c>
      <c r="DW566" s="33" t="n">
        <v>0.909</v>
      </c>
      <c r="DX566" s="33" t="n">
        <v>0.909</v>
      </c>
      <c r="DY566" s="33" t="n">
        <v>0.773</v>
      </c>
      <c r="DZ566" s="33" t="n">
        <v>0.818</v>
      </c>
      <c r="EA566" s="33" t="n">
        <v>0.818</v>
      </c>
      <c r="EB566" s="33" t="n">
        <v>0.636</v>
      </c>
      <c r="EC566" s="33" t="n">
        <v>0.818</v>
      </c>
      <c r="ED566" s="33" t="n">
        <v>0.682</v>
      </c>
      <c r="EE566" s="33" t="n">
        <v>0.864</v>
      </c>
      <c r="EF566" s="33" t="n">
        <v>0.364</v>
      </c>
      <c r="EG566" s="33" t="n">
        <v>0.091</v>
      </c>
      <c r="EH566" s="33" t="n">
        <v>0.045</v>
      </c>
      <c r="EI566" s="33" t="n">
        <v>0</v>
      </c>
      <c r="EJ566" s="33" t="n">
        <v>0.182</v>
      </c>
      <c r="EK566" s="33" t="n">
        <v>0.045</v>
      </c>
      <c r="EL566" s="33" t="n">
        <v>0.091</v>
      </c>
      <c r="EM566" s="33" t="n">
        <v>0.136</v>
      </c>
      <c r="EN566" s="33" t="n">
        <v>0.045</v>
      </c>
      <c r="EO566" s="33" t="n">
        <v>0.227</v>
      </c>
      <c r="EP566" s="33" t="n">
        <v>0.227</v>
      </c>
      <c r="EQ566" s="33" t="n">
        <v>0.273</v>
      </c>
      <c r="ER566" s="33" t="n">
        <v>0.091</v>
      </c>
      <c r="ES566" s="33" t="n">
        <v>0.091</v>
      </c>
      <c r="ET566" s="33" t="n">
        <v>0.136</v>
      </c>
      <c r="EU566" s="33" t="n">
        <v>0.136</v>
      </c>
      <c r="EV566" s="33" t="n">
        <v>0.318</v>
      </c>
      <c r="EW566" s="33" t="n">
        <v>0.545</v>
      </c>
      <c r="EX566" s="33" t="n">
        <v>0.5</v>
      </c>
      <c r="EY566" s="33" t="n">
        <v>0.455</v>
      </c>
      <c r="EZ566" s="33" t="n">
        <v>6.95</v>
      </c>
      <c r="FA566" s="33" t="n">
        <v>0.045</v>
      </c>
      <c r="FB566" s="33" t="n">
        <v>0.045</v>
      </c>
      <c r="FC566" s="33" t="n">
        <v>0</v>
      </c>
      <c r="FD566" s="33" t="n">
        <v>0.136</v>
      </c>
      <c r="FE566" s="33" t="n">
        <v>0</v>
      </c>
      <c r="FF566" s="33" t="n">
        <v>0.136</v>
      </c>
      <c r="FG566" s="33" t="n">
        <v>0.136</v>
      </c>
      <c r="FH566" s="33" t="n">
        <v>0.045</v>
      </c>
      <c r="FI566" s="33" t="n">
        <v>0.136</v>
      </c>
      <c r="FJ566" s="33" t="n">
        <v>0.227</v>
      </c>
      <c r="FK566" s="33" t="n">
        <v>0.091</v>
      </c>
      <c r="FL566" s="33" t="n">
        <v>0.455</v>
      </c>
      <c r="FM566" s="33" t="n">
        <v>0.455</v>
      </c>
      <c r="FN566" s="33" t="n">
        <v>0.227</v>
      </c>
      <c r="FO566" s="33" t="n">
        <v>0.273</v>
      </c>
      <c r="FP566" s="33" t="n">
        <v>0.091</v>
      </c>
      <c r="FQ566" s="33" t="n">
        <v>0.409</v>
      </c>
      <c r="FR566" s="33" t="n">
        <v>0.045</v>
      </c>
      <c r="FS566" s="33" t="n">
        <v>0.091</v>
      </c>
      <c r="FT566" s="33" t="n">
        <v>0.045</v>
      </c>
      <c r="FU566" s="33" t="n">
        <v>0.091</v>
      </c>
      <c r="FV566" s="33" t="n">
        <v>0.091</v>
      </c>
      <c r="FW566" s="33" t="n">
        <v>0.091</v>
      </c>
      <c r="FX566" s="33" t="n">
        <v>0.136</v>
      </c>
      <c r="FY566" s="33" t="n">
        <v>0.273</v>
      </c>
      <c r="FZ566" s="33" t="n">
        <v>0.227</v>
      </c>
      <c r="GA566" s="33" t="n">
        <v>0</v>
      </c>
      <c r="GB566" s="33" t="n">
        <v>0</v>
      </c>
      <c r="GC566" s="33" t="n">
        <v>0</v>
      </c>
      <c r="GD566" s="33" t="n">
        <v>0</v>
      </c>
      <c r="GE566" s="33" t="n">
        <v>0.091</v>
      </c>
      <c r="GF566" s="33" t="n">
        <v>0</v>
      </c>
      <c r="GG566" s="33" t="n">
        <v>0.227</v>
      </c>
      <c r="GH566" s="33" t="n">
        <v>0.136</v>
      </c>
      <c r="GI566" s="33" t="n">
        <v>0.136</v>
      </c>
      <c r="GJ566" s="33" t="n">
        <v>0.318</v>
      </c>
      <c r="GK566" s="33" t="n">
        <v>0.227</v>
      </c>
      <c r="GL566" s="33" t="n">
        <v>0.227</v>
      </c>
      <c r="GM566" s="33" t="n">
        <v>0.682</v>
      </c>
      <c r="GN566" s="33" t="n">
        <v>0.545</v>
      </c>
      <c r="GO566" s="33" t="n">
        <v>0.455</v>
      </c>
      <c r="GP566" s="33" t="n">
        <v>0.455</v>
      </c>
      <c r="GQ566" s="33" t="n">
        <v>0.409</v>
      </c>
      <c r="GR566" s="33" t="n">
        <v>0.591</v>
      </c>
      <c r="GS566" s="33" t="n">
        <v>0</v>
      </c>
      <c r="GT566" s="33" t="n">
        <v>0.136</v>
      </c>
      <c r="GU566" s="33" t="n">
        <v>0.227</v>
      </c>
      <c r="GV566" s="33" t="n">
        <v>0.045</v>
      </c>
      <c r="GW566" s="33" t="n">
        <v>0.091</v>
      </c>
      <c r="GX566" s="33" t="n">
        <v>0</v>
      </c>
      <c r="GY566" s="33" t="n">
        <v>0</v>
      </c>
      <c r="GZ566" s="33" t="n">
        <v>0</v>
      </c>
      <c r="HA566" s="33" t="n">
        <v>0</v>
      </c>
      <c r="HB566" s="33" t="n">
        <v>0</v>
      </c>
      <c r="HC566" s="33" t="n">
        <v>0</v>
      </c>
      <c r="HD566" s="33" t="n">
        <v>0</v>
      </c>
      <c r="HE566" s="33" t="n">
        <v>0.091</v>
      </c>
      <c r="HF566" s="33" t="n">
        <v>0.182</v>
      </c>
      <c r="HG566" s="33" t="n">
        <v>0.182</v>
      </c>
      <c r="HH566" s="33" t="n">
        <v>0.182</v>
      </c>
      <c r="HI566" s="33" t="n">
        <v>0.182</v>
      </c>
      <c r="HJ566" s="33" t="n">
        <v>0.182</v>
      </c>
    </row>
    <row r="567" customFormat="false" ht="15" hidden="false" customHeight="false" outlineLevel="0" collapsed="false">
      <c r="A567" s="33" t="n">
        <v>610254</v>
      </c>
      <c r="B567" s="242" t="s">
        <v>1785</v>
      </c>
      <c r="C567" s="243" t="s">
        <v>1786</v>
      </c>
      <c r="D567" s="33" t="n">
        <v>6760</v>
      </c>
      <c r="E567" s="33" t="n">
        <v>26051</v>
      </c>
      <c r="F567" s="33" t="s">
        <v>502</v>
      </c>
      <c r="G567" s="33" t="s">
        <v>503</v>
      </c>
      <c r="H567" s="243" t="s">
        <v>46</v>
      </c>
      <c r="I567" s="33" t="s">
        <v>1855</v>
      </c>
      <c r="J567" s="33" t="s">
        <v>1788</v>
      </c>
      <c r="L567" s="33" t="s">
        <v>107</v>
      </c>
      <c r="N567" s="33" t="s">
        <v>1790</v>
      </c>
      <c r="O567" s="33" t="n">
        <v>51218</v>
      </c>
      <c r="P567" s="33" t="s">
        <v>1791</v>
      </c>
      <c r="Q567" s="33" t="s">
        <v>502</v>
      </c>
      <c r="R567" s="33" t="s">
        <v>5603</v>
      </c>
      <c r="S567" s="33" t="n">
        <v>60623</v>
      </c>
      <c r="T567" s="33" t="n">
        <v>37</v>
      </c>
      <c r="U567" s="33" t="s">
        <v>5604</v>
      </c>
      <c r="V567" s="33" t="s">
        <v>5605</v>
      </c>
      <c r="W567" s="33" t="s">
        <v>5606</v>
      </c>
      <c r="X567" s="33" t="s">
        <v>5607</v>
      </c>
      <c r="Y567" s="33" t="s">
        <v>1877</v>
      </c>
      <c r="Z567" s="33" t="s">
        <v>2013</v>
      </c>
      <c r="AA567" s="33" t="n">
        <v>2012</v>
      </c>
      <c r="AB567" s="33" t="n">
        <v>610254</v>
      </c>
      <c r="AD567" s="33" t="n">
        <v>6760</v>
      </c>
      <c r="AG567" s="33" t="s">
        <v>5608</v>
      </c>
      <c r="AH567" s="33" t="n">
        <v>4</v>
      </c>
      <c r="AI567" s="33" t="s">
        <v>1823</v>
      </c>
      <c r="AJ567" s="33" t="s">
        <v>1801</v>
      </c>
      <c r="AK567" s="33" t="s">
        <v>1802</v>
      </c>
      <c r="AL567" s="33" t="s">
        <v>107</v>
      </c>
      <c r="AM567" s="33" t="s">
        <v>108</v>
      </c>
      <c r="AN567" s="33" t="s">
        <v>107</v>
      </c>
      <c r="AO567" s="33" t="s">
        <v>107</v>
      </c>
      <c r="AP567" s="33" t="s">
        <v>108</v>
      </c>
      <c r="AQ567" s="33" t="s">
        <v>2426</v>
      </c>
      <c r="AR567" s="244" t="s">
        <v>460</v>
      </c>
      <c r="AS567" s="33" t="s">
        <v>47</v>
      </c>
      <c r="AT567" s="33" t="s">
        <v>47</v>
      </c>
      <c r="AU567" s="33" t="s">
        <v>47</v>
      </c>
      <c r="AV567" s="33" t="n">
        <v>45</v>
      </c>
      <c r="AW567" s="33" t="n">
        <v>40</v>
      </c>
      <c r="AX567" s="33" t="n">
        <v>41</v>
      </c>
      <c r="AY567" s="33" t="n">
        <v>155</v>
      </c>
      <c r="AZ567" s="33" t="n">
        <v>0</v>
      </c>
      <c r="BA567" s="33" t="n">
        <v>1</v>
      </c>
      <c r="BB567" s="33" t="n">
        <v>147</v>
      </c>
      <c r="BC567" s="33" t="n">
        <v>1</v>
      </c>
      <c r="BD567" s="245" t="n">
        <v>0</v>
      </c>
      <c r="BE567" s="33" t="n">
        <v>1</v>
      </c>
      <c r="BF567" s="33" t="n">
        <v>0</v>
      </c>
      <c r="BG567" s="33" t="n">
        <v>5</v>
      </c>
      <c r="BH567" s="33" t="n">
        <v>155</v>
      </c>
      <c r="BI567" s="33" t="n">
        <v>0.019</v>
      </c>
      <c r="BJ567" s="33" t="n">
        <v>0.013</v>
      </c>
      <c r="BK567" s="33" t="n">
        <v>0.013</v>
      </c>
      <c r="BL567" s="33" t="n">
        <v>0.026</v>
      </c>
      <c r="BM567" s="33" t="n">
        <v>0.019</v>
      </c>
      <c r="BN567" s="33" t="n">
        <v>0.071</v>
      </c>
      <c r="BO567" s="33" t="n">
        <v>0.084</v>
      </c>
      <c r="BP567" s="33" t="n">
        <v>0.071</v>
      </c>
      <c r="BQ567" s="33" t="n">
        <v>0.103</v>
      </c>
      <c r="BR567" s="33" t="n">
        <v>0.065</v>
      </c>
      <c r="BS567" s="33" t="n">
        <v>0.11</v>
      </c>
      <c r="BT567" s="33" t="n">
        <v>0.142</v>
      </c>
      <c r="BU567" s="33" t="n">
        <v>0.323</v>
      </c>
      <c r="BV567" s="33" t="n">
        <v>0.303</v>
      </c>
      <c r="BW567" s="33" t="n">
        <v>0.329</v>
      </c>
      <c r="BX567" s="33" t="n">
        <v>0.239</v>
      </c>
      <c r="BY567" s="33" t="n">
        <v>0.303</v>
      </c>
      <c r="BZ567" s="33" t="n">
        <v>0.31</v>
      </c>
      <c r="CA567" s="33" t="n">
        <v>0.013</v>
      </c>
      <c r="CB567" s="33" t="n">
        <v>0.006</v>
      </c>
      <c r="CC567" s="33" t="n">
        <v>0.026</v>
      </c>
      <c r="CD567" s="33" t="n">
        <v>0.013</v>
      </c>
      <c r="CE567" s="33" t="n">
        <v>0.013</v>
      </c>
      <c r="CF567" s="33" t="n">
        <v>0.019</v>
      </c>
      <c r="CG567" s="33" t="n">
        <v>0.561</v>
      </c>
      <c r="CH567" s="33" t="n">
        <v>0.606</v>
      </c>
      <c r="CI567" s="33" t="n">
        <v>0.529</v>
      </c>
      <c r="CJ567" s="33" t="n">
        <v>0.658</v>
      </c>
      <c r="CK567" s="33" t="n">
        <v>0.555</v>
      </c>
      <c r="CL567" s="33" t="n">
        <v>0.458</v>
      </c>
      <c r="CM567" s="33" t="n">
        <v>0.019</v>
      </c>
      <c r="CN567" s="33" t="n">
        <v>0.032</v>
      </c>
      <c r="CO567" s="33" t="n">
        <v>0.026</v>
      </c>
      <c r="CP567" s="33" t="n">
        <v>0.013</v>
      </c>
      <c r="CQ567" s="33" t="n">
        <v>0.026</v>
      </c>
      <c r="CR567" s="33" t="n">
        <v>0.045</v>
      </c>
      <c r="CS567" s="33" t="n">
        <v>0.058</v>
      </c>
      <c r="CT567" s="33" t="n">
        <v>0.084</v>
      </c>
      <c r="CU567" s="33" t="n">
        <v>0.058</v>
      </c>
      <c r="CV567" s="33" t="n">
        <v>0.052</v>
      </c>
      <c r="CW567" s="33" t="n">
        <v>0.065</v>
      </c>
      <c r="CX567" s="33" t="n">
        <v>0.065</v>
      </c>
      <c r="CY567" s="33" t="n">
        <v>0.032</v>
      </c>
      <c r="CZ567" s="33" t="n">
        <v>0.052</v>
      </c>
      <c r="DA567" s="33" t="n">
        <v>0.065</v>
      </c>
      <c r="DB567" s="33" t="n">
        <v>0.084</v>
      </c>
      <c r="DC567" s="33" t="n">
        <v>0.097</v>
      </c>
      <c r="DD567" s="33" t="n">
        <v>0.077</v>
      </c>
      <c r="DE567" s="33" t="n">
        <v>0.161</v>
      </c>
      <c r="DF567" s="33" t="n">
        <v>0.168</v>
      </c>
      <c r="DG567" s="33" t="n">
        <v>0.206</v>
      </c>
      <c r="DH567" s="33" t="n">
        <v>0.174</v>
      </c>
      <c r="DI567" s="33" t="n">
        <v>0.174</v>
      </c>
      <c r="DJ567" s="33" t="n">
        <v>0.265</v>
      </c>
      <c r="DK567" s="33" t="n">
        <v>0.206</v>
      </c>
      <c r="DL567" s="33" t="n">
        <v>0.194</v>
      </c>
      <c r="DM567" s="33" t="n">
        <v>0.168</v>
      </c>
      <c r="DN567" s="33" t="n">
        <v>0.013</v>
      </c>
      <c r="DO567" s="33" t="n">
        <v>0.013</v>
      </c>
      <c r="DP567" s="33" t="n">
        <v>0.006</v>
      </c>
      <c r="DQ567" s="33" t="n">
        <v>0.006</v>
      </c>
      <c r="DR567" s="33" t="n">
        <v>0.013</v>
      </c>
      <c r="DS567" s="33" t="n">
        <v>0.013</v>
      </c>
      <c r="DT567" s="33" t="n">
        <v>0.006</v>
      </c>
      <c r="DU567" s="33" t="n">
        <v>0.006</v>
      </c>
      <c r="DV567" s="33" t="n">
        <v>0.032</v>
      </c>
      <c r="DW567" s="33" t="n">
        <v>0.755</v>
      </c>
      <c r="DX567" s="33" t="n">
        <v>0.723</v>
      </c>
      <c r="DY567" s="33" t="n">
        <v>0.697</v>
      </c>
      <c r="DZ567" s="33" t="n">
        <v>0.774</v>
      </c>
      <c r="EA567" s="33" t="n">
        <v>0.735</v>
      </c>
      <c r="EB567" s="33" t="n">
        <v>0.613</v>
      </c>
      <c r="EC567" s="33" t="n">
        <v>0.645</v>
      </c>
      <c r="ED567" s="33" t="n">
        <v>0.619</v>
      </c>
      <c r="EE567" s="33" t="n">
        <v>0.665</v>
      </c>
      <c r="EF567" s="33" t="n">
        <v>0.258</v>
      </c>
      <c r="EG567" s="33" t="n">
        <v>0.058</v>
      </c>
      <c r="EH567" s="33" t="n">
        <v>0.052</v>
      </c>
      <c r="EI567" s="33" t="n">
        <v>0.065</v>
      </c>
      <c r="EJ567" s="33" t="n">
        <v>0.316</v>
      </c>
      <c r="EK567" s="33" t="n">
        <v>0.142</v>
      </c>
      <c r="EL567" s="33" t="n">
        <v>0.129</v>
      </c>
      <c r="EM567" s="33" t="n">
        <v>0.11</v>
      </c>
      <c r="EN567" s="33" t="n">
        <v>0.168</v>
      </c>
      <c r="EO567" s="33" t="n">
        <v>0.303</v>
      </c>
      <c r="EP567" s="33" t="n">
        <v>0.323</v>
      </c>
      <c r="EQ567" s="33" t="n">
        <v>0.355</v>
      </c>
      <c r="ER567" s="33" t="n">
        <v>0.013</v>
      </c>
      <c r="ES567" s="33" t="n">
        <v>0.039</v>
      </c>
      <c r="ET567" s="33" t="n">
        <v>0.045</v>
      </c>
      <c r="EU567" s="33" t="n">
        <v>0.052</v>
      </c>
      <c r="EV567" s="33" t="n">
        <v>0.245</v>
      </c>
      <c r="EW567" s="33" t="n">
        <v>0.458</v>
      </c>
      <c r="EX567" s="33" t="n">
        <v>0.452</v>
      </c>
      <c r="EY567" s="33" t="n">
        <v>0.419</v>
      </c>
      <c r="EZ567" s="33" t="n">
        <v>7.14</v>
      </c>
      <c r="FA567" s="33" t="n">
        <v>0.071</v>
      </c>
      <c r="FB567" s="33" t="n">
        <v>0.013</v>
      </c>
      <c r="FC567" s="33" t="n">
        <v>0.026</v>
      </c>
      <c r="FD567" s="33" t="n">
        <v>0.045</v>
      </c>
      <c r="FE567" s="33" t="n">
        <v>0.084</v>
      </c>
      <c r="FF567" s="33" t="n">
        <v>0.071</v>
      </c>
      <c r="FG567" s="33" t="n">
        <v>0.161</v>
      </c>
      <c r="FH567" s="33" t="n">
        <v>0.142</v>
      </c>
      <c r="FI567" s="33" t="n">
        <v>0.071</v>
      </c>
      <c r="FJ567" s="33" t="n">
        <v>0.271</v>
      </c>
      <c r="FK567" s="33" t="n">
        <v>0.045</v>
      </c>
      <c r="FL567" s="33" t="n">
        <v>0.594</v>
      </c>
      <c r="FM567" s="33" t="n">
        <v>0.632</v>
      </c>
      <c r="FN567" s="33" t="n">
        <v>0.387</v>
      </c>
      <c r="FO567" s="33" t="n">
        <v>0.135</v>
      </c>
      <c r="FP567" s="33" t="n">
        <v>0.148</v>
      </c>
      <c r="FQ567" s="33" t="n">
        <v>0.232</v>
      </c>
      <c r="FR567" s="33" t="n">
        <v>0.116</v>
      </c>
      <c r="FS567" s="33" t="n">
        <v>0.045</v>
      </c>
      <c r="FT567" s="33" t="n">
        <v>0.129</v>
      </c>
      <c r="FU567" s="33" t="n">
        <v>0.071</v>
      </c>
      <c r="FV567" s="33" t="n">
        <v>0.084</v>
      </c>
      <c r="FW567" s="33" t="n">
        <v>0.213</v>
      </c>
      <c r="FX567" s="33" t="n">
        <v>0.084</v>
      </c>
      <c r="FY567" s="33" t="n">
        <v>0.09</v>
      </c>
      <c r="FZ567" s="33" t="n">
        <v>0.039</v>
      </c>
      <c r="GA567" s="33" t="n">
        <v>0.026</v>
      </c>
      <c r="GB567" s="33" t="n">
        <v>0.052</v>
      </c>
      <c r="GC567" s="33" t="n">
        <v>0.026</v>
      </c>
      <c r="GD567" s="33" t="n">
        <v>0.019</v>
      </c>
      <c r="GE567" s="33" t="n">
        <v>0.129</v>
      </c>
      <c r="GF567" s="33" t="n">
        <v>0.019</v>
      </c>
      <c r="GG567" s="33" t="n">
        <v>0.381</v>
      </c>
      <c r="GH567" s="33" t="n">
        <v>0.284</v>
      </c>
      <c r="GI567" s="33" t="n">
        <v>0.374</v>
      </c>
      <c r="GJ567" s="33" t="n">
        <v>0.368</v>
      </c>
      <c r="GK567" s="33" t="n">
        <v>0.394</v>
      </c>
      <c r="GL567" s="33" t="n">
        <v>0.361</v>
      </c>
      <c r="GM567" s="33" t="n">
        <v>0.458</v>
      </c>
      <c r="GN567" s="33" t="n">
        <v>0.394</v>
      </c>
      <c r="GO567" s="33" t="n">
        <v>0.406</v>
      </c>
      <c r="GP567" s="33" t="n">
        <v>0.471</v>
      </c>
      <c r="GQ567" s="33" t="n">
        <v>0.323</v>
      </c>
      <c r="GR567" s="33" t="n">
        <v>0.477</v>
      </c>
      <c r="GS567" s="33" t="n">
        <v>0.071</v>
      </c>
      <c r="GT567" s="33" t="n">
        <v>0.187</v>
      </c>
      <c r="GU567" s="33" t="n">
        <v>0.123</v>
      </c>
      <c r="GV567" s="33" t="n">
        <v>0.058</v>
      </c>
      <c r="GW567" s="33" t="n">
        <v>0.077</v>
      </c>
      <c r="GX567" s="33" t="n">
        <v>0.071</v>
      </c>
      <c r="GY567" s="33" t="n">
        <v>0.032</v>
      </c>
      <c r="GZ567" s="33" t="n">
        <v>0.045</v>
      </c>
      <c r="HA567" s="33" t="n">
        <v>0.045</v>
      </c>
      <c r="HB567" s="33" t="n">
        <v>0.039</v>
      </c>
      <c r="HC567" s="33" t="n">
        <v>0.045</v>
      </c>
      <c r="HD567" s="33" t="n">
        <v>0.045</v>
      </c>
      <c r="HE567" s="33" t="n">
        <v>0.032</v>
      </c>
      <c r="HF567" s="33" t="n">
        <v>0.039</v>
      </c>
      <c r="HG567" s="33" t="n">
        <v>0.026</v>
      </c>
      <c r="HH567" s="33" t="n">
        <v>0.045</v>
      </c>
      <c r="HI567" s="33" t="n">
        <v>0.032</v>
      </c>
      <c r="HJ567" s="33" t="n">
        <v>0.026</v>
      </c>
    </row>
    <row r="568" customFormat="false" ht="15" hidden="false" customHeight="false" outlineLevel="0" collapsed="false">
      <c r="A568" s="33" t="n">
        <v>610256</v>
      </c>
      <c r="B568" s="242" t="s">
        <v>1785</v>
      </c>
      <c r="C568" s="243" t="s">
        <v>1786</v>
      </c>
      <c r="D568" s="33" t="n">
        <v>6780</v>
      </c>
      <c r="E568" s="33" t="n">
        <v>26061</v>
      </c>
      <c r="F568" s="33" t="s">
        <v>1198</v>
      </c>
      <c r="G568" s="33" t="s">
        <v>1199</v>
      </c>
      <c r="H568" s="243" t="s">
        <v>46</v>
      </c>
      <c r="I568" s="33" t="s">
        <v>1855</v>
      </c>
      <c r="J568" s="33" t="s">
        <v>1788</v>
      </c>
      <c r="L568" s="33" t="s">
        <v>99</v>
      </c>
      <c r="N568" s="33" t="s">
        <v>1790</v>
      </c>
      <c r="O568" s="33" t="n">
        <v>51415</v>
      </c>
      <c r="P568" s="33" t="s">
        <v>1791</v>
      </c>
      <c r="Q568" s="33" t="s">
        <v>5609</v>
      </c>
      <c r="R568" s="33" t="s">
        <v>5610</v>
      </c>
      <c r="S568" s="33" t="n">
        <v>60653</v>
      </c>
      <c r="T568" s="33" t="n">
        <v>40</v>
      </c>
      <c r="U568" s="33" t="s">
        <v>5611</v>
      </c>
      <c r="V568" s="33" t="s">
        <v>5612</v>
      </c>
      <c r="W568" s="33" t="s">
        <v>5613</v>
      </c>
      <c r="X568" s="33" t="s">
        <v>5614</v>
      </c>
      <c r="Y568" s="33" t="s">
        <v>2224</v>
      </c>
      <c r="Z568" s="33" t="s">
        <v>1894</v>
      </c>
      <c r="AA568" s="33" t="n">
        <v>2012</v>
      </c>
      <c r="AB568" s="33" t="n">
        <v>610256</v>
      </c>
      <c r="AD568" s="33" t="n">
        <v>6780</v>
      </c>
      <c r="AG568" s="33" t="s">
        <v>5615</v>
      </c>
      <c r="AH568" s="33" t="n">
        <v>5</v>
      </c>
      <c r="AI568" s="33" t="s">
        <v>1823</v>
      </c>
      <c r="AJ568" s="33" t="s">
        <v>1801</v>
      </c>
      <c r="AK568" s="33" t="s">
        <v>1802</v>
      </c>
      <c r="AL568" s="33" t="s">
        <v>99</v>
      </c>
      <c r="AM568" s="33" t="s">
        <v>53</v>
      </c>
      <c r="AN568" s="33" t="s">
        <v>99</v>
      </c>
      <c r="AO568" s="33" t="s">
        <v>99</v>
      </c>
      <c r="AP568" s="33" t="s">
        <v>53</v>
      </c>
      <c r="AQ568" s="33" t="s">
        <v>2426</v>
      </c>
      <c r="AR568" s="244" t="s">
        <v>243</v>
      </c>
      <c r="AS568" s="33" t="s">
        <v>47</v>
      </c>
      <c r="AT568" s="33" t="s">
        <v>137</v>
      </c>
      <c r="AU568" s="33" t="s">
        <v>47</v>
      </c>
      <c r="AV568" s="33" t="n">
        <v>55</v>
      </c>
      <c r="AW568" s="33" t="n">
        <v>12</v>
      </c>
      <c r="AX568" s="33" t="n">
        <v>50</v>
      </c>
      <c r="AY568" s="33" t="n">
        <v>72</v>
      </c>
      <c r="AZ568" s="33" t="n">
        <v>0</v>
      </c>
      <c r="BA568" s="33" t="n">
        <v>0</v>
      </c>
      <c r="BB568" s="33" t="n">
        <v>67</v>
      </c>
      <c r="BC568" s="33" t="n">
        <v>1</v>
      </c>
      <c r="BD568" s="245" t="n">
        <v>0</v>
      </c>
      <c r="BE568" s="33" t="n">
        <v>0</v>
      </c>
      <c r="BF568" s="33" t="n">
        <v>1</v>
      </c>
      <c r="BG568" s="33" t="n">
        <v>3</v>
      </c>
      <c r="BH568" s="33" t="n">
        <v>72</v>
      </c>
      <c r="BI568" s="33" t="n">
        <v>0.014</v>
      </c>
      <c r="BJ568" s="33" t="n">
        <v>0.028</v>
      </c>
      <c r="BK568" s="33" t="n">
        <v>0.014</v>
      </c>
      <c r="BL568" s="33" t="n">
        <v>0.014</v>
      </c>
      <c r="BM568" s="33" t="n">
        <v>0.028</v>
      </c>
      <c r="BN568" s="33" t="n">
        <v>0.056</v>
      </c>
      <c r="BO568" s="33" t="n">
        <v>0.069</v>
      </c>
      <c r="BP568" s="33" t="n">
        <v>0.028</v>
      </c>
      <c r="BQ568" s="33" t="n">
        <v>0.056</v>
      </c>
      <c r="BR568" s="33" t="n">
        <v>0.042</v>
      </c>
      <c r="BS568" s="33" t="n">
        <v>0.069</v>
      </c>
      <c r="BT568" s="33" t="n">
        <v>0.139</v>
      </c>
      <c r="BU568" s="33" t="n">
        <v>0.278</v>
      </c>
      <c r="BV568" s="33" t="n">
        <v>0.25</v>
      </c>
      <c r="BW568" s="33" t="n">
        <v>0.264</v>
      </c>
      <c r="BX568" s="33" t="n">
        <v>0.236</v>
      </c>
      <c r="BY568" s="33" t="n">
        <v>0.361</v>
      </c>
      <c r="BZ568" s="33" t="n">
        <v>0.264</v>
      </c>
      <c r="CA568" s="33" t="n">
        <v>0</v>
      </c>
      <c r="CB568" s="33" t="n">
        <v>0</v>
      </c>
      <c r="CC568" s="33" t="n">
        <v>0</v>
      </c>
      <c r="CD568" s="33" t="n">
        <v>0.042</v>
      </c>
      <c r="CE568" s="33" t="n">
        <v>0</v>
      </c>
      <c r="CF568" s="33" t="n">
        <v>0.014</v>
      </c>
      <c r="CG568" s="33" t="n">
        <v>0.639</v>
      </c>
      <c r="CH568" s="33" t="n">
        <v>0.694</v>
      </c>
      <c r="CI568" s="33" t="n">
        <v>0.667</v>
      </c>
      <c r="CJ568" s="33" t="n">
        <v>0.667</v>
      </c>
      <c r="CK568" s="33" t="n">
        <v>0.542</v>
      </c>
      <c r="CL568" s="33" t="n">
        <v>0.528</v>
      </c>
      <c r="CM568" s="33" t="n">
        <v>0</v>
      </c>
      <c r="CN568" s="33" t="n">
        <v>0.028</v>
      </c>
      <c r="CO568" s="33" t="n">
        <v>0.014</v>
      </c>
      <c r="CP568" s="33" t="n">
        <v>0.028</v>
      </c>
      <c r="CQ568" s="33" t="n">
        <v>0.042</v>
      </c>
      <c r="CR568" s="33" t="n">
        <v>0.069</v>
      </c>
      <c r="CS568" s="33" t="n">
        <v>0.083</v>
      </c>
      <c r="CT568" s="33" t="n">
        <v>0.125</v>
      </c>
      <c r="CU568" s="33" t="n">
        <v>0.083</v>
      </c>
      <c r="CV568" s="33" t="n">
        <v>0.069</v>
      </c>
      <c r="CW568" s="33" t="n">
        <v>0.069</v>
      </c>
      <c r="CX568" s="33" t="n">
        <v>0.111</v>
      </c>
      <c r="CY568" s="33" t="n">
        <v>0.111</v>
      </c>
      <c r="CZ568" s="33" t="n">
        <v>0.056</v>
      </c>
      <c r="DA568" s="33" t="n">
        <v>0.111</v>
      </c>
      <c r="DB568" s="33" t="n">
        <v>0.083</v>
      </c>
      <c r="DC568" s="33" t="n">
        <v>0.153</v>
      </c>
      <c r="DD568" s="33" t="n">
        <v>0.139</v>
      </c>
      <c r="DE568" s="33" t="n">
        <v>0.236</v>
      </c>
      <c r="DF568" s="33" t="n">
        <v>0.278</v>
      </c>
      <c r="DG568" s="33" t="n">
        <v>0.236</v>
      </c>
      <c r="DH568" s="33" t="n">
        <v>0.25</v>
      </c>
      <c r="DI568" s="33" t="n">
        <v>0.306</v>
      </c>
      <c r="DJ568" s="33" t="n">
        <v>0.347</v>
      </c>
      <c r="DK568" s="33" t="n">
        <v>0.264</v>
      </c>
      <c r="DL568" s="33" t="n">
        <v>0.264</v>
      </c>
      <c r="DM568" s="33" t="n">
        <v>0.278</v>
      </c>
      <c r="DN568" s="33" t="n">
        <v>0</v>
      </c>
      <c r="DO568" s="33" t="n">
        <v>0</v>
      </c>
      <c r="DP568" s="33" t="n">
        <v>0.028</v>
      </c>
      <c r="DQ568" s="33" t="n">
        <v>0.014</v>
      </c>
      <c r="DR568" s="33" t="n">
        <v>0</v>
      </c>
      <c r="DS568" s="33" t="n">
        <v>0.014</v>
      </c>
      <c r="DT568" s="33" t="n">
        <v>0.028</v>
      </c>
      <c r="DU568" s="33" t="n">
        <v>0</v>
      </c>
      <c r="DV568" s="33" t="n">
        <v>0.014</v>
      </c>
      <c r="DW568" s="33" t="n">
        <v>0.694</v>
      </c>
      <c r="DX568" s="33" t="n">
        <v>0.625</v>
      </c>
      <c r="DY568" s="33" t="n">
        <v>0.611</v>
      </c>
      <c r="DZ568" s="33" t="n">
        <v>0.597</v>
      </c>
      <c r="EA568" s="33" t="n">
        <v>0.597</v>
      </c>
      <c r="EB568" s="33" t="n">
        <v>0.458</v>
      </c>
      <c r="EC568" s="33" t="n">
        <v>0.542</v>
      </c>
      <c r="ED568" s="33" t="n">
        <v>0.458</v>
      </c>
      <c r="EE568" s="33" t="n">
        <v>0.486</v>
      </c>
      <c r="EF568" s="33" t="n">
        <v>0.417</v>
      </c>
      <c r="EG568" s="33" t="n">
        <v>0.042</v>
      </c>
      <c r="EH568" s="33" t="n">
        <v>0.028</v>
      </c>
      <c r="EI568" s="33" t="n">
        <v>0.139</v>
      </c>
      <c r="EJ568" s="33" t="n">
        <v>0.278</v>
      </c>
      <c r="EK568" s="33" t="n">
        <v>0.028</v>
      </c>
      <c r="EL568" s="33" t="n">
        <v>0.069</v>
      </c>
      <c r="EM568" s="33" t="n">
        <v>0.111</v>
      </c>
      <c r="EN568" s="33" t="n">
        <v>0.139</v>
      </c>
      <c r="EO568" s="33" t="n">
        <v>0.236</v>
      </c>
      <c r="EP568" s="33" t="n">
        <v>0.319</v>
      </c>
      <c r="EQ568" s="33" t="n">
        <v>0.264</v>
      </c>
      <c r="ER568" s="33" t="n">
        <v>0.042</v>
      </c>
      <c r="ES568" s="33" t="n">
        <v>0.083</v>
      </c>
      <c r="ET568" s="33" t="n">
        <v>0.125</v>
      </c>
      <c r="EU568" s="33" t="n">
        <v>0.097</v>
      </c>
      <c r="EV568" s="33" t="n">
        <v>0.125</v>
      </c>
      <c r="EW568" s="33" t="n">
        <v>0.611</v>
      </c>
      <c r="EX568" s="33" t="n">
        <v>0.458</v>
      </c>
      <c r="EY568" s="33" t="n">
        <v>0.389</v>
      </c>
      <c r="EZ568" s="33" t="n">
        <v>6.88</v>
      </c>
      <c r="FA568" s="33" t="n">
        <v>0.042</v>
      </c>
      <c r="FB568" s="33" t="n">
        <v>0.028</v>
      </c>
      <c r="FC568" s="33" t="n">
        <v>0.042</v>
      </c>
      <c r="FD568" s="33" t="n">
        <v>0.083</v>
      </c>
      <c r="FE568" s="33" t="n">
        <v>0.111</v>
      </c>
      <c r="FF568" s="33" t="n">
        <v>0.111</v>
      </c>
      <c r="FG568" s="33" t="n">
        <v>0.069</v>
      </c>
      <c r="FH568" s="33" t="n">
        <v>0.139</v>
      </c>
      <c r="FI568" s="33" t="n">
        <v>0.111</v>
      </c>
      <c r="FJ568" s="33" t="n">
        <v>0.222</v>
      </c>
      <c r="FK568" s="33" t="n">
        <v>0.042</v>
      </c>
      <c r="FL568" s="33" t="n">
        <v>0.528</v>
      </c>
      <c r="FM568" s="33" t="n">
        <v>0.583</v>
      </c>
      <c r="FN568" s="33" t="n">
        <v>0.194</v>
      </c>
      <c r="FO568" s="33" t="n">
        <v>0.194</v>
      </c>
      <c r="FP568" s="33" t="n">
        <v>0.083</v>
      </c>
      <c r="FQ568" s="33" t="n">
        <v>0.278</v>
      </c>
      <c r="FR568" s="33" t="n">
        <v>0.083</v>
      </c>
      <c r="FS568" s="33" t="n">
        <v>0.111</v>
      </c>
      <c r="FT568" s="33" t="n">
        <v>0.222</v>
      </c>
      <c r="FU568" s="33" t="n">
        <v>0.083</v>
      </c>
      <c r="FV568" s="33" t="n">
        <v>0.125</v>
      </c>
      <c r="FW568" s="33" t="n">
        <v>0.208</v>
      </c>
      <c r="FX568" s="33" t="n">
        <v>0.111</v>
      </c>
      <c r="FY568" s="33" t="n">
        <v>0.097</v>
      </c>
      <c r="FZ568" s="33" t="n">
        <v>0.097</v>
      </c>
      <c r="GA568" s="33" t="n">
        <v>0.028</v>
      </c>
      <c r="GB568" s="33" t="n">
        <v>0</v>
      </c>
      <c r="GC568" s="33" t="n">
        <v>0.028</v>
      </c>
      <c r="GD568" s="33" t="n">
        <v>0.014</v>
      </c>
      <c r="GE568" s="33" t="n">
        <v>0.028</v>
      </c>
      <c r="GF568" s="33" t="n">
        <v>0</v>
      </c>
      <c r="GG568" s="33" t="n">
        <v>0.417</v>
      </c>
      <c r="GH568" s="33" t="n">
        <v>0.278</v>
      </c>
      <c r="GI568" s="33" t="n">
        <v>0.278</v>
      </c>
      <c r="GJ568" s="33" t="n">
        <v>0.292</v>
      </c>
      <c r="GK568" s="33" t="n">
        <v>0.333</v>
      </c>
      <c r="GL568" s="33" t="n">
        <v>0.278</v>
      </c>
      <c r="GM568" s="33" t="n">
        <v>0.444</v>
      </c>
      <c r="GN568" s="33" t="n">
        <v>0.25</v>
      </c>
      <c r="GO568" s="33" t="n">
        <v>0.306</v>
      </c>
      <c r="GP568" s="33" t="n">
        <v>0.458</v>
      </c>
      <c r="GQ568" s="33" t="n">
        <v>0.472</v>
      </c>
      <c r="GR568" s="33" t="n">
        <v>0.569</v>
      </c>
      <c r="GS568" s="33" t="n">
        <v>0.056</v>
      </c>
      <c r="GT568" s="33" t="n">
        <v>0.375</v>
      </c>
      <c r="GU568" s="33" t="n">
        <v>0.264</v>
      </c>
      <c r="GV568" s="33" t="n">
        <v>0.153</v>
      </c>
      <c r="GW568" s="33" t="n">
        <v>0.069</v>
      </c>
      <c r="GX568" s="33" t="n">
        <v>0.056</v>
      </c>
      <c r="GY568" s="33" t="n">
        <v>0.028</v>
      </c>
      <c r="GZ568" s="33" t="n">
        <v>0.042</v>
      </c>
      <c r="HA568" s="33" t="n">
        <v>0.056</v>
      </c>
      <c r="HB568" s="33" t="n">
        <v>0.028</v>
      </c>
      <c r="HC568" s="33" t="n">
        <v>0.042</v>
      </c>
      <c r="HD568" s="33" t="n">
        <v>0.028</v>
      </c>
      <c r="HE568" s="33" t="n">
        <v>0.028</v>
      </c>
      <c r="HF568" s="33" t="n">
        <v>0.056</v>
      </c>
      <c r="HG568" s="33" t="n">
        <v>0.069</v>
      </c>
      <c r="HH568" s="33" t="n">
        <v>0.056</v>
      </c>
      <c r="HI568" s="33" t="n">
        <v>0.056</v>
      </c>
      <c r="HJ568" s="33" t="n">
        <v>0.069</v>
      </c>
    </row>
    <row r="569" customFormat="false" ht="15" hidden="false" customHeight="false" outlineLevel="0" collapsed="false">
      <c r="A569" s="33" t="n">
        <v>610257</v>
      </c>
      <c r="B569" s="242" t="s">
        <v>1785</v>
      </c>
      <c r="C569" s="243" t="s">
        <v>1786</v>
      </c>
      <c r="D569" s="33" t="n">
        <v>6800</v>
      </c>
      <c r="E569" s="33" t="n">
        <v>26091</v>
      </c>
      <c r="F569" s="33" t="s">
        <v>965</v>
      </c>
      <c r="G569" s="33" t="s">
        <v>966</v>
      </c>
      <c r="H569" s="243" t="s">
        <v>46</v>
      </c>
      <c r="I569" s="33" t="s">
        <v>3947</v>
      </c>
      <c r="J569" s="33" t="s">
        <v>2438</v>
      </c>
      <c r="L569" s="33" t="s">
        <v>2652</v>
      </c>
      <c r="N569" s="33" t="s">
        <v>1790</v>
      </c>
      <c r="O569" s="33" t="n">
        <v>51150</v>
      </c>
      <c r="P569" s="33" t="s">
        <v>1791</v>
      </c>
      <c r="Q569" s="33" t="s">
        <v>5616</v>
      </c>
      <c r="R569" s="33" t="s">
        <v>5617</v>
      </c>
      <c r="S569" s="33" t="n">
        <v>60612</v>
      </c>
      <c r="T569" s="33" t="n">
        <v>34</v>
      </c>
      <c r="U569" s="33" t="s">
        <v>5618</v>
      </c>
      <c r="V569" s="33" t="s">
        <v>5619</v>
      </c>
      <c r="W569" s="33" t="s">
        <v>5620</v>
      </c>
      <c r="X569" s="33" t="s">
        <v>5621</v>
      </c>
      <c r="Y569" s="33" t="s">
        <v>2021</v>
      </c>
      <c r="Z569" s="33" t="s">
        <v>2090</v>
      </c>
      <c r="AA569" s="33" t="n">
        <v>2012</v>
      </c>
      <c r="AB569" s="33" t="n">
        <v>610257</v>
      </c>
      <c r="AD569" s="33" t="n">
        <v>6800</v>
      </c>
      <c r="AG569" s="33" t="s">
        <v>5622</v>
      </c>
      <c r="AH569" s="33" t="n">
        <v>0</v>
      </c>
      <c r="AI569" s="33" t="s">
        <v>1823</v>
      </c>
      <c r="AJ569" s="33" t="s">
        <v>1801</v>
      </c>
      <c r="AK569" s="33" t="s">
        <v>1802</v>
      </c>
      <c r="AL569" s="33" t="s">
        <v>178</v>
      </c>
      <c r="AM569" s="33" t="s">
        <v>108</v>
      </c>
      <c r="AN569" s="33" t="s">
        <v>178</v>
      </c>
      <c r="AO569" s="33" t="s">
        <v>2652</v>
      </c>
      <c r="AP569" s="33" t="s">
        <v>108</v>
      </c>
      <c r="AQ569" s="33" t="s">
        <v>2467</v>
      </c>
      <c r="AR569" s="244" t="s">
        <v>162</v>
      </c>
      <c r="AS569" s="33" t="s">
        <v>77</v>
      </c>
      <c r="AT569" s="33" t="s">
        <v>77</v>
      </c>
      <c r="AU569" s="33" t="s">
        <v>131</v>
      </c>
      <c r="AV569" s="33" t="n">
        <v>66</v>
      </c>
      <c r="AW569" s="33" t="n">
        <v>63</v>
      </c>
      <c r="AX569" s="33" t="n">
        <v>83</v>
      </c>
      <c r="AY569" s="33" t="n">
        <v>91</v>
      </c>
      <c r="AZ569" s="33" t="n">
        <v>0</v>
      </c>
      <c r="BA569" s="33" t="n">
        <v>0</v>
      </c>
      <c r="BB569" s="33" t="n">
        <v>86</v>
      </c>
      <c r="BC569" s="33" t="n">
        <v>2</v>
      </c>
      <c r="BD569" s="245" t="n">
        <v>0</v>
      </c>
      <c r="BE569" s="33" t="n">
        <v>0</v>
      </c>
      <c r="BF569" s="33" t="n">
        <v>2</v>
      </c>
      <c r="BG569" s="33" t="n">
        <v>1</v>
      </c>
      <c r="BH569" s="33" t="n">
        <v>91</v>
      </c>
      <c r="BI569" s="33" t="n">
        <v>0.011</v>
      </c>
      <c r="BJ569" s="33" t="n">
        <v>0</v>
      </c>
      <c r="BK569" s="33" t="n">
        <v>0</v>
      </c>
      <c r="BL569" s="33" t="n">
        <v>0.033</v>
      </c>
      <c r="BM569" s="33" t="n">
        <v>0.011</v>
      </c>
      <c r="BN569" s="33" t="n">
        <v>0.077</v>
      </c>
      <c r="BO569" s="33" t="n">
        <v>0.011</v>
      </c>
      <c r="BP569" s="33" t="n">
        <v>0.011</v>
      </c>
      <c r="BQ569" s="33" t="n">
        <v>0.022</v>
      </c>
      <c r="BR569" s="33" t="n">
        <v>0.022</v>
      </c>
      <c r="BS569" s="33" t="n">
        <v>0.088</v>
      </c>
      <c r="BT569" s="33" t="n">
        <v>0.099</v>
      </c>
      <c r="BU569" s="33" t="n">
        <v>0.253</v>
      </c>
      <c r="BV569" s="33" t="n">
        <v>0.198</v>
      </c>
      <c r="BW569" s="33" t="n">
        <v>0.231</v>
      </c>
      <c r="BX569" s="33" t="n">
        <v>0.198</v>
      </c>
      <c r="BY569" s="33" t="n">
        <v>0.33</v>
      </c>
      <c r="BZ569" s="33" t="n">
        <v>0.352</v>
      </c>
      <c r="CA569" s="33" t="n">
        <v>0</v>
      </c>
      <c r="CB569" s="33" t="n">
        <v>0.011</v>
      </c>
      <c r="CC569" s="33" t="n">
        <v>0</v>
      </c>
      <c r="CD569" s="33" t="n">
        <v>0.011</v>
      </c>
      <c r="CE569" s="33" t="n">
        <v>0.011</v>
      </c>
      <c r="CF569" s="33" t="n">
        <v>0</v>
      </c>
      <c r="CG569" s="33" t="n">
        <v>0.725</v>
      </c>
      <c r="CH569" s="33" t="n">
        <v>0.78</v>
      </c>
      <c r="CI569" s="33" t="n">
        <v>0.747</v>
      </c>
      <c r="CJ569" s="33" t="n">
        <v>0.736</v>
      </c>
      <c r="CK569" s="33" t="n">
        <v>0.56</v>
      </c>
      <c r="CL569" s="33" t="n">
        <v>0.473</v>
      </c>
      <c r="CM569" s="33" t="n">
        <v>0</v>
      </c>
      <c r="CN569" s="33" t="n">
        <v>0</v>
      </c>
      <c r="CO569" s="33" t="n">
        <v>0</v>
      </c>
      <c r="CP569" s="33" t="n">
        <v>0</v>
      </c>
      <c r="CQ569" s="33" t="n">
        <v>0</v>
      </c>
      <c r="CR569" s="33" t="n">
        <v>0</v>
      </c>
      <c r="CS569" s="33" t="n">
        <v>0</v>
      </c>
      <c r="CT569" s="33" t="n">
        <v>0.011</v>
      </c>
      <c r="CU569" s="33" t="n">
        <v>0</v>
      </c>
      <c r="CV569" s="33" t="n">
        <v>0.011</v>
      </c>
      <c r="CW569" s="33" t="n">
        <v>0.011</v>
      </c>
      <c r="CX569" s="33" t="n">
        <v>0.022</v>
      </c>
      <c r="CY569" s="33" t="n">
        <v>0</v>
      </c>
      <c r="CZ569" s="33" t="n">
        <v>0.022</v>
      </c>
      <c r="DA569" s="33" t="n">
        <v>0.033</v>
      </c>
      <c r="DB569" s="33" t="n">
        <v>0.099</v>
      </c>
      <c r="DC569" s="33" t="n">
        <v>0.077</v>
      </c>
      <c r="DD569" s="33" t="n">
        <v>0.055</v>
      </c>
      <c r="DE569" s="33" t="n">
        <v>0.176</v>
      </c>
      <c r="DF569" s="33" t="n">
        <v>0.176</v>
      </c>
      <c r="DG569" s="33" t="n">
        <v>0.143</v>
      </c>
      <c r="DH569" s="33" t="n">
        <v>0.198</v>
      </c>
      <c r="DI569" s="33" t="n">
        <v>0.143</v>
      </c>
      <c r="DJ569" s="33" t="n">
        <v>0.286</v>
      </c>
      <c r="DK569" s="33" t="n">
        <v>0.176</v>
      </c>
      <c r="DL569" s="33" t="n">
        <v>0.264</v>
      </c>
      <c r="DM569" s="33" t="n">
        <v>0.264</v>
      </c>
      <c r="DN569" s="33" t="n">
        <v>0</v>
      </c>
      <c r="DO569" s="33" t="n">
        <v>0</v>
      </c>
      <c r="DP569" s="33" t="n">
        <v>0</v>
      </c>
      <c r="DQ569" s="33" t="n">
        <v>0.011</v>
      </c>
      <c r="DR569" s="33" t="n">
        <v>0</v>
      </c>
      <c r="DS569" s="33" t="n">
        <v>0</v>
      </c>
      <c r="DT569" s="33" t="n">
        <v>0</v>
      </c>
      <c r="DU569" s="33" t="n">
        <v>0.011</v>
      </c>
      <c r="DV569" s="33" t="n">
        <v>0</v>
      </c>
      <c r="DW569" s="33" t="n">
        <v>0.813</v>
      </c>
      <c r="DX569" s="33" t="n">
        <v>0.813</v>
      </c>
      <c r="DY569" s="33" t="n">
        <v>0.835</v>
      </c>
      <c r="DZ569" s="33" t="n">
        <v>0.791</v>
      </c>
      <c r="EA569" s="33" t="n">
        <v>0.835</v>
      </c>
      <c r="EB569" s="33" t="n">
        <v>0.681</v>
      </c>
      <c r="EC569" s="33" t="n">
        <v>0.725</v>
      </c>
      <c r="ED569" s="33" t="n">
        <v>0.637</v>
      </c>
      <c r="EE569" s="33" t="n">
        <v>0.681</v>
      </c>
      <c r="EF569" s="33" t="n">
        <v>0.56</v>
      </c>
      <c r="EG569" s="33" t="n">
        <v>0</v>
      </c>
      <c r="EH569" s="33" t="n">
        <v>0</v>
      </c>
      <c r="EI569" s="33" t="n">
        <v>0.022</v>
      </c>
      <c r="EJ569" s="33" t="n">
        <v>0.308</v>
      </c>
      <c r="EK569" s="33" t="n">
        <v>0.044</v>
      </c>
      <c r="EL569" s="33" t="n">
        <v>0.022</v>
      </c>
      <c r="EM569" s="33" t="n">
        <v>0.088</v>
      </c>
      <c r="EN569" s="33" t="n">
        <v>0.033</v>
      </c>
      <c r="EO569" s="33" t="n">
        <v>0.275</v>
      </c>
      <c r="EP569" s="33" t="n">
        <v>0.154</v>
      </c>
      <c r="EQ569" s="33" t="n">
        <v>0.286</v>
      </c>
      <c r="ER569" s="33" t="n">
        <v>0</v>
      </c>
      <c r="ES569" s="33" t="n">
        <v>0.011</v>
      </c>
      <c r="ET569" s="33" t="n">
        <v>0.033</v>
      </c>
      <c r="EU569" s="33" t="n">
        <v>0.033</v>
      </c>
      <c r="EV569" s="33" t="n">
        <v>0.099</v>
      </c>
      <c r="EW569" s="33" t="n">
        <v>0.67</v>
      </c>
      <c r="EX569" s="33" t="n">
        <v>0.791</v>
      </c>
      <c r="EY569" s="33" t="n">
        <v>0.571</v>
      </c>
      <c r="EZ569" s="33" t="n">
        <v>8.99</v>
      </c>
      <c r="FA569" s="33" t="n">
        <v>0</v>
      </c>
      <c r="FB569" s="33" t="n">
        <v>0</v>
      </c>
      <c r="FC569" s="33" t="n">
        <v>0</v>
      </c>
      <c r="FD569" s="33" t="n">
        <v>0.011</v>
      </c>
      <c r="FE569" s="33" t="n">
        <v>0.011</v>
      </c>
      <c r="FF569" s="33" t="n">
        <v>0.044</v>
      </c>
      <c r="FG569" s="33" t="n">
        <v>0.055</v>
      </c>
      <c r="FH569" s="33" t="n">
        <v>0.187</v>
      </c>
      <c r="FI569" s="33" t="n">
        <v>0.165</v>
      </c>
      <c r="FJ569" s="33" t="n">
        <v>0.516</v>
      </c>
      <c r="FK569" s="33" t="n">
        <v>0.011</v>
      </c>
      <c r="FL569" s="33" t="n">
        <v>0.615</v>
      </c>
      <c r="FM569" s="33" t="n">
        <v>0.604</v>
      </c>
      <c r="FN569" s="33" t="n">
        <v>0.22</v>
      </c>
      <c r="FO569" s="33" t="n">
        <v>0.198</v>
      </c>
      <c r="FP569" s="33" t="n">
        <v>0.198</v>
      </c>
      <c r="FQ569" s="33" t="n">
        <v>0.385</v>
      </c>
      <c r="FR569" s="33" t="n">
        <v>0.044</v>
      </c>
      <c r="FS569" s="33" t="n">
        <v>0.077</v>
      </c>
      <c r="FT569" s="33" t="n">
        <v>0.187</v>
      </c>
      <c r="FU569" s="33" t="n">
        <v>0.066</v>
      </c>
      <c r="FV569" s="33" t="n">
        <v>0.044</v>
      </c>
      <c r="FW569" s="33" t="n">
        <v>0.209</v>
      </c>
      <c r="FX569" s="33" t="n">
        <v>0.077</v>
      </c>
      <c r="FY569" s="33" t="n">
        <v>0.077</v>
      </c>
      <c r="FZ569" s="33" t="n">
        <v>0</v>
      </c>
      <c r="GA569" s="33" t="n">
        <v>0</v>
      </c>
      <c r="GB569" s="33" t="n">
        <v>0</v>
      </c>
      <c r="GC569" s="33" t="n">
        <v>0</v>
      </c>
      <c r="GD569" s="33" t="n">
        <v>0</v>
      </c>
      <c r="GE569" s="33" t="n">
        <v>0.022</v>
      </c>
      <c r="GF569" s="33" t="n">
        <v>0</v>
      </c>
      <c r="GG569" s="33" t="n">
        <v>0.253</v>
      </c>
      <c r="GH569" s="33" t="n">
        <v>0.198</v>
      </c>
      <c r="GI569" s="33" t="n">
        <v>0.176</v>
      </c>
      <c r="GJ569" s="33" t="n">
        <v>0.22</v>
      </c>
      <c r="GK569" s="33" t="n">
        <v>0.308</v>
      </c>
      <c r="GL569" s="33" t="n">
        <v>0.209</v>
      </c>
      <c r="GM569" s="33" t="n">
        <v>0.681</v>
      </c>
      <c r="GN569" s="33" t="n">
        <v>0.582</v>
      </c>
      <c r="GO569" s="33" t="n">
        <v>0.67</v>
      </c>
      <c r="GP569" s="33" t="n">
        <v>0.67</v>
      </c>
      <c r="GQ569" s="33" t="n">
        <v>0.549</v>
      </c>
      <c r="GR569" s="33" t="n">
        <v>0.736</v>
      </c>
      <c r="GS569" s="33" t="n">
        <v>0.044</v>
      </c>
      <c r="GT569" s="33" t="n">
        <v>0.154</v>
      </c>
      <c r="GU569" s="33" t="n">
        <v>0.121</v>
      </c>
      <c r="GV569" s="33" t="n">
        <v>0.077</v>
      </c>
      <c r="GW569" s="33" t="n">
        <v>0.088</v>
      </c>
      <c r="GX569" s="33" t="n">
        <v>0.033</v>
      </c>
      <c r="GY569" s="33" t="n">
        <v>0.022</v>
      </c>
      <c r="GZ569" s="33" t="n">
        <v>0.044</v>
      </c>
      <c r="HA569" s="33" t="n">
        <v>0.022</v>
      </c>
      <c r="HB569" s="33" t="n">
        <v>0.022</v>
      </c>
      <c r="HC569" s="33" t="n">
        <v>0.022</v>
      </c>
      <c r="HD569" s="33" t="n">
        <v>0.022</v>
      </c>
      <c r="HE569" s="33" t="n">
        <v>0</v>
      </c>
      <c r="HF569" s="33" t="n">
        <v>0.022</v>
      </c>
      <c r="HG569" s="33" t="n">
        <v>0.011</v>
      </c>
      <c r="HH569" s="33" t="n">
        <v>0.011</v>
      </c>
      <c r="HI569" s="33" t="n">
        <v>0.011</v>
      </c>
      <c r="HJ569" s="33" t="n">
        <v>0</v>
      </c>
    </row>
    <row r="570" customFormat="false" ht="15" hidden="false" customHeight="false" outlineLevel="0" collapsed="false">
      <c r="A570" s="33" t="n">
        <v>610258</v>
      </c>
      <c r="B570" s="242" t="s">
        <v>1785</v>
      </c>
      <c r="C570" s="243" t="s">
        <v>1786</v>
      </c>
      <c r="D570" s="33" t="n">
        <v>6810</v>
      </c>
      <c r="E570" s="33" t="n">
        <v>26101</v>
      </c>
      <c r="F570" s="33" t="s">
        <v>1151</v>
      </c>
      <c r="G570" s="33" t="s">
        <v>1152</v>
      </c>
      <c r="H570" s="243" t="s">
        <v>46</v>
      </c>
      <c r="I570" s="33" t="s">
        <v>1855</v>
      </c>
      <c r="J570" s="33" t="s">
        <v>1788</v>
      </c>
      <c r="N570" s="33" t="s">
        <v>1790</v>
      </c>
      <c r="O570" s="33" t="n">
        <v>51416</v>
      </c>
      <c r="P570" s="33" t="s">
        <v>1791</v>
      </c>
      <c r="Q570" s="33" t="s">
        <v>5623</v>
      </c>
      <c r="R570" s="33" t="s">
        <v>5624</v>
      </c>
      <c r="S570" s="33" t="n">
        <v>60653</v>
      </c>
      <c r="T570" s="33" t="n">
        <v>40</v>
      </c>
      <c r="U570" s="33" t="s">
        <v>5625</v>
      </c>
      <c r="V570" s="33" t="s">
        <v>5626</v>
      </c>
      <c r="W570" s="33" t="s">
        <v>5627</v>
      </c>
      <c r="X570" s="33" t="s">
        <v>5628</v>
      </c>
      <c r="Y570" s="33" t="s">
        <v>2229</v>
      </c>
      <c r="Z570" s="33" t="s">
        <v>1894</v>
      </c>
      <c r="AA570" s="33" t="n">
        <v>2012</v>
      </c>
      <c r="AB570" s="33" t="n">
        <v>610258</v>
      </c>
      <c r="AG570" s="33" t="s">
        <v>5629</v>
      </c>
      <c r="AH570" s="33" t="n">
        <v>5</v>
      </c>
      <c r="AI570" s="33" t="s">
        <v>1823</v>
      </c>
      <c r="AJ570" s="33" t="s">
        <v>1801</v>
      </c>
      <c r="AK570" s="33" t="s">
        <v>1802</v>
      </c>
      <c r="AL570" s="33" t="s">
        <v>99</v>
      </c>
      <c r="AM570" s="33" t="s">
        <v>53</v>
      </c>
      <c r="AR570" s="244" t="s">
        <v>54</v>
      </c>
    </row>
    <row r="571" customFormat="false" ht="15" hidden="false" customHeight="false" outlineLevel="0" collapsed="false">
      <c r="A571" s="33" t="n">
        <v>610263</v>
      </c>
      <c r="B571" s="242" t="s">
        <v>1785</v>
      </c>
      <c r="C571" s="243" t="s">
        <v>1786</v>
      </c>
      <c r="D571" s="33" t="n">
        <v>6860</v>
      </c>
      <c r="E571" s="33" t="n">
        <v>26141</v>
      </c>
      <c r="F571" s="33" t="s">
        <v>490</v>
      </c>
      <c r="G571" s="33" t="s">
        <v>491</v>
      </c>
      <c r="H571" s="243" t="s">
        <v>46</v>
      </c>
      <c r="I571" s="33" t="s">
        <v>3947</v>
      </c>
      <c r="J571" s="33" t="s">
        <v>2438</v>
      </c>
      <c r="L571" s="33" t="s">
        <v>2652</v>
      </c>
      <c r="N571" s="33" t="s">
        <v>1790</v>
      </c>
      <c r="O571" s="33" t="n">
        <v>51417</v>
      </c>
      <c r="P571" s="33" t="s">
        <v>1791</v>
      </c>
      <c r="Q571" s="33" t="s">
        <v>5630</v>
      </c>
      <c r="R571" s="33" t="s">
        <v>5631</v>
      </c>
      <c r="S571" s="33" t="n">
        <v>60637</v>
      </c>
      <c r="T571" s="33" t="n">
        <v>42</v>
      </c>
      <c r="U571" s="33" t="s">
        <v>5632</v>
      </c>
      <c r="V571" s="33" t="s">
        <v>5633</v>
      </c>
      <c r="W571" s="33" t="s">
        <v>5634</v>
      </c>
      <c r="X571" s="33" t="s">
        <v>5635</v>
      </c>
      <c r="Y571" s="33" t="s">
        <v>2097</v>
      </c>
      <c r="Z571" s="33" t="s">
        <v>1940</v>
      </c>
      <c r="AA571" s="33" t="n">
        <v>2012</v>
      </c>
      <c r="AB571" s="33" t="n">
        <v>610263</v>
      </c>
      <c r="AD571" s="33" t="n">
        <v>6860</v>
      </c>
      <c r="AG571" s="33" t="s">
        <v>5636</v>
      </c>
      <c r="AH571" s="33" t="n">
        <v>0</v>
      </c>
      <c r="AI571" s="33" t="s">
        <v>1823</v>
      </c>
      <c r="AJ571" s="33" t="s">
        <v>1801</v>
      </c>
      <c r="AK571" s="33" t="s">
        <v>1802</v>
      </c>
      <c r="AL571" s="33" t="s">
        <v>115</v>
      </c>
      <c r="AM571" s="33" t="s">
        <v>53</v>
      </c>
      <c r="AN571" s="33" t="s">
        <v>115</v>
      </c>
      <c r="AO571" s="33" t="s">
        <v>2652</v>
      </c>
      <c r="AP571" s="33" t="s">
        <v>53</v>
      </c>
      <c r="AQ571" s="33" t="s">
        <v>2467</v>
      </c>
      <c r="AR571" s="244" t="s">
        <v>54</v>
      </c>
    </row>
    <row r="572" customFormat="false" ht="15" hidden="false" customHeight="false" outlineLevel="0" collapsed="false">
      <c r="A572" s="33" t="n">
        <v>610264</v>
      </c>
      <c r="B572" s="242" t="s">
        <v>1785</v>
      </c>
      <c r="C572" s="243" t="s">
        <v>1786</v>
      </c>
      <c r="D572" s="33" t="n">
        <v>6870</v>
      </c>
      <c r="E572" s="33" t="n">
        <v>26151</v>
      </c>
      <c r="F572" s="33" t="s">
        <v>1182</v>
      </c>
      <c r="G572" s="33" t="s">
        <v>1183</v>
      </c>
      <c r="H572" s="243" t="s">
        <v>46</v>
      </c>
      <c r="I572" s="33" t="s">
        <v>1855</v>
      </c>
      <c r="J572" s="33" t="s">
        <v>1788</v>
      </c>
      <c r="N572" s="33" t="s">
        <v>1790</v>
      </c>
      <c r="O572" s="33" t="n">
        <v>51388</v>
      </c>
      <c r="P572" s="33" t="s">
        <v>1791</v>
      </c>
      <c r="Q572" s="33" t="s">
        <v>2380</v>
      </c>
      <c r="R572" s="33" t="s">
        <v>2381</v>
      </c>
      <c r="S572" s="33" t="n">
        <v>60621</v>
      </c>
      <c r="T572" s="33" t="n">
        <v>45</v>
      </c>
      <c r="U572" s="33" t="s">
        <v>5637</v>
      </c>
      <c r="V572" s="33" t="s">
        <v>5638</v>
      </c>
      <c r="W572" s="33" t="s">
        <v>5639</v>
      </c>
      <c r="X572" s="33" t="s">
        <v>5640</v>
      </c>
      <c r="Y572" s="33" t="s">
        <v>1830</v>
      </c>
      <c r="Z572" s="33" t="s">
        <v>1940</v>
      </c>
      <c r="AA572" s="33" t="n">
        <v>2012</v>
      </c>
      <c r="AB572" s="33" t="n">
        <v>610264</v>
      </c>
      <c r="AD572" s="33" t="n">
        <v>6870</v>
      </c>
      <c r="AG572" s="33" t="s">
        <v>5641</v>
      </c>
      <c r="AH572" s="33" t="n">
        <v>5</v>
      </c>
      <c r="AI572" s="33" t="s">
        <v>1823</v>
      </c>
      <c r="AJ572" s="33" t="s">
        <v>1801</v>
      </c>
      <c r="AK572" s="33" t="s">
        <v>1802</v>
      </c>
      <c r="AL572" s="33" t="s">
        <v>89</v>
      </c>
      <c r="AM572" s="33" t="s">
        <v>71</v>
      </c>
      <c r="AN572" s="33" t="s">
        <v>89</v>
      </c>
      <c r="AO572" s="33" t="s">
        <v>89</v>
      </c>
      <c r="AP572" s="33" t="s">
        <v>71</v>
      </c>
      <c r="AQ572" s="33" t="s">
        <v>2426</v>
      </c>
      <c r="AR572" s="244" t="s">
        <v>109</v>
      </c>
      <c r="AS572" s="33" t="s">
        <v>131</v>
      </c>
      <c r="AT572" s="33" t="s">
        <v>77</v>
      </c>
      <c r="AV572" s="33" t="n">
        <v>86</v>
      </c>
      <c r="AW572" s="33" t="n">
        <v>73</v>
      </c>
      <c r="AY572" s="33" t="n">
        <v>21</v>
      </c>
      <c r="AZ572" s="33" t="n">
        <v>0</v>
      </c>
      <c r="BA572" s="33" t="n">
        <v>0</v>
      </c>
      <c r="BB572" s="33" t="n">
        <v>20</v>
      </c>
      <c r="BC572" s="33" t="n">
        <v>0</v>
      </c>
      <c r="BD572" s="245" t="n">
        <v>0</v>
      </c>
      <c r="BE572" s="33" t="n">
        <v>0</v>
      </c>
      <c r="BF572" s="33" t="n">
        <v>0</v>
      </c>
      <c r="BG572" s="33" t="n">
        <v>1</v>
      </c>
      <c r="BH572" s="33" t="n">
        <v>21</v>
      </c>
      <c r="BI572" s="33" t="n">
        <v>0.048</v>
      </c>
      <c r="BJ572" s="33" t="n">
        <v>0</v>
      </c>
      <c r="BK572" s="33" t="n">
        <v>0</v>
      </c>
      <c r="BL572" s="33" t="n">
        <v>0</v>
      </c>
      <c r="BM572" s="33" t="n">
        <v>0</v>
      </c>
      <c r="BN572" s="33" t="n">
        <v>0.095</v>
      </c>
      <c r="BO572" s="33" t="n">
        <v>0</v>
      </c>
      <c r="BP572" s="33" t="n">
        <v>0.048</v>
      </c>
      <c r="BQ572" s="33" t="n">
        <v>0.048</v>
      </c>
      <c r="BR572" s="33" t="n">
        <v>0</v>
      </c>
      <c r="BS572" s="33" t="n">
        <v>0.048</v>
      </c>
      <c r="BT572" s="33" t="n">
        <v>0</v>
      </c>
      <c r="BU572" s="33" t="n">
        <v>0.19</v>
      </c>
      <c r="BV572" s="33" t="n">
        <v>0.048</v>
      </c>
      <c r="BW572" s="33" t="n">
        <v>0.095</v>
      </c>
      <c r="BX572" s="33" t="n">
        <v>0.143</v>
      </c>
      <c r="BY572" s="33" t="n">
        <v>0.143</v>
      </c>
      <c r="BZ572" s="33" t="n">
        <v>0.143</v>
      </c>
      <c r="CA572" s="33" t="n">
        <v>0.048</v>
      </c>
      <c r="CB572" s="33" t="n">
        <v>0.048</v>
      </c>
      <c r="CC572" s="33" t="n">
        <v>0.048</v>
      </c>
      <c r="CD572" s="33" t="n">
        <v>0.048</v>
      </c>
      <c r="CE572" s="33" t="n">
        <v>0.048</v>
      </c>
      <c r="CF572" s="33" t="n">
        <v>0.048</v>
      </c>
      <c r="CG572" s="33" t="n">
        <v>0.714</v>
      </c>
      <c r="CH572" s="33" t="n">
        <v>0.857</v>
      </c>
      <c r="CI572" s="33" t="n">
        <v>0.81</v>
      </c>
      <c r="CJ572" s="33" t="n">
        <v>0.81</v>
      </c>
      <c r="CK572" s="33" t="n">
        <v>0.762</v>
      </c>
      <c r="CL572" s="33" t="n">
        <v>0.714</v>
      </c>
      <c r="CM572" s="33" t="n">
        <v>0</v>
      </c>
      <c r="CN572" s="33" t="n">
        <v>0</v>
      </c>
      <c r="CO572" s="33" t="n">
        <v>0</v>
      </c>
      <c r="CP572" s="33" t="n">
        <v>0</v>
      </c>
      <c r="CQ572" s="33" t="n">
        <v>0</v>
      </c>
      <c r="CR572" s="33" t="n">
        <v>0</v>
      </c>
      <c r="CS572" s="33" t="n">
        <v>0</v>
      </c>
      <c r="CT572" s="33" t="n">
        <v>0</v>
      </c>
      <c r="CU572" s="33" t="n">
        <v>0</v>
      </c>
      <c r="CV572" s="33" t="n">
        <v>0</v>
      </c>
      <c r="CW572" s="33" t="n">
        <v>0</v>
      </c>
      <c r="CX572" s="33" t="n">
        <v>0</v>
      </c>
      <c r="CY572" s="33" t="n">
        <v>0</v>
      </c>
      <c r="CZ572" s="33" t="n">
        <v>0</v>
      </c>
      <c r="DA572" s="33" t="n">
        <v>0.095</v>
      </c>
      <c r="DB572" s="33" t="n">
        <v>0.048</v>
      </c>
      <c r="DC572" s="33" t="n">
        <v>0.095</v>
      </c>
      <c r="DD572" s="33" t="n">
        <v>0.048</v>
      </c>
      <c r="DE572" s="33" t="n">
        <v>0.238</v>
      </c>
      <c r="DF572" s="33" t="n">
        <v>0.143</v>
      </c>
      <c r="DG572" s="33" t="n">
        <v>0.143</v>
      </c>
      <c r="DH572" s="33" t="n">
        <v>0.095</v>
      </c>
      <c r="DI572" s="33" t="n">
        <v>0.19</v>
      </c>
      <c r="DJ572" s="33" t="n">
        <v>0.095</v>
      </c>
      <c r="DK572" s="33" t="n">
        <v>0.19</v>
      </c>
      <c r="DL572" s="33" t="n">
        <v>0.143</v>
      </c>
      <c r="DM572" s="33" t="n">
        <v>0.238</v>
      </c>
      <c r="DN572" s="33" t="n">
        <v>0.048</v>
      </c>
      <c r="DO572" s="33" t="n">
        <v>0.048</v>
      </c>
      <c r="DP572" s="33" t="n">
        <v>0.048</v>
      </c>
      <c r="DQ572" s="33" t="n">
        <v>0.095</v>
      </c>
      <c r="DR572" s="33" t="n">
        <v>0.095</v>
      </c>
      <c r="DS572" s="33" t="n">
        <v>0.048</v>
      </c>
      <c r="DT572" s="33" t="n">
        <v>0.048</v>
      </c>
      <c r="DU572" s="33" t="n">
        <v>0.048</v>
      </c>
      <c r="DV572" s="33" t="n">
        <v>0.048</v>
      </c>
      <c r="DW572" s="33" t="n">
        <v>0.714</v>
      </c>
      <c r="DX572" s="33" t="n">
        <v>0.81</v>
      </c>
      <c r="DY572" s="33" t="n">
        <v>0.81</v>
      </c>
      <c r="DZ572" s="33" t="n">
        <v>0.81</v>
      </c>
      <c r="EA572" s="33" t="n">
        <v>0.714</v>
      </c>
      <c r="EB572" s="33" t="n">
        <v>0.762</v>
      </c>
      <c r="EC572" s="33" t="n">
        <v>0.714</v>
      </c>
      <c r="ED572" s="33" t="n">
        <v>0.714</v>
      </c>
      <c r="EE572" s="33" t="n">
        <v>0.667</v>
      </c>
      <c r="EF572" s="33" t="n">
        <v>0.143</v>
      </c>
      <c r="EG572" s="33" t="n">
        <v>0</v>
      </c>
      <c r="EH572" s="33" t="n">
        <v>0</v>
      </c>
      <c r="EI572" s="33" t="n">
        <v>0</v>
      </c>
      <c r="EJ572" s="33" t="n">
        <v>0.524</v>
      </c>
      <c r="EK572" s="33" t="n">
        <v>0.238</v>
      </c>
      <c r="EL572" s="33" t="n">
        <v>0.048</v>
      </c>
      <c r="EM572" s="33" t="n">
        <v>0.048</v>
      </c>
      <c r="EN572" s="33" t="n">
        <v>0.095</v>
      </c>
      <c r="EO572" s="33" t="n">
        <v>0.19</v>
      </c>
      <c r="EP572" s="33" t="n">
        <v>0.238</v>
      </c>
      <c r="EQ572" s="33" t="n">
        <v>0.286</v>
      </c>
      <c r="ER572" s="33" t="n">
        <v>0.095</v>
      </c>
      <c r="ES572" s="33" t="n">
        <v>0.095</v>
      </c>
      <c r="ET572" s="33" t="n">
        <v>0.143</v>
      </c>
      <c r="EU572" s="33" t="n">
        <v>0.095</v>
      </c>
      <c r="EV572" s="33" t="n">
        <v>0.143</v>
      </c>
      <c r="EW572" s="33" t="n">
        <v>0.476</v>
      </c>
      <c r="EX572" s="33" t="n">
        <v>0.571</v>
      </c>
      <c r="EY572" s="33" t="n">
        <v>0.571</v>
      </c>
      <c r="EZ572" s="33" t="n">
        <v>7.95</v>
      </c>
      <c r="FA572" s="33" t="n">
        <v>0.048</v>
      </c>
      <c r="FB572" s="33" t="n">
        <v>0</v>
      </c>
      <c r="FC572" s="33" t="n">
        <v>0</v>
      </c>
      <c r="FD572" s="33" t="n">
        <v>0.048</v>
      </c>
      <c r="FE572" s="33" t="n">
        <v>0.095</v>
      </c>
      <c r="FF572" s="33" t="n">
        <v>0.095</v>
      </c>
      <c r="FG572" s="33" t="n">
        <v>0.048</v>
      </c>
      <c r="FH572" s="33" t="n">
        <v>0.048</v>
      </c>
      <c r="FI572" s="33" t="n">
        <v>0.143</v>
      </c>
      <c r="FJ572" s="33" t="n">
        <v>0.429</v>
      </c>
      <c r="FK572" s="33" t="n">
        <v>0.048</v>
      </c>
      <c r="FL572" s="33" t="n">
        <v>0.714</v>
      </c>
      <c r="FM572" s="33" t="n">
        <v>0.667</v>
      </c>
      <c r="FN572" s="33" t="n">
        <v>0.286</v>
      </c>
      <c r="FO572" s="33" t="n">
        <v>0</v>
      </c>
      <c r="FP572" s="33" t="n">
        <v>0.095</v>
      </c>
      <c r="FQ572" s="33" t="n">
        <v>0.286</v>
      </c>
      <c r="FR572" s="33" t="n">
        <v>0.048</v>
      </c>
      <c r="FS572" s="33" t="n">
        <v>0</v>
      </c>
      <c r="FT572" s="33" t="n">
        <v>0.095</v>
      </c>
      <c r="FU572" s="33" t="n">
        <v>0.095</v>
      </c>
      <c r="FV572" s="33" t="n">
        <v>0.143</v>
      </c>
      <c r="FW572" s="33" t="n">
        <v>0.238</v>
      </c>
      <c r="FX572" s="33" t="n">
        <v>0.143</v>
      </c>
      <c r="FY572" s="33" t="n">
        <v>0.095</v>
      </c>
      <c r="FZ572" s="33" t="n">
        <v>0.095</v>
      </c>
      <c r="GA572" s="33" t="n">
        <v>0</v>
      </c>
      <c r="GB572" s="33" t="n">
        <v>0</v>
      </c>
      <c r="GC572" s="33" t="n">
        <v>0</v>
      </c>
      <c r="GD572" s="33" t="n">
        <v>0</v>
      </c>
      <c r="GE572" s="33" t="n">
        <v>0</v>
      </c>
      <c r="GF572" s="33" t="n">
        <v>0</v>
      </c>
      <c r="GG572" s="33" t="n">
        <v>0.429</v>
      </c>
      <c r="GH572" s="33" t="n">
        <v>0.333</v>
      </c>
      <c r="GI572" s="33" t="n">
        <v>0.429</v>
      </c>
      <c r="GJ572" s="33" t="n">
        <v>0.429</v>
      </c>
      <c r="GK572" s="33" t="n">
        <v>0.429</v>
      </c>
      <c r="GL572" s="33" t="n">
        <v>0.286</v>
      </c>
      <c r="GM572" s="33" t="n">
        <v>0.429</v>
      </c>
      <c r="GN572" s="33" t="n">
        <v>0.381</v>
      </c>
      <c r="GO572" s="33" t="n">
        <v>0.333</v>
      </c>
      <c r="GP572" s="33" t="n">
        <v>0.381</v>
      </c>
      <c r="GQ572" s="33" t="n">
        <v>0.381</v>
      </c>
      <c r="GR572" s="33" t="n">
        <v>0.524</v>
      </c>
      <c r="GS572" s="33" t="n">
        <v>0</v>
      </c>
      <c r="GT572" s="33" t="n">
        <v>0.19</v>
      </c>
      <c r="GU572" s="33" t="n">
        <v>0.095</v>
      </c>
      <c r="GV572" s="33" t="n">
        <v>0.048</v>
      </c>
      <c r="GW572" s="33" t="n">
        <v>0.048</v>
      </c>
      <c r="GX572" s="33" t="n">
        <v>0.048</v>
      </c>
      <c r="GY572" s="33" t="n">
        <v>0.048</v>
      </c>
      <c r="GZ572" s="33" t="n">
        <v>0.048</v>
      </c>
      <c r="HA572" s="33" t="n">
        <v>0.048</v>
      </c>
      <c r="HB572" s="33" t="n">
        <v>0.048</v>
      </c>
      <c r="HC572" s="33" t="n">
        <v>0.048</v>
      </c>
      <c r="HD572" s="33" t="n">
        <v>0.048</v>
      </c>
      <c r="HE572" s="33" t="n">
        <v>0.095</v>
      </c>
      <c r="HF572" s="33" t="n">
        <v>0.048</v>
      </c>
      <c r="HG572" s="33" t="n">
        <v>0.095</v>
      </c>
      <c r="HH572" s="33" t="n">
        <v>0.095</v>
      </c>
      <c r="HI572" s="33" t="n">
        <v>0.095</v>
      </c>
      <c r="HJ572" s="33" t="n">
        <v>0.095</v>
      </c>
    </row>
    <row r="573" customFormat="false" ht="15" hidden="false" customHeight="false" outlineLevel="0" collapsed="false">
      <c r="A573" s="33" t="n">
        <v>610265</v>
      </c>
      <c r="B573" s="242" t="s">
        <v>1785</v>
      </c>
      <c r="C573" s="243" t="s">
        <v>1786</v>
      </c>
      <c r="D573" s="33" t="n">
        <v>6880</v>
      </c>
      <c r="E573" s="33" t="n">
        <v>26161</v>
      </c>
      <c r="F573" s="33" t="s">
        <v>140</v>
      </c>
      <c r="G573" s="33" t="s">
        <v>141</v>
      </c>
      <c r="H573" s="243" t="s">
        <v>46</v>
      </c>
      <c r="I573" s="33" t="s">
        <v>1855</v>
      </c>
      <c r="J573" s="33" t="s">
        <v>1788</v>
      </c>
      <c r="L573" s="33" t="s">
        <v>89</v>
      </c>
      <c r="N573" s="33" t="s">
        <v>1790</v>
      </c>
      <c r="O573" s="33" t="n">
        <v>51389</v>
      </c>
      <c r="P573" s="33" t="s">
        <v>1791</v>
      </c>
      <c r="Q573" s="33" t="s">
        <v>5642</v>
      </c>
      <c r="R573" s="33" t="s">
        <v>5643</v>
      </c>
      <c r="S573" s="33" t="n">
        <v>60621</v>
      </c>
      <c r="T573" s="33" t="n">
        <v>45</v>
      </c>
      <c r="U573" s="33" t="s">
        <v>5644</v>
      </c>
      <c r="V573" s="33" t="s">
        <v>5645</v>
      </c>
      <c r="W573" s="33" t="s">
        <v>5646</v>
      </c>
      <c r="X573" s="33" t="s">
        <v>5647</v>
      </c>
      <c r="Y573" s="33" t="s">
        <v>1830</v>
      </c>
      <c r="Z573" s="33" t="s">
        <v>1831</v>
      </c>
      <c r="AA573" s="33" t="n">
        <v>2012</v>
      </c>
      <c r="AB573" s="33" t="n">
        <v>610265</v>
      </c>
      <c r="AD573" s="33" t="n">
        <v>6880</v>
      </c>
      <c r="AG573" s="33" t="s">
        <v>5648</v>
      </c>
      <c r="AH573" s="33" t="n">
        <v>5</v>
      </c>
      <c r="AI573" s="33" t="s">
        <v>1823</v>
      </c>
      <c r="AJ573" s="33" t="s">
        <v>1801</v>
      </c>
      <c r="AK573" s="33" t="s">
        <v>1802</v>
      </c>
      <c r="AL573" s="33" t="s">
        <v>89</v>
      </c>
      <c r="AM573" s="33" t="s">
        <v>71</v>
      </c>
      <c r="AN573" s="33" t="s">
        <v>89</v>
      </c>
      <c r="AO573" s="33" t="s">
        <v>89</v>
      </c>
      <c r="AP573" s="33" t="s">
        <v>71</v>
      </c>
      <c r="AQ573" s="33" t="s">
        <v>2467</v>
      </c>
      <c r="AR573" s="244" t="s">
        <v>142</v>
      </c>
      <c r="AS573" s="33" t="s">
        <v>47</v>
      </c>
      <c r="AT573" s="33" t="s">
        <v>137</v>
      </c>
      <c r="AU573" s="33" t="s">
        <v>47</v>
      </c>
      <c r="AV573" s="33" t="n">
        <v>48</v>
      </c>
      <c r="AW573" s="33" t="n">
        <v>18</v>
      </c>
      <c r="AX573" s="33" t="n">
        <v>57</v>
      </c>
      <c r="AY573" s="33" t="n">
        <v>69</v>
      </c>
      <c r="AZ573" s="33" t="n">
        <v>0</v>
      </c>
      <c r="BA573" s="33" t="n">
        <v>0</v>
      </c>
      <c r="BB573" s="33" t="n">
        <v>57</v>
      </c>
      <c r="BC573" s="33" t="n">
        <v>0</v>
      </c>
      <c r="BD573" s="245" t="n">
        <v>0</v>
      </c>
      <c r="BE573" s="33" t="n">
        <v>0</v>
      </c>
      <c r="BF573" s="33" t="n">
        <v>2</v>
      </c>
      <c r="BG573" s="33" t="n">
        <v>10</v>
      </c>
      <c r="BH573" s="33" t="n">
        <v>69</v>
      </c>
      <c r="BI573" s="33" t="n">
        <v>0</v>
      </c>
      <c r="BJ573" s="33" t="n">
        <v>0</v>
      </c>
      <c r="BK573" s="33" t="n">
        <v>0</v>
      </c>
      <c r="BL573" s="33" t="n">
        <v>0</v>
      </c>
      <c r="BM573" s="33" t="n">
        <v>0</v>
      </c>
      <c r="BN573" s="33" t="n">
        <v>0.014</v>
      </c>
      <c r="BO573" s="33" t="n">
        <v>0.072</v>
      </c>
      <c r="BP573" s="33" t="n">
        <v>0.043</v>
      </c>
      <c r="BQ573" s="33" t="n">
        <v>0.101</v>
      </c>
      <c r="BR573" s="33" t="n">
        <v>0.029</v>
      </c>
      <c r="BS573" s="33" t="n">
        <v>0.087</v>
      </c>
      <c r="BT573" s="33" t="n">
        <v>0.13</v>
      </c>
      <c r="BU573" s="33" t="n">
        <v>0.348</v>
      </c>
      <c r="BV573" s="33" t="n">
        <v>0.391</v>
      </c>
      <c r="BW573" s="33" t="n">
        <v>0.435</v>
      </c>
      <c r="BX573" s="33" t="n">
        <v>0.29</v>
      </c>
      <c r="BY573" s="33" t="n">
        <v>0.449</v>
      </c>
      <c r="BZ573" s="33" t="n">
        <v>0.275</v>
      </c>
      <c r="CA573" s="33" t="n">
        <v>0.014</v>
      </c>
      <c r="CB573" s="33" t="n">
        <v>0.029</v>
      </c>
      <c r="CC573" s="33" t="n">
        <v>0.043</v>
      </c>
      <c r="CD573" s="33" t="n">
        <v>0.043</v>
      </c>
      <c r="CE573" s="33" t="n">
        <v>0.014</v>
      </c>
      <c r="CF573" s="33" t="n">
        <v>0.014</v>
      </c>
      <c r="CG573" s="33" t="n">
        <v>0.565</v>
      </c>
      <c r="CH573" s="33" t="n">
        <v>0.536</v>
      </c>
      <c r="CI573" s="33" t="n">
        <v>0.42</v>
      </c>
      <c r="CJ573" s="33" t="n">
        <v>0.638</v>
      </c>
      <c r="CK573" s="33" t="n">
        <v>0.449</v>
      </c>
      <c r="CL573" s="33" t="n">
        <v>0.565</v>
      </c>
      <c r="CM573" s="33" t="n">
        <v>0</v>
      </c>
      <c r="CN573" s="33" t="n">
        <v>0</v>
      </c>
      <c r="CO573" s="33" t="n">
        <v>0</v>
      </c>
      <c r="CP573" s="33" t="n">
        <v>0.029</v>
      </c>
      <c r="CQ573" s="33" t="n">
        <v>0</v>
      </c>
      <c r="CR573" s="33" t="n">
        <v>0.014</v>
      </c>
      <c r="CS573" s="33" t="n">
        <v>0.029</v>
      </c>
      <c r="CT573" s="33" t="n">
        <v>0.072</v>
      </c>
      <c r="CU573" s="33" t="n">
        <v>0.043</v>
      </c>
      <c r="CV573" s="33" t="n">
        <v>0.014</v>
      </c>
      <c r="CW573" s="33" t="n">
        <v>0.058</v>
      </c>
      <c r="CX573" s="33" t="n">
        <v>0.072</v>
      </c>
      <c r="CY573" s="33" t="n">
        <v>0.116</v>
      </c>
      <c r="CZ573" s="33" t="n">
        <v>0.101</v>
      </c>
      <c r="DA573" s="33" t="n">
        <v>0.188</v>
      </c>
      <c r="DB573" s="33" t="n">
        <v>0.087</v>
      </c>
      <c r="DC573" s="33" t="n">
        <v>0.159</v>
      </c>
      <c r="DD573" s="33" t="n">
        <v>0.13</v>
      </c>
      <c r="DE573" s="33" t="n">
        <v>0.29</v>
      </c>
      <c r="DF573" s="33" t="n">
        <v>0.319</v>
      </c>
      <c r="DG573" s="33" t="n">
        <v>0.275</v>
      </c>
      <c r="DH573" s="33" t="n">
        <v>0.217</v>
      </c>
      <c r="DI573" s="33" t="n">
        <v>0.304</v>
      </c>
      <c r="DJ573" s="33" t="n">
        <v>0.304</v>
      </c>
      <c r="DK573" s="33" t="n">
        <v>0.362</v>
      </c>
      <c r="DL573" s="33" t="n">
        <v>0.261</v>
      </c>
      <c r="DM573" s="33" t="n">
        <v>0.29</v>
      </c>
      <c r="DN573" s="33" t="n">
        <v>0.014</v>
      </c>
      <c r="DO573" s="33" t="n">
        <v>0.014</v>
      </c>
      <c r="DP573" s="33" t="n">
        <v>0.014</v>
      </c>
      <c r="DQ573" s="33" t="n">
        <v>0.014</v>
      </c>
      <c r="DR573" s="33" t="n">
        <v>0.014</v>
      </c>
      <c r="DS573" s="33" t="n">
        <v>0.014</v>
      </c>
      <c r="DT573" s="33" t="n">
        <v>0.029</v>
      </c>
      <c r="DU573" s="33" t="n">
        <v>0.014</v>
      </c>
      <c r="DV573" s="33" t="n">
        <v>0.029</v>
      </c>
      <c r="DW573" s="33" t="n">
        <v>0.681</v>
      </c>
      <c r="DX573" s="33" t="n">
        <v>0.609</v>
      </c>
      <c r="DY573" s="33" t="n">
        <v>0.638</v>
      </c>
      <c r="DZ573" s="33" t="n">
        <v>0.623</v>
      </c>
      <c r="EA573" s="33" t="n">
        <v>0.58</v>
      </c>
      <c r="EB573" s="33" t="n">
        <v>0.478</v>
      </c>
      <c r="EC573" s="33" t="n">
        <v>0.493</v>
      </c>
      <c r="ED573" s="33" t="n">
        <v>0.493</v>
      </c>
      <c r="EE573" s="33" t="n">
        <v>0.507</v>
      </c>
      <c r="EF573" s="33" t="n">
        <v>0.565</v>
      </c>
      <c r="EG573" s="33" t="n">
        <v>0.217</v>
      </c>
      <c r="EH573" s="33" t="n">
        <v>0</v>
      </c>
      <c r="EI573" s="33" t="n">
        <v>0.217</v>
      </c>
      <c r="EJ573" s="33" t="n">
        <v>0.232</v>
      </c>
      <c r="EK573" s="33" t="n">
        <v>0.174</v>
      </c>
      <c r="EL573" s="33" t="n">
        <v>0.029</v>
      </c>
      <c r="EM573" s="33" t="n">
        <v>0.174</v>
      </c>
      <c r="EN573" s="33" t="n">
        <v>0.029</v>
      </c>
      <c r="EO573" s="33" t="n">
        <v>0.145</v>
      </c>
      <c r="EP573" s="33" t="n">
        <v>0.304</v>
      </c>
      <c r="EQ573" s="33" t="n">
        <v>0.145</v>
      </c>
      <c r="ER573" s="33" t="n">
        <v>0.029</v>
      </c>
      <c r="ES573" s="33" t="n">
        <v>0.058</v>
      </c>
      <c r="ET573" s="33" t="n">
        <v>0.116</v>
      </c>
      <c r="EU573" s="33" t="n">
        <v>0.072</v>
      </c>
      <c r="EV573" s="33" t="n">
        <v>0.145</v>
      </c>
      <c r="EW573" s="33" t="n">
        <v>0.406</v>
      </c>
      <c r="EX573" s="33" t="n">
        <v>0.551</v>
      </c>
      <c r="EY573" s="33" t="n">
        <v>0.391</v>
      </c>
      <c r="EZ573" s="33" t="n">
        <v>7.77</v>
      </c>
      <c r="FA573" s="33" t="n">
        <v>0</v>
      </c>
      <c r="FB573" s="33" t="n">
        <v>0</v>
      </c>
      <c r="FC573" s="33" t="n">
        <v>0.072</v>
      </c>
      <c r="FD573" s="33" t="n">
        <v>0.029</v>
      </c>
      <c r="FE573" s="33" t="n">
        <v>0.087</v>
      </c>
      <c r="FF573" s="33" t="n">
        <v>0.072</v>
      </c>
      <c r="FG573" s="33" t="n">
        <v>0.072</v>
      </c>
      <c r="FH573" s="33" t="n">
        <v>0.145</v>
      </c>
      <c r="FI573" s="33" t="n">
        <v>0.217</v>
      </c>
      <c r="FJ573" s="33" t="n">
        <v>0.261</v>
      </c>
      <c r="FK573" s="33" t="n">
        <v>0.043</v>
      </c>
      <c r="FL573" s="33" t="n">
        <v>0.507</v>
      </c>
      <c r="FM573" s="33" t="n">
        <v>0.681</v>
      </c>
      <c r="FN573" s="33" t="n">
        <v>0.232</v>
      </c>
      <c r="FO573" s="33" t="n">
        <v>0.159</v>
      </c>
      <c r="FP573" s="33" t="n">
        <v>0.087</v>
      </c>
      <c r="FQ573" s="33" t="n">
        <v>0.275</v>
      </c>
      <c r="FR573" s="33" t="n">
        <v>0.116</v>
      </c>
      <c r="FS573" s="33" t="n">
        <v>0.029</v>
      </c>
      <c r="FT573" s="33" t="n">
        <v>0.246</v>
      </c>
      <c r="FU573" s="33" t="n">
        <v>0.072</v>
      </c>
      <c r="FV573" s="33" t="n">
        <v>0.072</v>
      </c>
      <c r="FW573" s="33" t="n">
        <v>0.145</v>
      </c>
      <c r="FX573" s="33" t="n">
        <v>0.145</v>
      </c>
      <c r="FY573" s="33" t="n">
        <v>0.13</v>
      </c>
      <c r="FZ573" s="33" t="n">
        <v>0.101</v>
      </c>
      <c r="GA573" s="33" t="n">
        <v>0</v>
      </c>
      <c r="GB573" s="33" t="n">
        <v>0</v>
      </c>
      <c r="GC573" s="33" t="n">
        <v>0</v>
      </c>
      <c r="GD573" s="33" t="n">
        <v>0</v>
      </c>
      <c r="GE573" s="33" t="n">
        <v>0.043</v>
      </c>
      <c r="GF573" s="33" t="n">
        <v>0</v>
      </c>
      <c r="GG573" s="33" t="n">
        <v>0.232</v>
      </c>
      <c r="GH573" s="33" t="n">
        <v>0.348</v>
      </c>
      <c r="GI573" s="33" t="n">
        <v>0.362</v>
      </c>
      <c r="GJ573" s="33" t="n">
        <v>0.391</v>
      </c>
      <c r="GK573" s="33" t="n">
        <v>0.493</v>
      </c>
      <c r="GL573" s="33" t="n">
        <v>0.304</v>
      </c>
      <c r="GM573" s="33" t="n">
        <v>0.681</v>
      </c>
      <c r="GN573" s="33" t="n">
        <v>0.464</v>
      </c>
      <c r="GO573" s="33" t="n">
        <v>0.377</v>
      </c>
      <c r="GP573" s="33" t="n">
        <v>0.478</v>
      </c>
      <c r="GQ573" s="33" t="n">
        <v>0.261</v>
      </c>
      <c r="GR573" s="33" t="n">
        <v>0.623</v>
      </c>
      <c r="GS573" s="33" t="n">
        <v>0.043</v>
      </c>
      <c r="GT573" s="33" t="n">
        <v>0.13</v>
      </c>
      <c r="GU573" s="33" t="n">
        <v>0.203</v>
      </c>
      <c r="GV573" s="33" t="n">
        <v>0.087</v>
      </c>
      <c r="GW573" s="33" t="n">
        <v>0.159</v>
      </c>
      <c r="GX573" s="33" t="n">
        <v>0.029</v>
      </c>
      <c r="GY573" s="33" t="n">
        <v>0</v>
      </c>
      <c r="GZ573" s="33" t="n">
        <v>0</v>
      </c>
      <c r="HA573" s="33" t="n">
        <v>0.014</v>
      </c>
      <c r="HB573" s="33" t="n">
        <v>0</v>
      </c>
      <c r="HC573" s="33" t="n">
        <v>0</v>
      </c>
      <c r="HD573" s="33" t="n">
        <v>0</v>
      </c>
      <c r="HE573" s="33" t="n">
        <v>0.043</v>
      </c>
      <c r="HF573" s="33" t="n">
        <v>0.058</v>
      </c>
      <c r="HG573" s="33" t="n">
        <v>0.043</v>
      </c>
      <c r="HH573" s="33" t="n">
        <v>0.043</v>
      </c>
      <c r="HI573" s="33" t="n">
        <v>0.043</v>
      </c>
      <c r="HJ573" s="33" t="n">
        <v>0.043</v>
      </c>
    </row>
    <row r="574" customFormat="false" ht="15" hidden="false" customHeight="false" outlineLevel="0" collapsed="false">
      <c r="A574" s="33" t="n">
        <v>610266</v>
      </c>
      <c r="B574" s="242" t="s">
        <v>1785</v>
      </c>
      <c r="C574" s="243" t="s">
        <v>1786</v>
      </c>
      <c r="D574" s="33" t="n">
        <v>6890</v>
      </c>
      <c r="E574" s="33" t="n">
        <v>26171</v>
      </c>
      <c r="F574" s="33" t="s">
        <v>492</v>
      </c>
      <c r="G574" s="33" t="s">
        <v>493</v>
      </c>
      <c r="H574" s="243" t="s">
        <v>46</v>
      </c>
      <c r="I574" s="33" t="s">
        <v>1855</v>
      </c>
      <c r="J574" s="33" t="s">
        <v>1788</v>
      </c>
      <c r="L574" s="33" t="s">
        <v>99</v>
      </c>
      <c r="N574" s="33" t="s">
        <v>1790</v>
      </c>
      <c r="O574" s="33" t="n">
        <v>51418</v>
      </c>
      <c r="P574" s="33" t="s">
        <v>1791</v>
      </c>
      <c r="Q574" s="33" t="s">
        <v>492</v>
      </c>
      <c r="R574" s="33" t="s">
        <v>5649</v>
      </c>
      <c r="S574" s="33" t="n">
        <v>60637</v>
      </c>
      <c r="T574" s="33" t="n">
        <v>46</v>
      </c>
      <c r="U574" s="33" t="s">
        <v>5650</v>
      </c>
      <c r="V574" s="33" t="s">
        <v>5651</v>
      </c>
      <c r="W574" s="33" t="s">
        <v>5652</v>
      </c>
      <c r="X574" s="33" t="s">
        <v>5653</v>
      </c>
      <c r="Y574" s="33" t="s">
        <v>1477</v>
      </c>
      <c r="Z574" s="33" t="s">
        <v>2586</v>
      </c>
      <c r="AA574" s="33" t="n">
        <v>2012</v>
      </c>
      <c r="AB574" s="33" t="n">
        <v>610266</v>
      </c>
      <c r="AD574" s="33" t="n">
        <v>6890</v>
      </c>
      <c r="AG574" s="33" t="s">
        <v>5654</v>
      </c>
      <c r="AH574" s="33" t="n">
        <v>5</v>
      </c>
      <c r="AI574" s="33" t="s">
        <v>1823</v>
      </c>
      <c r="AJ574" s="33" t="s">
        <v>1801</v>
      </c>
      <c r="AK574" s="33" t="s">
        <v>1802</v>
      </c>
      <c r="AL574" s="33" t="s">
        <v>99</v>
      </c>
      <c r="AM574" s="33" t="s">
        <v>53</v>
      </c>
      <c r="AN574" s="33" t="s">
        <v>99</v>
      </c>
      <c r="AO574" s="33" t="s">
        <v>99</v>
      </c>
      <c r="AP574" s="33" t="s">
        <v>53</v>
      </c>
      <c r="AQ574" s="33" t="s">
        <v>2426</v>
      </c>
      <c r="AR574" s="244" t="s">
        <v>266</v>
      </c>
      <c r="AS574" s="33" t="s">
        <v>47</v>
      </c>
      <c r="AT574" s="33" t="s">
        <v>67</v>
      </c>
      <c r="AU574" s="33" t="s">
        <v>47</v>
      </c>
      <c r="AV574" s="33" t="n">
        <v>49</v>
      </c>
      <c r="AW574" s="33" t="n">
        <v>34</v>
      </c>
      <c r="AX574" s="33" t="n">
        <v>43</v>
      </c>
      <c r="AY574" s="33" t="n">
        <v>141</v>
      </c>
      <c r="AZ574" s="33" t="n">
        <v>0</v>
      </c>
      <c r="BA574" s="33" t="n">
        <v>0</v>
      </c>
      <c r="BB574" s="33" t="n">
        <v>130</v>
      </c>
      <c r="BC574" s="33" t="n">
        <v>3</v>
      </c>
      <c r="BD574" s="245" t="n">
        <v>2</v>
      </c>
      <c r="BE574" s="33" t="n">
        <v>0</v>
      </c>
      <c r="BF574" s="33" t="n">
        <v>2</v>
      </c>
      <c r="BG574" s="33" t="n">
        <v>4</v>
      </c>
      <c r="BH574" s="33" t="n">
        <v>141</v>
      </c>
      <c r="BI574" s="33" t="n">
        <v>0.021</v>
      </c>
      <c r="BJ574" s="33" t="n">
        <v>0.021</v>
      </c>
      <c r="BK574" s="33" t="n">
        <v>0.028</v>
      </c>
      <c r="BL574" s="33" t="n">
        <v>0.021</v>
      </c>
      <c r="BM574" s="33" t="n">
        <v>0.021</v>
      </c>
      <c r="BN574" s="33" t="n">
        <v>0.071</v>
      </c>
      <c r="BO574" s="33" t="n">
        <v>0.085</v>
      </c>
      <c r="BP574" s="33" t="n">
        <v>0.057</v>
      </c>
      <c r="BQ574" s="33" t="n">
        <v>0.085</v>
      </c>
      <c r="BR574" s="33" t="n">
        <v>0.057</v>
      </c>
      <c r="BS574" s="33" t="n">
        <v>0.142</v>
      </c>
      <c r="BT574" s="33" t="n">
        <v>0.163</v>
      </c>
      <c r="BU574" s="33" t="n">
        <v>0.22</v>
      </c>
      <c r="BV574" s="33" t="n">
        <v>0.213</v>
      </c>
      <c r="BW574" s="33" t="n">
        <v>0.312</v>
      </c>
      <c r="BX574" s="33" t="n">
        <v>0.199</v>
      </c>
      <c r="BY574" s="33" t="n">
        <v>0.284</v>
      </c>
      <c r="BZ574" s="33" t="n">
        <v>0.277</v>
      </c>
      <c r="CA574" s="33" t="n">
        <v>0</v>
      </c>
      <c r="CB574" s="33" t="n">
        <v>0.021</v>
      </c>
      <c r="CC574" s="33" t="n">
        <v>0.014</v>
      </c>
      <c r="CD574" s="33" t="n">
        <v>0.043</v>
      </c>
      <c r="CE574" s="33" t="n">
        <v>0.035</v>
      </c>
      <c r="CF574" s="33" t="n">
        <v>0.028</v>
      </c>
      <c r="CG574" s="33" t="n">
        <v>0.674</v>
      </c>
      <c r="CH574" s="33" t="n">
        <v>0.688</v>
      </c>
      <c r="CI574" s="33" t="n">
        <v>0.56</v>
      </c>
      <c r="CJ574" s="33" t="n">
        <v>0.681</v>
      </c>
      <c r="CK574" s="33" t="n">
        <v>0.518</v>
      </c>
      <c r="CL574" s="33" t="n">
        <v>0.461</v>
      </c>
      <c r="CM574" s="33" t="n">
        <v>0.014</v>
      </c>
      <c r="CN574" s="33" t="n">
        <v>0.014</v>
      </c>
      <c r="CO574" s="33" t="n">
        <v>0.014</v>
      </c>
      <c r="CP574" s="33" t="n">
        <v>0.021</v>
      </c>
      <c r="CQ574" s="33" t="n">
        <v>0.014</v>
      </c>
      <c r="CR574" s="33" t="n">
        <v>0.035</v>
      </c>
      <c r="CS574" s="33" t="n">
        <v>0.05</v>
      </c>
      <c r="CT574" s="33" t="n">
        <v>0.099</v>
      </c>
      <c r="CU574" s="33" t="n">
        <v>0.071</v>
      </c>
      <c r="CV574" s="33" t="n">
        <v>0.043</v>
      </c>
      <c r="CW574" s="33" t="n">
        <v>0.05</v>
      </c>
      <c r="CX574" s="33" t="n">
        <v>0.05</v>
      </c>
      <c r="CY574" s="33" t="n">
        <v>0.035</v>
      </c>
      <c r="CZ574" s="33" t="n">
        <v>0.057</v>
      </c>
      <c r="DA574" s="33" t="n">
        <v>0.085</v>
      </c>
      <c r="DB574" s="33" t="n">
        <v>0.106</v>
      </c>
      <c r="DC574" s="33" t="n">
        <v>0.092</v>
      </c>
      <c r="DD574" s="33" t="n">
        <v>0.121</v>
      </c>
      <c r="DE574" s="33" t="n">
        <v>0.17</v>
      </c>
      <c r="DF574" s="33" t="n">
        <v>0.213</v>
      </c>
      <c r="DG574" s="33" t="n">
        <v>0.191</v>
      </c>
      <c r="DH574" s="33" t="n">
        <v>0.163</v>
      </c>
      <c r="DI574" s="33" t="n">
        <v>0.177</v>
      </c>
      <c r="DJ574" s="33" t="n">
        <v>0.319</v>
      </c>
      <c r="DK574" s="33" t="n">
        <v>0.298</v>
      </c>
      <c r="DL574" s="33" t="n">
        <v>0.199</v>
      </c>
      <c r="DM574" s="33" t="n">
        <v>0.262</v>
      </c>
      <c r="DN574" s="33" t="n">
        <v>0.014</v>
      </c>
      <c r="DO574" s="33" t="n">
        <v>0.014</v>
      </c>
      <c r="DP574" s="33" t="n">
        <v>0.021</v>
      </c>
      <c r="DQ574" s="33" t="n">
        <v>0.014</v>
      </c>
      <c r="DR574" s="33" t="n">
        <v>0.014</v>
      </c>
      <c r="DS574" s="33" t="n">
        <v>0.021</v>
      </c>
      <c r="DT574" s="33" t="n">
        <v>0.014</v>
      </c>
      <c r="DU574" s="33" t="n">
        <v>0.014</v>
      </c>
      <c r="DV574" s="33" t="n">
        <v>0.014</v>
      </c>
      <c r="DW574" s="33" t="n">
        <v>0.759</v>
      </c>
      <c r="DX574" s="33" t="n">
        <v>0.709</v>
      </c>
      <c r="DY574" s="33" t="n">
        <v>0.723</v>
      </c>
      <c r="DZ574" s="33" t="n">
        <v>0.766</v>
      </c>
      <c r="EA574" s="33" t="n">
        <v>0.738</v>
      </c>
      <c r="EB574" s="33" t="n">
        <v>0.539</v>
      </c>
      <c r="EC574" s="33" t="n">
        <v>0.532</v>
      </c>
      <c r="ED574" s="33" t="n">
        <v>0.596</v>
      </c>
      <c r="EE574" s="33" t="n">
        <v>0.532</v>
      </c>
      <c r="EF574" s="33" t="n">
        <v>0.333</v>
      </c>
      <c r="EG574" s="33" t="n">
        <v>0.014</v>
      </c>
      <c r="EH574" s="33" t="n">
        <v>0.007</v>
      </c>
      <c r="EI574" s="33" t="n">
        <v>0.043</v>
      </c>
      <c r="EJ574" s="33" t="n">
        <v>0.291</v>
      </c>
      <c r="EK574" s="33" t="n">
        <v>0.092</v>
      </c>
      <c r="EL574" s="33" t="n">
        <v>0.071</v>
      </c>
      <c r="EM574" s="33" t="n">
        <v>0.156</v>
      </c>
      <c r="EN574" s="33" t="n">
        <v>0.135</v>
      </c>
      <c r="EO574" s="33" t="n">
        <v>0.333</v>
      </c>
      <c r="EP574" s="33" t="n">
        <v>0.284</v>
      </c>
      <c r="EQ574" s="33" t="n">
        <v>0.326</v>
      </c>
      <c r="ER574" s="33" t="n">
        <v>0.05</v>
      </c>
      <c r="ES574" s="33" t="n">
        <v>0.05</v>
      </c>
      <c r="ET574" s="33" t="n">
        <v>0.099</v>
      </c>
      <c r="EU574" s="33" t="n">
        <v>0.078</v>
      </c>
      <c r="EV574" s="33" t="n">
        <v>0.191</v>
      </c>
      <c r="EW574" s="33" t="n">
        <v>0.511</v>
      </c>
      <c r="EX574" s="33" t="n">
        <v>0.539</v>
      </c>
      <c r="EY574" s="33" t="n">
        <v>0.397</v>
      </c>
      <c r="EZ574" s="33" t="n">
        <v>7.19</v>
      </c>
      <c r="FA574" s="33" t="n">
        <v>0.035</v>
      </c>
      <c r="FB574" s="33" t="n">
        <v>0.014</v>
      </c>
      <c r="FC574" s="33" t="n">
        <v>0.021</v>
      </c>
      <c r="FD574" s="33" t="n">
        <v>0.057</v>
      </c>
      <c r="FE574" s="33" t="n">
        <v>0.128</v>
      </c>
      <c r="FF574" s="33" t="n">
        <v>0.085</v>
      </c>
      <c r="FG574" s="33" t="n">
        <v>0.135</v>
      </c>
      <c r="FH574" s="33" t="n">
        <v>0.163</v>
      </c>
      <c r="FI574" s="33" t="n">
        <v>0.078</v>
      </c>
      <c r="FJ574" s="33" t="n">
        <v>0.248</v>
      </c>
      <c r="FK574" s="33" t="n">
        <v>0.035</v>
      </c>
      <c r="FL574" s="33" t="n">
        <v>0.426</v>
      </c>
      <c r="FM574" s="33" t="n">
        <v>0.553</v>
      </c>
      <c r="FN574" s="33" t="n">
        <v>0.291</v>
      </c>
      <c r="FO574" s="33" t="n">
        <v>0.17</v>
      </c>
      <c r="FP574" s="33" t="n">
        <v>0.106</v>
      </c>
      <c r="FQ574" s="33" t="n">
        <v>0.191</v>
      </c>
      <c r="FR574" s="33" t="n">
        <v>0.142</v>
      </c>
      <c r="FS574" s="33" t="n">
        <v>0.064</v>
      </c>
      <c r="FT574" s="33" t="n">
        <v>0.163</v>
      </c>
      <c r="FU574" s="33" t="n">
        <v>0.078</v>
      </c>
      <c r="FV574" s="33" t="n">
        <v>0.078</v>
      </c>
      <c r="FW574" s="33" t="n">
        <v>0.206</v>
      </c>
      <c r="FX574" s="33" t="n">
        <v>0.184</v>
      </c>
      <c r="FY574" s="33" t="n">
        <v>0.199</v>
      </c>
      <c r="FZ574" s="33" t="n">
        <v>0.149</v>
      </c>
      <c r="GA574" s="33" t="n">
        <v>0.021</v>
      </c>
      <c r="GB574" s="33" t="n">
        <v>0.014</v>
      </c>
      <c r="GC574" s="33" t="n">
        <v>0.043</v>
      </c>
      <c r="GD574" s="33" t="n">
        <v>0.021</v>
      </c>
      <c r="GE574" s="33" t="n">
        <v>0.128</v>
      </c>
      <c r="GF574" s="33" t="n">
        <v>0.021</v>
      </c>
      <c r="GG574" s="33" t="n">
        <v>0.383</v>
      </c>
      <c r="GH574" s="33" t="n">
        <v>0.326</v>
      </c>
      <c r="GI574" s="33" t="n">
        <v>0.312</v>
      </c>
      <c r="GJ574" s="33" t="n">
        <v>0.418</v>
      </c>
      <c r="GK574" s="33" t="n">
        <v>0.411</v>
      </c>
      <c r="GL574" s="33" t="n">
        <v>0.362</v>
      </c>
      <c r="GM574" s="33" t="n">
        <v>0.518</v>
      </c>
      <c r="GN574" s="33" t="n">
        <v>0.433</v>
      </c>
      <c r="GO574" s="33" t="n">
        <v>0.355</v>
      </c>
      <c r="GP574" s="33" t="n">
        <v>0.404</v>
      </c>
      <c r="GQ574" s="33" t="n">
        <v>0.319</v>
      </c>
      <c r="GR574" s="33" t="n">
        <v>0.518</v>
      </c>
      <c r="GS574" s="33" t="n">
        <v>0.021</v>
      </c>
      <c r="GT574" s="33" t="n">
        <v>0.128</v>
      </c>
      <c r="GU574" s="33" t="n">
        <v>0.17</v>
      </c>
      <c r="GV574" s="33" t="n">
        <v>0.078</v>
      </c>
      <c r="GW574" s="33" t="n">
        <v>0.05</v>
      </c>
      <c r="GX574" s="33" t="n">
        <v>0.021</v>
      </c>
      <c r="GY574" s="33" t="n">
        <v>0.014</v>
      </c>
      <c r="GZ574" s="33" t="n">
        <v>0.021</v>
      </c>
      <c r="HA574" s="33" t="n">
        <v>0.05</v>
      </c>
      <c r="HB574" s="33" t="n">
        <v>0.021</v>
      </c>
      <c r="HC574" s="33" t="n">
        <v>0.021</v>
      </c>
      <c r="HD574" s="33" t="n">
        <v>0.007</v>
      </c>
      <c r="HE574" s="33" t="n">
        <v>0.043</v>
      </c>
      <c r="HF574" s="33" t="n">
        <v>0.078</v>
      </c>
      <c r="HG574" s="33" t="n">
        <v>0.071</v>
      </c>
      <c r="HH574" s="33" t="n">
        <v>0.057</v>
      </c>
      <c r="HI574" s="33" t="n">
        <v>0.071</v>
      </c>
      <c r="HJ574" s="33" t="n">
        <v>0.071</v>
      </c>
    </row>
    <row r="575" customFormat="false" ht="15" hidden="false" customHeight="false" outlineLevel="0" collapsed="false">
      <c r="A575" s="33" t="n">
        <v>610268</v>
      </c>
      <c r="B575" s="242" t="s">
        <v>1785</v>
      </c>
      <c r="C575" s="243" t="s">
        <v>1786</v>
      </c>
      <c r="D575" s="33" t="n">
        <v>6900</v>
      </c>
      <c r="E575" s="33" t="n">
        <v>26191</v>
      </c>
      <c r="F575" s="33" t="s">
        <v>113</v>
      </c>
      <c r="G575" s="33" t="s">
        <v>114</v>
      </c>
      <c r="H575" s="243" t="s">
        <v>46</v>
      </c>
      <c r="I575" s="33" t="s">
        <v>1855</v>
      </c>
      <c r="J575" s="33" t="s">
        <v>1788</v>
      </c>
      <c r="L575" s="33" t="s">
        <v>115</v>
      </c>
      <c r="N575" s="33" t="s">
        <v>1790</v>
      </c>
      <c r="O575" s="33" t="n">
        <v>51483</v>
      </c>
      <c r="P575" s="33" t="s">
        <v>1791</v>
      </c>
      <c r="Q575" s="33" t="s">
        <v>5655</v>
      </c>
      <c r="R575" s="33" t="s">
        <v>5656</v>
      </c>
      <c r="S575" s="33" t="n">
        <v>60619</v>
      </c>
      <c r="T575" s="33" t="n">
        <v>45</v>
      </c>
      <c r="U575" s="33" t="s">
        <v>5657</v>
      </c>
      <c r="V575" s="33" t="s">
        <v>5658</v>
      </c>
      <c r="W575" s="33" t="s">
        <v>5659</v>
      </c>
      <c r="X575" s="33" t="s">
        <v>5660</v>
      </c>
      <c r="Y575" s="33" t="s">
        <v>2486</v>
      </c>
      <c r="Z575" s="33" t="s">
        <v>2204</v>
      </c>
      <c r="AA575" s="33" t="n">
        <v>2012</v>
      </c>
      <c r="AB575" s="33" t="n">
        <v>610268</v>
      </c>
      <c r="AG575" s="33" t="s">
        <v>5661</v>
      </c>
      <c r="AH575" s="33" t="n">
        <v>6</v>
      </c>
      <c r="AI575" s="33" t="s">
        <v>1823</v>
      </c>
      <c r="AJ575" s="33" t="s">
        <v>1801</v>
      </c>
      <c r="AK575" s="33" t="s">
        <v>1802</v>
      </c>
      <c r="AL575" s="33" t="s">
        <v>115</v>
      </c>
      <c r="AM575" s="33" t="s">
        <v>53</v>
      </c>
      <c r="AR575" s="244" t="s">
        <v>54</v>
      </c>
    </row>
    <row r="576" customFormat="false" ht="15" hidden="false" customHeight="false" outlineLevel="0" collapsed="false">
      <c r="A576" s="33" t="n">
        <v>610269</v>
      </c>
      <c r="B576" s="242" t="s">
        <v>1785</v>
      </c>
      <c r="C576" s="243" t="s">
        <v>1786</v>
      </c>
      <c r="D576" s="33" t="n">
        <v>6910</v>
      </c>
      <c r="E576" s="33" t="n">
        <v>26201</v>
      </c>
      <c r="F576" s="33" t="s">
        <v>927</v>
      </c>
      <c r="G576" s="33" t="s">
        <v>928</v>
      </c>
      <c r="H576" s="243" t="s">
        <v>46</v>
      </c>
      <c r="I576" s="33" t="s">
        <v>1855</v>
      </c>
      <c r="J576" s="33" t="s">
        <v>1788</v>
      </c>
      <c r="L576" s="33" t="s">
        <v>64</v>
      </c>
      <c r="N576" s="33" t="s">
        <v>1790</v>
      </c>
      <c r="O576" s="33" t="n">
        <v>51079</v>
      </c>
      <c r="P576" s="33" t="s">
        <v>1791</v>
      </c>
      <c r="Q576" s="33" t="s">
        <v>5662</v>
      </c>
      <c r="R576" s="33" t="s">
        <v>5663</v>
      </c>
      <c r="S576" s="33" t="n">
        <v>60640</v>
      </c>
      <c r="T576" s="33" t="n">
        <v>32</v>
      </c>
      <c r="U576" s="33" t="s">
        <v>5664</v>
      </c>
      <c r="V576" s="33" t="s">
        <v>5665</v>
      </c>
      <c r="W576" s="33" t="s">
        <v>5666</v>
      </c>
      <c r="X576" s="33" t="s">
        <v>5667</v>
      </c>
      <c r="Y576" s="33" t="s">
        <v>3820</v>
      </c>
      <c r="Z576" s="33" t="s">
        <v>2679</v>
      </c>
      <c r="AA576" s="33" t="n">
        <v>2012</v>
      </c>
      <c r="AB576" s="33" t="n">
        <v>610269</v>
      </c>
      <c r="AD576" s="33" t="n">
        <v>6910</v>
      </c>
      <c r="AG576" s="33" t="s">
        <v>5668</v>
      </c>
      <c r="AH576" s="33" t="n">
        <v>1</v>
      </c>
      <c r="AI576" s="33" t="s">
        <v>1823</v>
      </c>
      <c r="AJ576" s="33" t="s">
        <v>1801</v>
      </c>
      <c r="AK576" s="33" t="s">
        <v>1802</v>
      </c>
      <c r="AL576" s="33" t="s">
        <v>64</v>
      </c>
      <c r="AM576" s="33" t="s">
        <v>65</v>
      </c>
      <c r="AN576" s="33" t="s">
        <v>64</v>
      </c>
      <c r="AO576" s="33" t="s">
        <v>64</v>
      </c>
      <c r="AP576" s="33" t="s">
        <v>65</v>
      </c>
      <c r="AQ576" s="33" t="s">
        <v>2426</v>
      </c>
      <c r="AR576" s="244" t="s">
        <v>54</v>
      </c>
    </row>
    <row r="577" customFormat="false" ht="15" hidden="false" customHeight="false" outlineLevel="0" collapsed="false">
      <c r="A577" s="33" t="n">
        <v>610271</v>
      </c>
      <c r="B577" s="242" t="s">
        <v>1785</v>
      </c>
      <c r="C577" s="243" t="s">
        <v>1786</v>
      </c>
      <c r="D577" s="33" t="n">
        <v>6920</v>
      </c>
      <c r="E577" s="33" t="n">
        <v>29341</v>
      </c>
      <c r="F577" s="33" t="s">
        <v>759</v>
      </c>
      <c r="G577" s="33" t="s">
        <v>760</v>
      </c>
      <c r="H577" s="243" t="s">
        <v>46</v>
      </c>
      <c r="I577" s="33" t="s">
        <v>1855</v>
      </c>
      <c r="J577" s="33" t="s">
        <v>1788</v>
      </c>
      <c r="L577" s="33" t="s">
        <v>178</v>
      </c>
      <c r="N577" s="33" t="s">
        <v>1790</v>
      </c>
      <c r="O577" s="33" t="n">
        <v>51219</v>
      </c>
      <c r="P577" s="33" t="s">
        <v>1791</v>
      </c>
      <c r="Q577" s="33" t="s">
        <v>759</v>
      </c>
      <c r="R577" s="33" t="s">
        <v>5669</v>
      </c>
      <c r="S577" s="33" t="n">
        <v>60612</v>
      </c>
      <c r="T577" s="33" t="n">
        <v>37</v>
      </c>
      <c r="U577" s="33" t="s">
        <v>5670</v>
      </c>
      <c r="V577" s="33" t="s">
        <v>5671</v>
      </c>
      <c r="W577" s="33" t="s">
        <v>5672</v>
      </c>
      <c r="X577" s="33" t="s">
        <v>5673</v>
      </c>
      <c r="Y577" s="33" t="s">
        <v>1820</v>
      </c>
      <c r="Z577" s="33" t="s">
        <v>1821</v>
      </c>
      <c r="AA577" s="33" t="n">
        <v>2012</v>
      </c>
      <c r="AB577" s="33" t="n">
        <v>610271</v>
      </c>
      <c r="AD577" s="33" t="n">
        <v>6920</v>
      </c>
      <c r="AG577" s="33" t="s">
        <v>5674</v>
      </c>
      <c r="AH577" s="33" t="n">
        <v>3</v>
      </c>
      <c r="AI577" s="33" t="s">
        <v>1823</v>
      </c>
      <c r="AJ577" s="33" t="s">
        <v>1801</v>
      </c>
      <c r="AK577" s="33" t="s">
        <v>1802</v>
      </c>
      <c r="AL577" s="33" t="s">
        <v>178</v>
      </c>
      <c r="AM577" s="33" t="s">
        <v>108</v>
      </c>
      <c r="AN577" s="33" t="s">
        <v>178</v>
      </c>
      <c r="AO577" s="33" t="s">
        <v>178</v>
      </c>
      <c r="AP577" s="33" t="s">
        <v>108</v>
      </c>
      <c r="AQ577" s="33" t="s">
        <v>2467</v>
      </c>
      <c r="AR577" s="244" t="s">
        <v>72</v>
      </c>
      <c r="AS577" s="33" t="s">
        <v>47</v>
      </c>
      <c r="AT577" s="33" t="s">
        <v>67</v>
      </c>
      <c r="AU577" s="33" t="s">
        <v>47</v>
      </c>
      <c r="AV577" s="33" t="n">
        <v>53</v>
      </c>
      <c r="AW577" s="33" t="n">
        <v>27</v>
      </c>
      <c r="AX577" s="33" t="n">
        <v>49</v>
      </c>
      <c r="AY577" s="33" t="n">
        <v>93</v>
      </c>
      <c r="AZ577" s="33" t="n">
        <v>0</v>
      </c>
      <c r="BA577" s="33" t="n">
        <v>0</v>
      </c>
      <c r="BB577" s="33" t="n">
        <v>89</v>
      </c>
      <c r="BC577" s="33" t="n">
        <v>0</v>
      </c>
      <c r="BD577" s="245" t="n">
        <v>0</v>
      </c>
      <c r="BE577" s="33" t="n">
        <v>0</v>
      </c>
      <c r="BF577" s="33" t="n">
        <v>3</v>
      </c>
      <c r="BG577" s="33" t="n">
        <v>1</v>
      </c>
      <c r="BH577" s="33" t="n">
        <v>93</v>
      </c>
      <c r="BI577" s="33" t="n">
        <v>0</v>
      </c>
      <c r="BJ577" s="33" t="n">
        <v>0</v>
      </c>
      <c r="BK577" s="33" t="n">
        <v>0.011</v>
      </c>
      <c r="BL577" s="33" t="n">
        <v>0.011</v>
      </c>
      <c r="BM577" s="33" t="n">
        <v>0.065</v>
      </c>
      <c r="BN577" s="33" t="n">
        <v>0.129</v>
      </c>
      <c r="BO577" s="33" t="n">
        <v>0.032</v>
      </c>
      <c r="BP577" s="33" t="n">
        <v>0.022</v>
      </c>
      <c r="BQ577" s="33" t="n">
        <v>0.032</v>
      </c>
      <c r="BR577" s="33" t="n">
        <v>0.065</v>
      </c>
      <c r="BS577" s="33" t="n">
        <v>0.108</v>
      </c>
      <c r="BT577" s="33" t="n">
        <v>0.097</v>
      </c>
      <c r="BU577" s="33" t="n">
        <v>0.247</v>
      </c>
      <c r="BV577" s="33" t="n">
        <v>0.247</v>
      </c>
      <c r="BW577" s="33" t="n">
        <v>0.344</v>
      </c>
      <c r="BX577" s="33" t="n">
        <v>0.301</v>
      </c>
      <c r="BY577" s="33" t="n">
        <v>0.258</v>
      </c>
      <c r="BZ577" s="33" t="n">
        <v>0.269</v>
      </c>
      <c r="CA577" s="33" t="n">
        <v>0</v>
      </c>
      <c r="CB577" s="33" t="n">
        <v>0.011</v>
      </c>
      <c r="CC577" s="33" t="n">
        <v>0.011</v>
      </c>
      <c r="CD577" s="33" t="n">
        <v>0</v>
      </c>
      <c r="CE577" s="33" t="n">
        <v>0</v>
      </c>
      <c r="CF577" s="33" t="n">
        <v>0.011</v>
      </c>
      <c r="CG577" s="33" t="n">
        <v>0.72</v>
      </c>
      <c r="CH577" s="33" t="n">
        <v>0.72</v>
      </c>
      <c r="CI577" s="33" t="n">
        <v>0.602</v>
      </c>
      <c r="CJ577" s="33" t="n">
        <v>0.624</v>
      </c>
      <c r="CK577" s="33" t="n">
        <v>0.57</v>
      </c>
      <c r="CL577" s="33" t="n">
        <v>0.495</v>
      </c>
      <c r="CM577" s="33" t="n">
        <v>0.011</v>
      </c>
      <c r="CN577" s="33" t="n">
        <v>0.054</v>
      </c>
      <c r="CO577" s="33" t="n">
        <v>0.032</v>
      </c>
      <c r="CP577" s="33" t="n">
        <v>0.043</v>
      </c>
      <c r="CQ577" s="33" t="n">
        <v>0.032</v>
      </c>
      <c r="CR577" s="33" t="n">
        <v>0.032</v>
      </c>
      <c r="CS577" s="33" t="n">
        <v>0.086</v>
      </c>
      <c r="CT577" s="33" t="n">
        <v>0.097</v>
      </c>
      <c r="CU577" s="33" t="n">
        <v>0.075</v>
      </c>
      <c r="CV577" s="33" t="n">
        <v>0.043</v>
      </c>
      <c r="CW577" s="33" t="n">
        <v>0.054</v>
      </c>
      <c r="CX577" s="33" t="n">
        <v>0.075</v>
      </c>
      <c r="CY577" s="33" t="n">
        <v>0.054</v>
      </c>
      <c r="CZ577" s="33" t="n">
        <v>0.086</v>
      </c>
      <c r="DA577" s="33" t="n">
        <v>0.14</v>
      </c>
      <c r="DB577" s="33" t="n">
        <v>0.086</v>
      </c>
      <c r="DC577" s="33" t="n">
        <v>0.14</v>
      </c>
      <c r="DD577" s="33" t="n">
        <v>0.108</v>
      </c>
      <c r="DE577" s="33" t="n">
        <v>0.151</v>
      </c>
      <c r="DF577" s="33" t="n">
        <v>0.194</v>
      </c>
      <c r="DG577" s="33" t="n">
        <v>0.226</v>
      </c>
      <c r="DH577" s="33" t="n">
        <v>0.151</v>
      </c>
      <c r="DI577" s="33" t="n">
        <v>0.226</v>
      </c>
      <c r="DJ577" s="33" t="n">
        <v>0.29</v>
      </c>
      <c r="DK577" s="33" t="n">
        <v>0.204</v>
      </c>
      <c r="DL577" s="33" t="n">
        <v>0.172</v>
      </c>
      <c r="DM577" s="33" t="n">
        <v>0.161</v>
      </c>
      <c r="DN577" s="33" t="n">
        <v>0</v>
      </c>
      <c r="DO577" s="33" t="n">
        <v>0</v>
      </c>
      <c r="DP577" s="33" t="n">
        <v>0</v>
      </c>
      <c r="DQ577" s="33" t="n">
        <v>0</v>
      </c>
      <c r="DR577" s="33" t="n">
        <v>0</v>
      </c>
      <c r="DS577" s="33" t="n">
        <v>0.011</v>
      </c>
      <c r="DT577" s="33" t="n">
        <v>0.011</v>
      </c>
      <c r="DU577" s="33" t="n">
        <v>0</v>
      </c>
      <c r="DV577" s="33" t="n">
        <v>0</v>
      </c>
      <c r="DW577" s="33" t="n">
        <v>0.796</v>
      </c>
      <c r="DX577" s="33" t="n">
        <v>0.699</v>
      </c>
      <c r="DY577" s="33" t="n">
        <v>0.667</v>
      </c>
      <c r="DZ577" s="33" t="n">
        <v>0.753</v>
      </c>
      <c r="EA577" s="33" t="n">
        <v>0.656</v>
      </c>
      <c r="EB577" s="33" t="n">
        <v>0.527</v>
      </c>
      <c r="EC577" s="33" t="n">
        <v>0.613</v>
      </c>
      <c r="ED577" s="33" t="n">
        <v>0.591</v>
      </c>
      <c r="EE577" s="33" t="n">
        <v>0.656</v>
      </c>
      <c r="EF577" s="33" t="n">
        <v>0.441</v>
      </c>
      <c r="EG577" s="33" t="n">
        <v>0</v>
      </c>
      <c r="EH577" s="33" t="n">
        <v>0</v>
      </c>
      <c r="EI577" s="33" t="n">
        <v>0.097</v>
      </c>
      <c r="EJ577" s="33" t="n">
        <v>0.344</v>
      </c>
      <c r="EK577" s="33" t="n">
        <v>0.032</v>
      </c>
      <c r="EL577" s="33" t="n">
        <v>0.032</v>
      </c>
      <c r="EM577" s="33" t="n">
        <v>0.129</v>
      </c>
      <c r="EN577" s="33" t="n">
        <v>0.065</v>
      </c>
      <c r="EO577" s="33" t="n">
        <v>0.333</v>
      </c>
      <c r="EP577" s="33" t="n">
        <v>0.301</v>
      </c>
      <c r="EQ577" s="33" t="n">
        <v>0.28</v>
      </c>
      <c r="ER577" s="33" t="n">
        <v>0.032</v>
      </c>
      <c r="ES577" s="33" t="n">
        <v>0.011</v>
      </c>
      <c r="ET577" s="33" t="n">
        <v>0.011</v>
      </c>
      <c r="EU577" s="33" t="n">
        <v>0.043</v>
      </c>
      <c r="EV577" s="33" t="n">
        <v>0.118</v>
      </c>
      <c r="EW577" s="33" t="n">
        <v>0.624</v>
      </c>
      <c r="EX577" s="33" t="n">
        <v>0.656</v>
      </c>
      <c r="EY577" s="33" t="n">
        <v>0.452</v>
      </c>
      <c r="EZ577" s="33" t="n">
        <v>8.04</v>
      </c>
      <c r="FA577" s="33" t="n">
        <v>0.022</v>
      </c>
      <c r="FB577" s="33" t="n">
        <v>0</v>
      </c>
      <c r="FC577" s="33" t="n">
        <v>0.032</v>
      </c>
      <c r="FD577" s="33" t="n">
        <v>0.022</v>
      </c>
      <c r="FE577" s="33" t="n">
        <v>0.054</v>
      </c>
      <c r="FF577" s="33" t="n">
        <v>0.108</v>
      </c>
      <c r="FG577" s="33" t="n">
        <v>0.086</v>
      </c>
      <c r="FH577" s="33" t="n">
        <v>0.151</v>
      </c>
      <c r="FI577" s="33" t="n">
        <v>0.086</v>
      </c>
      <c r="FJ577" s="33" t="n">
        <v>0.409</v>
      </c>
      <c r="FK577" s="33" t="n">
        <v>0.032</v>
      </c>
      <c r="FL577" s="33" t="n">
        <v>0.581</v>
      </c>
      <c r="FM577" s="33" t="n">
        <v>0.527</v>
      </c>
      <c r="FN577" s="33" t="n">
        <v>0.237</v>
      </c>
      <c r="FO577" s="33" t="n">
        <v>0.129</v>
      </c>
      <c r="FP577" s="33" t="n">
        <v>0.172</v>
      </c>
      <c r="FQ577" s="33" t="n">
        <v>0.258</v>
      </c>
      <c r="FR577" s="33" t="n">
        <v>0.118</v>
      </c>
      <c r="FS577" s="33" t="n">
        <v>0.086</v>
      </c>
      <c r="FT577" s="33" t="n">
        <v>0.247</v>
      </c>
      <c r="FU577" s="33" t="n">
        <v>0.129</v>
      </c>
      <c r="FV577" s="33" t="n">
        <v>0.172</v>
      </c>
      <c r="FW577" s="33" t="n">
        <v>0.237</v>
      </c>
      <c r="FX577" s="33" t="n">
        <v>0.043</v>
      </c>
      <c r="FY577" s="33" t="n">
        <v>0.043</v>
      </c>
      <c r="FZ577" s="33" t="n">
        <v>0.022</v>
      </c>
      <c r="GA577" s="33" t="n">
        <v>0.011</v>
      </c>
      <c r="GB577" s="33" t="n">
        <v>0.011</v>
      </c>
      <c r="GC577" s="33" t="n">
        <v>0.011</v>
      </c>
      <c r="GD577" s="33" t="n">
        <v>0.043</v>
      </c>
      <c r="GE577" s="33" t="n">
        <v>0.043</v>
      </c>
      <c r="GF577" s="33" t="n">
        <v>0</v>
      </c>
      <c r="GG577" s="33" t="n">
        <v>0.387</v>
      </c>
      <c r="GH577" s="33" t="n">
        <v>0.366</v>
      </c>
      <c r="GI577" s="33" t="n">
        <v>0.387</v>
      </c>
      <c r="GJ577" s="33" t="n">
        <v>0.376</v>
      </c>
      <c r="GK577" s="33" t="n">
        <v>0.409</v>
      </c>
      <c r="GL577" s="33" t="n">
        <v>0.323</v>
      </c>
      <c r="GM577" s="33" t="n">
        <v>0.527</v>
      </c>
      <c r="GN577" s="33" t="n">
        <v>0.495</v>
      </c>
      <c r="GO577" s="33" t="n">
        <v>0.484</v>
      </c>
      <c r="GP577" s="33" t="n">
        <v>0.462</v>
      </c>
      <c r="GQ577" s="33" t="n">
        <v>0.409</v>
      </c>
      <c r="GR577" s="33" t="n">
        <v>0.57</v>
      </c>
      <c r="GS577" s="33" t="n">
        <v>0.065</v>
      </c>
      <c r="GT577" s="33" t="n">
        <v>0.118</v>
      </c>
      <c r="GU577" s="33" t="n">
        <v>0.108</v>
      </c>
      <c r="GV577" s="33" t="n">
        <v>0.108</v>
      </c>
      <c r="GW577" s="33" t="n">
        <v>0.129</v>
      </c>
      <c r="GX577" s="33" t="n">
        <v>0.075</v>
      </c>
      <c r="GY577" s="33" t="n">
        <v>0</v>
      </c>
      <c r="GZ577" s="33" t="n">
        <v>0</v>
      </c>
      <c r="HA577" s="33" t="n">
        <v>0</v>
      </c>
      <c r="HB577" s="33" t="n">
        <v>0</v>
      </c>
      <c r="HC577" s="33" t="n">
        <v>0</v>
      </c>
      <c r="HD577" s="33" t="n">
        <v>0</v>
      </c>
      <c r="HE577" s="33" t="n">
        <v>0.011</v>
      </c>
      <c r="HF577" s="33" t="n">
        <v>0.011</v>
      </c>
      <c r="HG577" s="33" t="n">
        <v>0.011</v>
      </c>
      <c r="HH577" s="33" t="n">
        <v>0.011</v>
      </c>
      <c r="HI577" s="33" t="n">
        <v>0.011</v>
      </c>
      <c r="HJ577" s="33" t="n">
        <v>0.032</v>
      </c>
    </row>
    <row r="578" customFormat="false" ht="15" hidden="false" customHeight="false" outlineLevel="0" collapsed="false">
      <c r="A578" s="33" t="n">
        <v>610273</v>
      </c>
      <c r="B578" s="242" t="s">
        <v>1785</v>
      </c>
      <c r="C578" s="243" t="s">
        <v>1786</v>
      </c>
      <c r="D578" s="33" t="n">
        <v>6930</v>
      </c>
      <c r="E578" s="33" t="n">
        <v>26221</v>
      </c>
      <c r="F578" s="33" t="s">
        <v>1073</v>
      </c>
      <c r="G578" s="33" t="s">
        <v>1074</v>
      </c>
      <c r="H578" s="243" t="s">
        <v>46</v>
      </c>
      <c r="I578" s="33" t="s">
        <v>1855</v>
      </c>
      <c r="J578" s="33" t="s">
        <v>1788</v>
      </c>
      <c r="L578" s="33" t="s">
        <v>279</v>
      </c>
      <c r="N578" s="33" t="s">
        <v>1790</v>
      </c>
      <c r="O578" s="33" t="n">
        <v>51283</v>
      </c>
      <c r="P578" s="33" t="s">
        <v>1791</v>
      </c>
      <c r="Q578" s="33" t="s">
        <v>5675</v>
      </c>
      <c r="R578" s="33" t="s">
        <v>5676</v>
      </c>
      <c r="S578" s="33" t="n">
        <v>60623</v>
      </c>
      <c r="T578" s="33" t="n">
        <v>37</v>
      </c>
      <c r="U578" s="33" t="s">
        <v>5677</v>
      </c>
      <c r="V578" s="33" t="s">
        <v>5678</v>
      </c>
      <c r="W578" s="33" t="s">
        <v>5679</v>
      </c>
      <c r="X578" s="33" t="s">
        <v>5680</v>
      </c>
      <c r="Y578" s="33" t="s">
        <v>2268</v>
      </c>
      <c r="Z578" s="33" t="s">
        <v>2531</v>
      </c>
      <c r="AA578" s="33" t="n">
        <v>2012</v>
      </c>
      <c r="AB578" s="33" t="n">
        <v>610273</v>
      </c>
      <c r="AD578" s="33" t="n">
        <v>6930</v>
      </c>
      <c r="AG578" s="33" t="s">
        <v>5681</v>
      </c>
      <c r="AH578" s="33" t="n">
        <v>4</v>
      </c>
      <c r="AI578" s="33" t="s">
        <v>1823</v>
      </c>
      <c r="AJ578" s="33" t="s">
        <v>1801</v>
      </c>
      <c r="AK578" s="33" t="s">
        <v>1802</v>
      </c>
      <c r="AL578" s="33" t="s">
        <v>279</v>
      </c>
      <c r="AM578" s="33" t="s">
        <v>108</v>
      </c>
      <c r="AN578" s="33" t="s">
        <v>279</v>
      </c>
      <c r="AO578" s="33" t="s">
        <v>279</v>
      </c>
      <c r="AP578" s="33" t="s">
        <v>108</v>
      </c>
      <c r="AQ578" s="33" t="s">
        <v>2467</v>
      </c>
      <c r="AR578" s="244" t="s">
        <v>246</v>
      </c>
      <c r="AS578" s="33" t="s">
        <v>77</v>
      </c>
      <c r="AT578" s="33" t="s">
        <v>47</v>
      </c>
      <c r="AU578" s="33" t="s">
        <v>47</v>
      </c>
      <c r="AV578" s="33" t="n">
        <v>73</v>
      </c>
      <c r="AW578" s="33" t="n">
        <v>57</v>
      </c>
      <c r="AX578" s="33" t="n">
        <v>55</v>
      </c>
      <c r="AY578" s="33" t="n">
        <v>40</v>
      </c>
      <c r="AZ578" s="33" t="n">
        <v>0</v>
      </c>
      <c r="BA578" s="33" t="n">
        <v>0</v>
      </c>
      <c r="BB578" s="33" t="n">
        <v>30</v>
      </c>
      <c r="BC578" s="33" t="n">
        <v>9</v>
      </c>
      <c r="BD578" s="245" t="n">
        <v>0</v>
      </c>
      <c r="BE578" s="33" t="n">
        <v>0</v>
      </c>
      <c r="BF578" s="33" t="n">
        <v>1</v>
      </c>
      <c r="BG578" s="33" t="n">
        <v>0</v>
      </c>
      <c r="BH578" s="33" t="n">
        <v>40</v>
      </c>
      <c r="BI578" s="33" t="n">
        <v>0.025</v>
      </c>
      <c r="BJ578" s="33" t="n">
        <v>0</v>
      </c>
      <c r="BK578" s="33" t="n">
        <v>0</v>
      </c>
      <c r="BL578" s="33" t="n">
        <v>0</v>
      </c>
      <c r="BM578" s="33" t="n">
        <v>0.025</v>
      </c>
      <c r="BN578" s="33" t="n">
        <v>0.05</v>
      </c>
      <c r="BO578" s="33" t="n">
        <v>0.075</v>
      </c>
      <c r="BP578" s="33" t="n">
        <v>0.025</v>
      </c>
      <c r="BQ578" s="33" t="n">
        <v>0.1</v>
      </c>
      <c r="BR578" s="33" t="n">
        <v>0.025</v>
      </c>
      <c r="BS578" s="33" t="n">
        <v>0.1</v>
      </c>
      <c r="BT578" s="33" t="n">
        <v>0.075</v>
      </c>
      <c r="BU578" s="33" t="n">
        <v>0.2</v>
      </c>
      <c r="BV578" s="33" t="n">
        <v>0.125</v>
      </c>
      <c r="BW578" s="33" t="n">
        <v>0.175</v>
      </c>
      <c r="BX578" s="33" t="n">
        <v>0.15</v>
      </c>
      <c r="BY578" s="33" t="n">
        <v>0.225</v>
      </c>
      <c r="BZ578" s="33" t="n">
        <v>0.175</v>
      </c>
      <c r="CA578" s="33" t="n">
        <v>0.025</v>
      </c>
      <c r="CB578" s="33" t="n">
        <v>0</v>
      </c>
      <c r="CC578" s="33" t="n">
        <v>0.025</v>
      </c>
      <c r="CD578" s="33" t="n">
        <v>0</v>
      </c>
      <c r="CE578" s="33" t="n">
        <v>0.025</v>
      </c>
      <c r="CF578" s="33" t="n">
        <v>0.075</v>
      </c>
      <c r="CG578" s="33" t="n">
        <v>0.675</v>
      </c>
      <c r="CH578" s="33" t="n">
        <v>0.85</v>
      </c>
      <c r="CI578" s="33" t="n">
        <v>0.7</v>
      </c>
      <c r="CJ578" s="33" t="n">
        <v>0.825</v>
      </c>
      <c r="CK578" s="33" t="n">
        <v>0.625</v>
      </c>
      <c r="CL578" s="33" t="n">
        <v>0.625</v>
      </c>
      <c r="CM578" s="33" t="n">
        <v>0</v>
      </c>
      <c r="CN578" s="33" t="n">
        <v>0</v>
      </c>
      <c r="CO578" s="33" t="n">
        <v>0</v>
      </c>
      <c r="CP578" s="33" t="n">
        <v>0.025</v>
      </c>
      <c r="CQ578" s="33" t="n">
        <v>0</v>
      </c>
      <c r="CR578" s="33" t="n">
        <v>0</v>
      </c>
      <c r="CS578" s="33" t="n">
        <v>0</v>
      </c>
      <c r="CT578" s="33" t="n">
        <v>0.175</v>
      </c>
      <c r="CU578" s="33" t="n">
        <v>0.05</v>
      </c>
      <c r="CV578" s="33" t="n">
        <v>0</v>
      </c>
      <c r="CW578" s="33" t="n">
        <v>0.025</v>
      </c>
      <c r="CX578" s="33" t="n">
        <v>0.025</v>
      </c>
      <c r="CY578" s="33" t="n">
        <v>0.025</v>
      </c>
      <c r="CZ578" s="33" t="n">
        <v>0.025</v>
      </c>
      <c r="DA578" s="33" t="n">
        <v>0.125</v>
      </c>
      <c r="DB578" s="33" t="n">
        <v>0.025</v>
      </c>
      <c r="DC578" s="33" t="n">
        <v>0.15</v>
      </c>
      <c r="DD578" s="33" t="n">
        <v>0.1</v>
      </c>
      <c r="DE578" s="33" t="n">
        <v>0.075</v>
      </c>
      <c r="DF578" s="33" t="n">
        <v>0.075</v>
      </c>
      <c r="DG578" s="33" t="n">
        <v>0.125</v>
      </c>
      <c r="DH578" s="33" t="n">
        <v>0.15</v>
      </c>
      <c r="DI578" s="33" t="n">
        <v>0.2</v>
      </c>
      <c r="DJ578" s="33" t="n">
        <v>0.225</v>
      </c>
      <c r="DK578" s="33" t="n">
        <v>0.25</v>
      </c>
      <c r="DL578" s="33" t="n">
        <v>0.1</v>
      </c>
      <c r="DM578" s="33" t="n">
        <v>0.225</v>
      </c>
      <c r="DN578" s="33" t="n">
        <v>0.025</v>
      </c>
      <c r="DO578" s="33" t="n">
        <v>0.025</v>
      </c>
      <c r="DP578" s="33" t="n">
        <v>0</v>
      </c>
      <c r="DQ578" s="33" t="n">
        <v>0</v>
      </c>
      <c r="DR578" s="33" t="n">
        <v>0</v>
      </c>
      <c r="DS578" s="33" t="n">
        <v>0</v>
      </c>
      <c r="DT578" s="33" t="n">
        <v>0</v>
      </c>
      <c r="DU578" s="33" t="n">
        <v>0</v>
      </c>
      <c r="DV578" s="33" t="n">
        <v>0</v>
      </c>
      <c r="DW578" s="33" t="n">
        <v>0.9</v>
      </c>
      <c r="DX578" s="33" t="n">
        <v>0.875</v>
      </c>
      <c r="DY578" s="33" t="n">
        <v>0.85</v>
      </c>
      <c r="DZ578" s="33" t="n">
        <v>0.8</v>
      </c>
      <c r="EA578" s="33" t="n">
        <v>0.775</v>
      </c>
      <c r="EB578" s="33" t="n">
        <v>0.65</v>
      </c>
      <c r="EC578" s="33" t="n">
        <v>0.725</v>
      </c>
      <c r="ED578" s="33" t="n">
        <v>0.575</v>
      </c>
      <c r="EE578" s="33" t="n">
        <v>0.625</v>
      </c>
      <c r="EF578" s="33" t="n">
        <v>0.375</v>
      </c>
      <c r="EG578" s="33" t="n">
        <v>0</v>
      </c>
      <c r="EH578" s="33" t="n">
        <v>0</v>
      </c>
      <c r="EI578" s="33" t="n">
        <v>0.025</v>
      </c>
      <c r="EJ578" s="33" t="n">
        <v>0.275</v>
      </c>
      <c r="EK578" s="33" t="n">
        <v>0.075</v>
      </c>
      <c r="EL578" s="33" t="n">
        <v>0.025</v>
      </c>
      <c r="EM578" s="33" t="n">
        <v>0.1</v>
      </c>
      <c r="EN578" s="33" t="n">
        <v>0.175</v>
      </c>
      <c r="EO578" s="33" t="n">
        <v>0.275</v>
      </c>
      <c r="EP578" s="33" t="n">
        <v>0.35</v>
      </c>
      <c r="EQ578" s="33" t="n">
        <v>0.275</v>
      </c>
      <c r="ER578" s="33" t="n">
        <v>0.05</v>
      </c>
      <c r="ES578" s="33" t="n">
        <v>0.05</v>
      </c>
      <c r="ET578" s="33" t="n">
        <v>0.075</v>
      </c>
      <c r="EU578" s="33" t="n">
        <v>0.075</v>
      </c>
      <c r="EV578" s="33" t="n">
        <v>0.125</v>
      </c>
      <c r="EW578" s="33" t="n">
        <v>0.6</v>
      </c>
      <c r="EX578" s="33" t="n">
        <v>0.55</v>
      </c>
      <c r="EY578" s="33" t="n">
        <v>0.525</v>
      </c>
      <c r="EZ578" s="33" t="n">
        <v>7.62</v>
      </c>
      <c r="FA578" s="33" t="n">
        <v>0</v>
      </c>
      <c r="FB578" s="33" t="n">
        <v>0</v>
      </c>
      <c r="FC578" s="33" t="n">
        <v>0.05</v>
      </c>
      <c r="FD578" s="33" t="n">
        <v>0.025</v>
      </c>
      <c r="FE578" s="33" t="n">
        <v>0.1</v>
      </c>
      <c r="FF578" s="33" t="n">
        <v>0.1</v>
      </c>
      <c r="FG578" s="33" t="n">
        <v>0.175</v>
      </c>
      <c r="FH578" s="33" t="n">
        <v>0.125</v>
      </c>
      <c r="FI578" s="33" t="n">
        <v>0.025</v>
      </c>
      <c r="FJ578" s="33" t="n">
        <v>0.325</v>
      </c>
      <c r="FK578" s="33" t="n">
        <v>0.075</v>
      </c>
      <c r="FL578" s="33" t="n">
        <v>0.4</v>
      </c>
      <c r="FM578" s="33" t="n">
        <v>0.475</v>
      </c>
      <c r="FN578" s="33" t="n">
        <v>0.275</v>
      </c>
      <c r="FO578" s="33" t="n">
        <v>0.175</v>
      </c>
      <c r="FP578" s="33" t="n">
        <v>0.15</v>
      </c>
      <c r="FQ578" s="33" t="n">
        <v>0.15</v>
      </c>
      <c r="FR578" s="33" t="n">
        <v>0.1</v>
      </c>
      <c r="FS578" s="33" t="n">
        <v>0.05</v>
      </c>
      <c r="FT578" s="33" t="n">
        <v>0.175</v>
      </c>
      <c r="FU578" s="33" t="n">
        <v>0.1</v>
      </c>
      <c r="FV578" s="33" t="n">
        <v>0.125</v>
      </c>
      <c r="FW578" s="33" t="n">
        <v>0.25</v>
      </c>
      <c r="FX578" s="33" t="n">
        <v>0.225</v>
      </c>
      <c r="FY578" s="33" t="n">
        <v>0.2</v>
      </c>
      <c r="FZ578" s="33" t="n">
        <v>0.15</v>
      </c>
      <c r="GA578" s="33" t="n">
        <v>0</v>
      </c>
      <c r="GB578" s="33" t="n">
        <v>0.025</v>
      </c>
      <c r="GC578" s="33" t="n">
        <v>0</v>
      </c>
      <c r="GD578" s="33" t="n">
        <v>0</v>
      </c>
      <c r="GE578" s="33" t="n">
        <v>0</v>
      </c>
      <c r="GF578" s="33" t="n">
        <v>0</v>
      </c>
      <c r="GG578" s="33" t="n">
        <v>0.375</v>
      </c>
      <c r="GH578" s="33" t="n">
        <v>0.4</v>
      </c>
      <c r="GI578" s="33" t="n">
        <v>0.375</v>
      </c>
      <c r="GJ578" s="33" t="n">
        <v>0.35</v>
      </c>
      <c r="GK578" s="33" t="n">
        <v>0.475</v>
      </c>
      <c r="GL578" s="33" t="n">
        <v>0.375</v>
      </c>
      <c r="GM578" s="33" t="n">
        <v>0.55</v>
      </c>
      <c r="GN578" s="33" t="n">
        <v>0.525</v>
      </c>
      <c r="GO578" s="33" t="n">
        <v>0.5</v>
      </c>
      <c r="GP578" s="33" t="n">
        <v>0.575</v>
      </c>
      <c r="GQ578" s="33" t="n">
        <v>0.425</v>
      </c>
      <c r="GR578" s="33" t="n">
        <v>0.525</v>
      </c>
      <c r="GS578" s="33" t="n">
        <v>0.025</v>
      </c>
      <c r="GT578" s="33" t="n">
        <v>0</v>
      </c>
      <c r="GU578" s="33" t="n">
        <v>0.05</v>
      </c>
      <c r="GV578" s="33" t="n">
        <v>0.025</v>
      </c>
      <c r="GW578" s="33" t="n">
        <v>0.025</v>
      </c>
      <c r="GX578" s="33" t="n">
        <v>0.05</v>
      </c>
      <c r="GY578" s="33" t="n">
        <v>0</v>
      </c>
      <c r="GZ578" s="33" t="n">
        <v>0</v>
      </c>
      <c r="HA578" s="33" t="n">
        <v>0</v>
      </c>
      <c r="HB578" s="33" t="n">
        <v>0</v>
      </c>
      <c r="HC578" s="33" t="n">
        <v>0</v>
      </c>
      <c r="HD578" s="33" t="n">
        <v>0</v>
      </c>
      <c r="HE578" s="33" t="n">
        <v>0.05</v>
      </c>
      <c r="HF578" s="33" t="n">
        <v>0.05</v>
      </c>
      <c r="HG578" s="33" t="n">
        <v>0.075</v>
      </c>
      <c r="HH578" s="33" t="n">
        <v>0.05</v>
      </c>
      <c r="HI578" s="33" t="n">
        <v>0.075</v>
      </c>
      <c r="HJ578" s="33" t="n">
        <v>0.05</v>
      </c>
    </row>
    <row r="579" customFormat="false" ht="15" hidden="false" customHeight="false" outlineLevel="0" collapsed="false">
      <c r="A579" s="33" t="n">
        <v>610274</v>
      </c>
      <c r="B579" s="242" t="s">
        <v>1785</v>
      </c>
      <c r="C579" s="243" t="s">
        <v>1786</v>
      </c>
      <c r="D579" s="33" t="n">
        <v>6940</v>
      </c>
      <c r="E579" s="33" t="n">
        <v>26231</v>
      </c>
      <c r="F579" s="33" t="s">
        <v>761</v>
      </c>
      <c r="G579" s="33" t="s">
        <v>762</v>
      </c>
      <c r="H579" s="243" t="s">
        <v>46</v>
      </c>
      <c r="I579" s="33" t="s">
        <v>3947</v>
      </c>
      <c r="J579" s="33" t="s">
        <v>2438</v>
      </c>
      <c r="L579" s="33" t="s">
        <v>2652</v>
      </c>
      <c r="N579" s="33" t="s">
        <v>1790</v>
      </c>
      <c r="O579" s="33" t="n">
        <v>51220</v>
      </c>
      <c r="P579" s="33" t="s">
        <v>1791</v>
      </c>
      <c r="Q579" s="33" t="s">
        <v>5682</v>
      </c>
      <c r="R579" s="33" t="s">
        <v>5683</v>
      </c>
      <c r="S579" s="33" t="n">
        <v>60623</v>
      </c>
      <c r="T579" s="33" t="n">
        <v>37</v>
      </c>
      <c r="U579" s="33" t="s">
        <v>5684</v>
      </c>
      <c r="V579" s="33" t="s">
        <v>5685</v>
      </c>
      <c r="W579" s="33" t="s">
        <v>5686</v>
      </c>
      <c r="X579" s="33" t="s">
        <v>5687</v>
      </c>
      <c r="Y579" s="33" t="s">
        <v>1877</v>
      </c>
      <c r="Z579" s="33" t="s">
        <v>2013</v>
      </c>
      <c r="AA579" s="33" t="n">
        <v>2012</v>
      </c>
      <c r="AB579" s="33" t="n">
        <v>610274</v>
      </c>
      <c r="AD579" s="33" t="n">
        <v>6940</v>
      </c>
      <c r="AG579" s="33" t="s">
        <v>5688</v>
      </c>
      <c r="AH579" s="33" t="n">
        <v>0</v>
      </c>
      <c r="AI579" s="33" t="s">
        <v>1800</v>
      </c>
      <c r="AJ579" s="33" t="s">
        <v>1801</v>
      </c>
      <c r="AK579" s="33" t="s">
        <v>1802</v>
      </c>
      <c r="AL579" s="33" t="s">
        <v>107</v>
      </c>
      <c r="AM579" s="33" t="s">
        <v>108</v>
      </c>
      <c r="AN579" s="33" t="s">
        <v>107</v>
      </c>
      <c r="AO579" s="33" t="s">
        <v>2652</v>
      </c>
      <c r="AP579" s="33" t="s">
        <v>108</v>
      </c>
      <c r="AQ579" s="33" t="s">
        <v>2467</v>
      </c>
      <c r="AR579" s="244" t="s">
        <v>420</v>
      </c>
      <c r="AS579" s="33" t="s">
        <v>47</v>
      </c>
      <c r="AT579" s="33" t="s">
        <v>47</v>
      </c>
      <c r="AU579" s="33" t="s">
        <v>77</v>
      </c>
      <c r="AV579" s="33" t="n">
        <v>41</v>
      </c>
      <c r="AW579" s="33" t="n">
        <v>44</v>
      </c>
      <c r="AX579" s="33" t="n">
        <v>69</v>
      </c>
      <c r="AY579" s="33" t="n">
        <v>123</v>
      </c>
      <c r="AZ579" s="33" t="n">
        <v>0</v>
      </c>
      <c r="BA579" s="33" t="n">
        <v>0</v>
      </c>
      <c r="BB579" s="33" t="n">
        <v>119</v>
      </c>
      <c r="BC579" s="33" t="n">
        <v>0</v>
      </c>
      <c r="BD579" s="245" t="n">
        <v>1</v>
      </c>
      <c r="BE579" s="33" t="n">
        <v>0</v>
      </c>
      <c r="BF579" s="33" t="n">
        <v>2</v>
      </c>
      <c r="BG579" s="33" t="n">
        <v>1</v>
      </c>
      <c r="BH579" s="33" t="n">
        <v>123</v>
      </c>
      <c r="BI579" s="33" t="n">
        <v>0.024</v>
      </c>
      <c r="BJ579" s="33" t="n">
        <v>0.049</v>
      </c>
      <c r="BK579" s="33" t="n">
        <v>0.024</v>
      </c>
      <c r="BL579" s="33" t="n">
        <v>0.049</v>
      </c>
      <c r="BM579" s="33" t="n">
        <v>0.049</v>
      </c>
      <c r="BN579" s="33" t="n">
        <v>0.098</v>
      </c>
      <c r="BO579" s="33" t="n">
        <v>0.098</v>
      </c>
      <c r="BP579" s="33" t="n">
        <v>0.065</v>
      </c>
      <c r="BQ579" s="33" t="n">
        <v>0.057</v>
      </c>
      <c r="BR579" s="33" t="n">
        <v>0.098</v>
      </c>
      <c r="BS579" s="33" t="n">
        <v>0.106</v>
      </c>
      <c r="BT579" s="33" t="n">
        <v>0.171</v>
      </c>
      <c r="BU579" s="33" t="n">
        <v>0.26</v>
      </c>
      <c r="BV579" s="33" t="n">
        <v>0.228</v>
      </c>
      <c r="BW579" s="33" t="n">
        <v>0.26</v>
      </c>
      <c r="BX579" s="33" t="n">
        <v>0.244</v>
      </c>
      <c r="BY579" s="33" t="n">
        <v>0.268</v>
      </c>
      <c r="BZ579" s="33" t="n">
        <v>0.26</v>
      </c>
      <c r="CA579" s="33" t="n">
        <v>0.024</v>
      </c>
      <c r="CB579" s="33" t="n">
        <v>0.024</v>
      </c>
      <c r="CC579" s="33" t="n">
        <v>0.016</v>
      </c>
      <c r="CD579" s="33" t="n">
        <v>0.041</v>
      </c>
      <c r="CE579" s="33" t="n">
        <v>0.033</v>
      </c>
      <c r="CF579" s="33" t="n">
        <v>0.024</v>
      </c>
      <c r="CG579" s="33" t="n">
        <v>0.593</v>
      </c>
      <c r="CH579" s="33" t="n">
        <v>0.634</v>
      </c>
      <c r="CI579" s="33" t="n">
        <v>0.642</v>
      </c>
      <c r="CJ579" s="33" t="n">
        <v>0.569</v>
      </c>
      <c r="CK579" s="33" t="n">
        <v>0.545</v>
      </c>
      <c r="CL579" s="33" t="n">
        <v>0.447</v>
      </c>
      <c r="CM579" s="33" t="n">
        <v>0.016</v>
      </c>
      <c r="CN579" s="33" t="n">
        <v>0.016</v>
      </c>
      <c r="CO579" s="33" t="n">
        <v>0.033</v>
      </c>
      <c r="CP579" s="33" t="n">
        <v>0.033</v>
      </c>
      <c r="CQ579" s="33" t="n">
        <v>0.041</v>
      </c>
      <c r="CR579" s="33" t="n">
        <v>0.041</v>
      </c>
      <c r="CS579" s="33" t="n">
        <v>0.049</v>
      </c>
      <c r="CT579" s="33" t="n">
        <v>0.073</v>
      </c>
      <c r="CU579" s="33" t="n">
        <v>0.073</v>
      </c>
      <c r="CV579" s="33" t="n">
        <v>0.041</v>
      </c>
      <c r="CW579" s="33" t="n">
        <v>0.033</v>
      </c>
      <c r="CX579" s="33" t="n">
        <v>0.024</v>
      </c>
      <c r="CY579" s="33" t="n">
        <v>0.041</v>
      </c>
      <c r="CZ579" s="33" t="n">
        <v>0.024</v>
      </c>
      <c r="DA579" s="33" t="n">
        <v>0.073</v>
      </c>
      <c r="DB579" s="33" t="n">
        <v>0.098</v>
      </c>
      <c r="DC579" s="33" t="n">
        <v>0.122</v>
      </c>
      <c r="DD579" s="33" t="n">
        <v>0.073</v>
      </c>
      <c r="DE579" s="33" t="n">
        <v>0.13</v>
      </c>
      <c r="DF579" s="33" t="n">
        <v>0.138</v>
      </c>
      <c r="DG579" s="33" t="n">
        <v>0.203</v>
      </c>
      <c r="DH579" s="33" t="n">
        <v>0.171</v>
      </c>
      <c r="DI579" s="33" t="n">
        <v>0.163</v>
      </c>
      <c r="DJ579" s="33" t="n">
        <v>0.244</v>
      </c>
      <c r="DK579" s="33" t="n">
        <v>0.228</v>
      </c>
      <c r="DL579" s="33" t="n">
        <v>0.154</v>
      </c>
      <c r="DM579" s="33" t="n">
        <v>0.228</v>
      </c>
      <c r="DN579" s="33" t="n">
        <v>0.008</v>
      </c>
      <c r="DO579" s="33" t="n">
        <v>0.016</v>
      </c>
      <c r="DP579" s="33" t="n">
        <v>0.008</v>
      </c>
      <c r="DQ579" s="33" t="n">
        <v>0.008</v>
      </c>
      <c r="DR579" s="33" t="n">
        <v>0.016</v>
      </c>
      <c r="DS579" s="33" t="n">
        <v>0.016</v>
      </c>
      <c r="DT579" s="33" t="n">
        <v>0.016</v>
      </c>
      <c r="DU579" s="33" t="n">
        <v>0.008</v>
      </c>
      <c r="DV579" s="33" t="n">
        <v>0.033</v>
      </c>
      <c r="DW579" s="33" t="n">
        <v>0.805</v>
      </c>
      <c r="DX579" s="33" t="n">
        <v>0.797</v>
      </c>
      <c r="DY579" s="33" t="n">
        <v>0.732</v>
      </c>
      <c r="DZ579" s="33" t="n">
        <v>0.748</v>
      </c>
      <c r="EA579" s="33" t="n">
        <v>0.756</v>
      </c>
      <c r="EB579" s="33" t="n">
        <v>0.626</v>
      </c>
      <c r="EC579" s="33" t="n">
        <v>0.61</v>
      </c>
      <c r="ED579" s="33" t="n">
        <v>0.642</v>
      </c>
      <c r="EE579" s="33" t="n">
        <v>0.593</v>
      </c>
      <c r="EF579" s="33" t="n">
        <v>0.504</v>
      </c>
      <c r="EG579" s="33" t="n">
        <v>0.024</v>
      </c>
      <c r="EH579" s="33" t="n">
        <v>0.024</v>
      </c>
      <c r="EI579" s="33" t="n">
        <v>0.016</v>
      </c>
      <c r="EJ579" s="33" t="n">
        <v>0.187</v>
      </c>
      <c r="EK579" s="33" t="n">
        <v>0.057</v>
      </c>
      <c r="EL579" s="33" t="n">
        <v>0.041</v>
      </c>
      <c r="EM579" s="33" t="n">
        <v>0.073</v>
      </c>
      <c r="EN579" s="33" t="n">
        <v>0.106</v>
      </c>
      <c r="EO579" s="33" t="n">
        <v>0.171</v>
      </c>
      <c r="EP579" s="33" t="n">
        <v>0.179</v>
      </c>
      <c r="EQ579" s="33" t="n">
        <v>0.244</v>
      </c>
      <c r="ER579" s="33" t="n">
        <v>0.073</v>
      </c>
      <c r="ES579" s="33" t="n">
        <v>0.106</v>
      </c>
      <c r="ET579" s="33" t="n">
        <v>0.13</v>
      </c>
      <c r="EU579" s="33" t="n">
        <v>0.122</v>
      </c>
      <c r="EV579" s="33" t="n">
        <v>0.13</v>
      </c>
      <c r="EW579" s="33" t="n">
        <v>0.642</v>
      </c>
      <c r="EX579" s="33" t="n">
        <v>0.626</v>
      </c>
      <c r="EY579" s="33" t="n">
        <v>0.545</v>
      </c>
      <c r="EZ579" s="33" t="n">
        <v>8.08</v>
      </c>
      <c r="FA579" s="33" t="n">
        <v>0.041</v>
      </c>
      <c r="FB579" s="33" t="n">
        <v>0.008</v>
      </c>
      <c r="FC579" s="33" t="n">
        <v>0</v>
      </c>
      <c r="FD579" s="33" t="n">
        <v>0.041</v>
      </c>
      <c r="FE579" s="33" t="n">
        <v>0.033</v>
      </c>
      <c r="FF579" s="33" t="n">
        <v>0.065</v>
      </c>
      <c r="FG579" s="33" t="n">
        <v>0.081</v>
      </c>
      <c r="FH579" s="33" t="n">
        <v>0.146</v>
      </c>
      <c r="FI579" s="33" t="n">
        <v>0.13</v>
      </c>
      <c r="FJ579" s="33" t="n">
        <v>0.374</v>
      </c>
      <c r="FK579" s="33" t="n">
        <v>0.081</v>
      </c>
      <c r="FL579" s="33" t="n">
        <v>0.537</v>
      </c>
      <c r="FM579" s="33" t="n">
        <v>0.602</v>
      </c>
      <c r="FN579" s="33" t="n">
        <v>0.333</v>
      </c>
      <c r="FO579" s="33" t="n">
        <v>0.138</v>
      </c>
      <c r="FP579" s="33" t="n">
        <v>0.13</v>
      </c>
      <c r="FQ579" s="33" t="n">
        <v>0.252</v>
      </c>
      <c r="FR579" s="33" t="n">
        <v>0.106</v>
      </c>
      <c r="FS579" s="33" t="n">
        <v>0.049</v>
      </c>
      <c r="FT579" s="33" t="n">
        <v>0.138</v>
      </c>
      <c r="FU579" s="33" t="n">
        <v>0.081</v>
      </c>
      <c r="FV579" s="33" t="n">
        <v>0.057</v>
      </c>
      <c r="FW579" s="33" t="n">
        <v>0.154</v>
      </c>
      <c r="FX579" s="33" t="n">
        <v>0.138</v>
      </c>
      <c r="FY579" s="33" t="n">
        <v>0.163</v>
      </c>
      <c r="FZ579" s="33" t="n">
        <v>0.122</v>
      </c>
      <c r="GA579" s="33" t="n">
        <v>0.024</v>
      </c>
      <c r="GB579" s="33" t="n">
        <v>0.024</v>
      </c>
      <c r="GC579" s="33" t="n">
        <v>0.033</v>
      </c>
      <c r="GD579" s="33" t="n">
        <v>0.024</v>
      </c>
      <c r="GE579" s="33" t="n">
        <v>0.041</v>
      </c>
      <c r="GF579" s="33" t="n">
        <v>0.024</v>
      </c>
      <c r="GG579" s="33" t="n">
        <v>0.26</v>
      </c>
      <c r="GH579" s="33" t="n">
        <v>0.163</v>
      </c>
      <c r="GI579" s="33" t="n">
        <v>0.187</v>
      </c>
      <c r="GJ579" s="33" t="n">
        <v>0.244</v>
      </c>
      <c r="GK579" s="33" t="n">
        <v>0.325</v>
      </c>
      <c r="GL579" s="33" t="n">
        <v>0.211</v>
      </c>
      <c r="GM579" s="33" t="n">
        <v>0.593</v>
      </c>
      <c r="GN579" s="33" t="n">
        <v>0.488</v>
      </c>
      <c r="GO579" s="33" t="n">
        <v>0.537</v>
      </c>
      <c r="GP579" s="33" t="n">
        <v>0.537</v>
      </c>
      <c r="GQ579" s="33" t="n">
        <v>0.407</v>
      </c>
      <c r="GR579" s="33" t="n">
        <v>0.626</v>
      </c>
      <c r="GS579" s="33" t="n">
        <v>0.057</v>
      </c>
      <c r="GT579" s="33" t="n">
        <v>0.228</v>
      </c>
      <c r="GU579" s="33" t="n">
        <v>0.179</v>
      </c>
      <c r="GV579" s="33" t="n">
        <v>0.114</v>
      </c>
      <c r="GW579" s="33" t="n">
        <v>0.122</v>
      </c>
      <c r="GX579" s="33" t="n">
        <v>0.049</v>
      </c>
      <c r="GY579" s="33" t="n">
        <v>0</v>
      </c>
      <c r="GZ579" s="33" t="n">
        <v>0.008</v>
      </c>
      <c r="HA579" s="33" t="n">
        <v>0</v>
      </c>
      <c r="HB579" s="33" t="n">
        <v>0.008</v>
      </c>
      <c r="HC579" s="33" t="n">
        <v>0.008</v>
      </c>
      <c r="HD579" s="33" t="n">
        <v>0.008</v>
      </c>
      <c r="HE579" s="33" t="n">
        <v>0.065</v>
      </c>
      <c r="HF579" s="33" t="n">
        <v>0.089</v>
      </c>
      <c r="HG579" s="33" t="n">
        <v>0.065</v>
      </c>
      <c r="HH579" s="33" t="n">
        <v>0.073</v>
      </c>
      <c r="HI579" s="33" t="n">
        <v>0.098</v>
      </c>
      <c r="HJ579" s="33" t="n">
        <v>0.081</v>
      </c>
    </row>
    <row r="580" customFormat="false" ht="15" hidden="false" customHeight="false" outlineLevel="0" collapsed="false">
      <c r="A580" s="33" t="n">
        <v>610276</v>
      </c>
      <c r="B580" s="242" t="s">
        <v>1785</v>
      </c>
      <c r="C580" s="243" t="s">
        <v>1786</v>
      </c>
      <c r="D580" s="33" t="n">
        <v>6950</v>
      </c>
      <c r="E580" s="33" t="n">
        <v>26251</v>
      </c>
      <c r="F580" s="33" t="s">
        <v>951</v>
      </c>
      <c r="G580" s="33" t="s">
        <v>952</v>
      </c>
      <c r="H580" s="243" t="s">
        <v>46</v>
      </c>
      <c r="I580" s="33" t="s">
        <v>1855</v>
      </c>
      <c r="J580" s="33" t="s">
        <v>1788</v>
      </c>
      <c r="L580" s="33" t="s">
        <v>99</v>
      </c>
      <c r="N580" s="33" t="s">
        <v>1790</v>
      </c>
      <c r="O580" s="33" t="n">
        <v>51363</v>
      </c>
      <c r="P580" s="33" t="s">
        <v>1791</v>
      </c>
      <c r="Q580" s="33" t="s">
        <v>5689</v>
      </c>
      <c r="R580" s="33" t="s">
        <v>5690</v>
      </c>
      <c r="S580" s="33" t="n">
        <v>60653</v>
      </c>
      <c r="T580" s="33" t="n">
        <v>40</v>
      </c>
      <c r="U580" s="33" t="s">
        <v>5691</v>
      </c>
      <c r="V580" s="33" t="s">
        <v>5692</v>
      </c>
      <c r="W580" s="33" t="s">
        <v>5693</v>
      </c>
      <c r="X580" s="33" t="s">
        <v>5694</v>
      </c>
      <c r="Y580" s="33" t="s">
        <v>1869</v>
      </c>
      <c r="Z580" s="33" t="s">
        <v>1811</v>
      </c>
      <c r="AA580" s="33" t="n">
        <v>2012</v>
      </c>
      <c r="AB580" s="33" t="n">
        <v>610276</v>
      </c>
      <c r="AD580" s="33" t="n">
        <v>6950</v>
      </c>
      <c r="AG580" s="33" t="s">
        <v>5695</v>
      </c>
      <c r="AH580" s="33" t="n">
        <v>4</v>
      </c>
      <c r="AI580" s="33" t="s">
        <v>1823</v>
      </c>
      <c r="AJ580" s="33" t="s">
        <v>1801</v>
      </c>
      <c r="AK580" s="33" t="s">
        <v>1802</v>
      </c>
      <c r="AL580" s="33" t="s">
        <v>99</v>
      </c>
      <c r="AM580" s="33" t="s">
        <v>53</v>
      </c>
      <c r="AN580" s="33" t="s">
        <v>99</v>
      </c>
      <c r="AO580" s="33" t="s">
        <v>99</v>
      </c>
      <c r="AP580" s="33" t="s">
        <v>53</v>
      </c>
      <c r="AQ580" s="33" t="s">
        <v>2467</v>
      </c>
      <c r="AR580" s="244" t="s">
        <v>637</v>
      </c>
      <c r="AS580" s="33" t="s">
        <v>77</v>
      </c>
      <c r="AT580" s="33" t="s">
        <v>47</v>
      </c>
      <c r="AU580" s="33" t="s">
        <v>47</v>
      </c>
      <c r="AV580" s="33" t="n">
        <v>63</v>
      </c>
      <c r="AW580" s="33" t="n">
        <v>54</v>
      </c>
      <c r="AX580" s="33" t="n">
        <v>56</v>
      </c>
      <c r="AY580" s="33" t="n">
        <v>108</v>
      </c>
      <c r="AZ580" s="33" t="n">
        <v>0</v>
      </c>
      <c r="BA580" s="33" t="n">
        <v>0</v>
      </c>
      <c r="BB580" s="33" t="n">
        <v>104</v>
      </c>
      <c r="BC580" s="33" t="n">
        <v>0</v>
      </c>
      <c r="BD580" s="245" t="n">
        <v>0</v>
      </c>
      <c r="BE580" s="33" t="n">
        <v>0</v>
      </c>
      <c r="BF580" s="33" t="n">
        <v>1</v>
      </c>
      <c r="BG580" s="33" t="n">
        <v>3</v>
      </c>
      <c r="BH580" s="33" t="n">
        <v>108</v>
      </c>
      <c r="BI580" s="33" t="n">
        <v>0.009</v>
      </c>
      <c r="BJ580" s="33" t="n">
        <v>0.019</v>
      </c>
      <c r="BK580" s="33" t="n">
        <v>0.009</v>
      </c>
      <c r="BL580" s="33" t="n">
        <v>0.009</v>
      </c>
      <c r="BM580" s="33" t="n">
        <v>0.019</v>
      </c>
      <c r="BN580" s="33" t="n">
        <v>0.028</v>
      </c>
      <c r="BO580" s="33" t="n">
        <v>0.046</v>
      </c>
      <c r="BP580" s="33" t="n">
        <v>0.065</v>
      </c>
      <c r="BQ580" s="33" t="n">
        <v>0.037</v>
      </c>
      <c r="BR580" s="33" t="n">
        <v>0.037</v>
      </c>
      <c r="BS580" s="33" t="n">
        <v>0.083</v>
      </c>
      <c r="BT580" s="33" t="n">
        <v>0.056</v>
      </c>
      <c r="BU580" s="33" t="n">
        <v>0.269</v>
      </c>
      <c r="BV580" s="33" t="n">
        <v>0.167</v>
      </c>
      <c r="BW580" s="33" t="n">
        <v>0.343</v>
      </c>
      <c r="BX580" s="33" t="n">
        <v>0.148</v>
      </c>
      <c r="BY580" s="33" t="n">
        <v>0.315</v>
      </c>
      <c r="BZ580" s="33" t="n">
        <v>0.38</v>
      </c>
      <c r="CA580" s="33" t="n">
        <v>0</v>
      </c>
      <c r="CB580" s="33" t="n">
        <v>0</v>
      </c>
      <c r="CC580" s="33" t="n">
        <v>0.009</v>
      </c>
      <c r="CD580" s="33" t="n">
        <v>0.009</v>
      </c>
      <c r="CE580" s="33" t="n">
        <v>0.019</v>
      </c>
      <c r="CF580" s="33" t="n">
        <v>0.037</v>
      </c>
      <c r="CG580" s="33" t="n">
        <v>0.676</v>
      </c>
      <c r="CH580" s="33" t="n">
        <v>0.75</v>
      </c>
      <c r="CI580" s="33" t="n">
        <v>0.602</v>
      </c>
      <c r="CJ580" s="33" t="n">
        <v>0.796</v>
      </c>
      <c r="CK580" s="33" t="n">
        <v>0.565</v>
      </c>
      <c r="CL580" s="33" t="n">
        <v>0.5</v>
      </c>
      <c r="CM580" s="33" t="n">
        <v>0</v>
      </c>
      <c r="CN580" s="33" t="n">
        <v>0.019</v>
      </c>
      <c r="CO580" s="33" t="n">
        <v>0.009</v>
      </c>
      <c r="CP580" s="33" t="n">
        <v>0</v>
      </c>
      <c r="CQ580" s="33" t="n">
        <v>0.009</v>
      </c>
      <c r="CR580" s="33" t="n">
        <v>0.019</v>
      </c>
      <c r="CS580" s="33" t="n">
        <v>0</v>
      </c>
      <c r="CT580" s="33" t="n">
        <v>0.019</v>
      </c>
      <c r="CU580" s="33" t="n">
        <v>0.009</v>
      </c>
      <c r="CV580" s="33" t="n">
        <v>0.028</v>
      </c>
      <c r="CW580" s="33" t="n">
        <v>0.028</v>
      </c>
      <c r="CX580" s="33" t="n">
        <v>0.019</v>
      </c>
      <c r="CY580" s="33" t="n">
        <v>0.028</v>
      </c>
      <c r="CZ580" s="33" t="n">
        <v>0.019</v>
      </c>
      <c r="DA580" s="33" t="n">
        <v>0.074</v>
      </c>
      <c r="DB580" s="33" t="n">
        <v>0.046</v>
      </c>
      <c r="DC580" s="33" t="n">
        <v>0.093</v>
      </c>
      <c r="DD580" s="33" t="n">
        <v>0.074</v>
      </c>
      <c r="DE580" s="33" t="n">
        <v>0.13</v>
      </c>
      <c r="DF580" s="33" t="n">
        <v>0.148</v>
      </c>
      <c r="DG580" s="33" t="n">
        <v>0.204</v>
      </c>
      <c r="DH580" s="33" t="n">
        <v>0.167</v>
      </c>
      <c r="DI580" s="33" t="n">
        <v>0.176</v>
      </c>
      <c r="DJ580" s="33" t="n">
        <v>0.296</v>
      </c>
      <c r="DK580" s="33" t="n">
        <v>0.324</v>
      </c>
      <c r="DL580" s="33" t="n">
        <v>0.259</v>
      </c>
      <c r="DM580" s="33" t="n">
        <v>0.241</v>
      </c>
      <c r="DN580" s="33" t="n">
        <v>0.009</v>
      </c>
      <c r="DO580" s="33" t="n">
        <v>0.009</v>
      </c>
      <c r="DP580" s="33" t="n">
        <v>0</v>
      </c>
      <c r="DQ580" s="33" t="n">
        <v>0</v>
      </c>
      <c r="DR580" s="33" t="n">
        <v>0.019</v>
      </c>
      <c r="DS580" s="33" t="n">
        <v>0</v>
      </c>
      <c r="DT580" s="33" t="n">
        <v>0.009</v>
      </c>
      <c r="DU580" s="33" t="n">
        <v>0</v>
      </c>
      <c r="DV580" s="33" t="n">
        <v>0.009</v>
      </c>
      <c r="DW580" s="33" t="n">
        <v>0.833</v>
      </c>
      <c r="DX580" s="33" t="n">
        <v>0.796</v>
      </c>
      <c r="DY580" s="33" t="n">
        <v>0.769</v>
      </c>
      <c r="DZ580" s="33" t="n">
        <v>0.806</v>
      </c>
      <c r="EA580" s="33" t="n">
        <v>0.778</v>
      </c>
      <c r="EB580" s="33" t="n">
        <v>0.611</v>
      </c>
      <c r="EC580" s="33" t="n">
        <v>0.62</v>
      </c>
      <c r="ED580" s="33" t="n">
        <v>0.63</v>
      </c>
      <c r="EE580" s="33" t="n">
        <v>0.667</v>
      </c>
      <c r="EF580" s="33" t="n">
        <v>0.324</v>
      </c>
      <c r="EG580" s="33" t="n">
        <v>0.037</v>
      </c>
      <c r="EH580" s="33" t="n">
        <v>0</v>
      </c>
      <c r="EI580" s="33" t="n">
        <v>0.074</v>
      </c>
      <c r="EJ580" s="33" t="n">
        <v>0.324</v>
      </c>
      <c r="EK580" s="33" t="n">
        <v>0.083</v>
      </c>
      <c r="EL580" s="33" t="n">
        <v>0.046</v>
      </c>
      <c r="EM580" s="33" t="n">
        <v>0.093</v>
      </c>
      <c r="EN580" s="33" t="n">
        <v>0.157</v>
      </c>
      <c r="EO580" s="33" t="n">
        <v>0.37</v>
      </c>
      <c r="EP580" s="33" t="n">
        <v>0.343</v>
      </c>
      <c r="EQ580" s="33" t="n">
        <v>0.352</v>
      </c>
      <c r="ER580" s="33" t="n">
        <v>0.028</v>
      </c>
      <c r="ES580" s="33" t="n">
        <v>0.019</v>
      </c>
      <c r="ET580" s="33" t="n">
        <v>0.065</v>
      </c>
      <c r="EU580" s="33" t="n">
        <v>0.037</v>
      </c>
      <c r="EV580" s="33" t="n">
        <v>0.167</v>
      </c>
      <c r="EW580" s="33" t="n">
        <v>0.491</v>
      </c>
      <c r="EX580" s="33" t="n">
        <v>0.546</v>
      </c>
      <c r="EY580" s="33" t="n">
        <v>0.444</v>
      </c>
      <c r="EZ580" s="33" t="n">
        <v>7.52</v>
      </c>
      <c r="FA580" s="33" t="n">
        <v>0.028</v>
      </c>
      <c r="FB580" s="33" t="n">
        <v>0.009</v>
      </c>
      <c r="FC580" s="33" t="n">
        <v>0.019</v>
      </c>
      <c r="FD580" s="33" t="n">
        <v>0.056</v>
      </c>
      <c r="FE580" s="33" t="n">
        <v>0.083</v>
      </c>
      <c r="FF580" s="33" t="n">
        <v>0.102</v>
      </c>
      <c r="FG580" s="33" t="n">
        <v>0.093</v>
      </c>
      <c r="FH580" s="33" t="n">
        <v>0.194</v>
      </c>
      <c r="FI580" s="33" t="n">
        <v>0.157</v>
      </c>
      <c r="FJ580" s="33" t="n">
        <v>0.241</v>
      </c>
      <c r="FK580" s="33" t="n">
        <v>0.019</v>
      </c>
      <c r="FL580" s="33" t="n">
        <v>0.519</v>
      </c>
      <c r="FM580" s="33" t="n">
        <v>0.593</v>
      </c>
      <c r="FN580" s="33" t="n">
        <v>0.296</v>
      </c>
      <c r="FO580" s="33" t="n">
        <v>0.148</v>
      </c>
      <c r="FP580" s="33" t="n">
        <v>0.083</v>
      </c>
      <c r="FQ580" s="33" t="n">
        <v>0.194</v>
      </c>
      <c r="FR580" s="33" t="n">
        <v>0.13</v>
      </c>
      <c r="FS580" s="33" t="n">
        <v>0.111</v>
      </c>
      <c r="FT580" s="33" t="n">
        <v>0.194</v>
      </c>
      <c r="FU580" s="33" t="n">
        <v>0.093</v>
      </c>
      <c r="FV580" s="33" t="n">
        <v>0.074</v>
      </c>
      <c r="FW580" s="33" t="n">
        <v>0.269</v>
      </c>
      <c r="FX580" s="33" t="n">
        <v>0.111</v>
      </c>
      <c r="FY580" s="33" t="n">
        <v>0.139</v>
      </c>
      <c r="FZ580" s="33" t="n">
        <v>0.046</v>
      </c>
      <c r="GA580" s="33" t="n">
        <v>0</v>
      </c>
      <c r="GB580" s="33" t="n">
        <v>0</v>
      </c>
      <c r="GC580" s="33" t="n">
        <v>0.037</v>
      </c>
      <c r="GD580" s="33" t="n">
        <v>0.019</v>
      </c>
      <c r="GE580" s="33" t="n">
        <v>0.037</v>
      </c>
      <c r="GF580" s="33" t="n">
        <v>0</v>
      </c>
      <c r="GG580" s="33" t="n">
        <v>0.343</v>
      </c>
      <c r="GH580" s="33" t="n">
        <v>0.324</v>
      </c>
      <c r="GI580" s="33" t="n">
        <v>0.315</v>
      </c>
      <c r="GJ580" s="33" t="n">
        <v>0.361</v>
      </c>
      <c r="GK580" s="33" t="n">
        <v>0.426</v>
      </c>
      <c r="GL580" s="33" t="n">
        <v>0.352</v>
      </c>
      <c r="GM580" s="33" t="n">
        <v>0.574</v>
      </c>
      <c r="GN580" s="33" t="n">
        <v>0.472</v>
      </c>
      <c r="GO580" s="33" t="n">
        <v>0.454</v>
      </c>
      <c r="GP580" s="33" t="n">
        <v>0.537</v>
      </c>
      <c r="GQ580" s="33" t="n">
        <v>0.426</v>
      </c>
      <c r="GR580" s="33" t="n">
        <v>0.583</v>
      </c>
      <c r="GS580" s="33" t="n">
        <v>0.046</v>
      </c>
      <c r="GT580" s="33" t="n">
        <v>0.157</v>
      </c>
      <c r="GU580" s="33" t="n">
        <v>0.12</v>
      </c>
      <c r="GV580" s="33" t="n">
        <v>0.037</v>
      </c>
      <c r="GW580" s="33" t="n">
        <v>0.046</v>
      </c>
      <c r="GX580" s="33" t="n">
        <v>0.028</v>
      </c>
      <c r="GY580" s="33" t="n">
        <v>0.028</v>
      </c>
      <c r="GZ580" s="33" t="n">
        <v>0.028</v>
      </c>
      <c r="HA580" s="33" t="n">
        <v>0.056</v>
      </c>
      <c r="HB580" s="33" t="n">
        <v>0.028</v>
      </c>
      <c r="HC580" s="33" t="n">
        <v>0.037</v>
      </c>
      <c r="HD580" s="33" t="n">
        <v>0.028</v>
      </c>
      <c r="HE580" s="33" t="n">
        <v>0.009</v>
      </c>
      <c r="HF580" s="33" t="n">
        <v>0.019</v>
      </c>
      <c r="HG580" s="33" t="n">
        <v>0.019</v>
      </c>
      <c r="HH580" s="33" t="n">
        <v>0.019</v>
      </c>
      <c r="HI580" s="33" t="n">
        <v>0.028</v>
      </c>
      <c r="HJ580" s="33" t="n">
        <v>0.009</v>
      </c>
    </row>
    <row r="581" customFormat="false" ht="15" hidden="false" customHeight="false" outlineLevel="0" collapsed="false">
      <c r="A581" s="33" t="n">
        <v>610277</v>
      </c>
      <c r="B581" s="242" t="s">
        <v>1785</v>
      </c>
      <c r="C581" s="243" t="s">
        <v>1786</v>
      </c>
      <c r="D581" s="33" t="n">
        <v>6960</v>
      </c>
      <c r="E581" s="33" t="n">
        <v>26261</v>
      </c>
      <c r="F581" s="33" t="s">
        <v>1067</v>
      </c>
      <c r="G581" s="33" t="s">
        <v>1068</v>
      </c>
      <c r="H581" s="243" t="s">
        <v>46</v>
      </c>
      <c r="I581" s="33" t="s">
        <v>1855</v>
      </c>
      <c r="J581" s="33" t="s">
        <v>1788</v>
      </c>
      <c r="L581" s="33" t="s">
        <v>99</v>
      </c>
      <c r="N581" s="33" t="s">
        <v>1790</v>
      </c>
      <c r="O581" s="33" t="n">
        <v>51364</v>
      </c>
      <c r="P581" s="33" t="s">
        <v>1791</v>
      </c>
      <c r="Q581" s="33" t="s">
        <v>5696</v>
      </c>
      <c r="R581" s="33" t="s">
        <v>5697</v>
      </c>
      <c r="S581" s="33" t="n">
        <v>60615</v>
      </c>
      <c r="T581" s="33" t="n">
        <v>42</v>
      </c>
      <c r="U581" s="33" t="s">
        <v>5698</v>
      </c>
      <c r="V581" s="33" t="s">
        <v>5699</v>
      </c>
      <c r="W581" s="33" t="s">
        <v>5700</v>
      </c>
      <c r="X581" s="33" t="s">
        <v>5701</v>
      </c>
      <c r="Y581" s="33" t="s">
        <v>1869</v>
      </c>
      <c r="Z581" s="33" t="s">
        <v>1811</v>
      </c>
      <c r="AA581" s="33" t="n">
        <v>2012</v>
      </c>
      <c r="AB581" s="33" t="n">
        <v>610277</v>
      </c>
      <c r="AG581" s="33" t="s">
        <v>5702</v>
      </c>
      <c r="AH581" s="33" t="n">
        <v>4</v>
      </c>
      <c r="AI581" s="33" t="s">
        <v>1823</v>
      </c>
      <c r="AJ581" s="33" t="s">
        <v>1801</v>
      </c>
      <c r="AK581" s="33" t="s">
        <v>1802</v>
      </c>
      <c r="AL581" s="33" t="s">
        <v>99</v>
      </c>
      <c r="AM581" s="33" t="s">
        <v>53</v>
      </c>
      <c r="AR581" s="244" t="s">
        <v>54</v>
      </c>
    </row>
    <row r="582" customFormat="false" ht="15" hidden="false" customHeight="false" outlineLevel="0" collapsed="false">
      <c r="A582" s="33" t="n">
        <v>610279</v>
      </c>
      <c r="B582" s="242" t="s">
        <v>1785</v>
      </c>
      <c r="C582" s="243" t="s">
        <v>1786</v>
      </c>
      <c r="D582" s="33" t="n">
        <v>6970</v>
      </c>
      <c r="E582" s="33" t="n">
        <v>26281</v>
      </c>
      <c r="F582" s="33" t="s">
        <v>1334</v>
      </c>
      <c r="G582" s="33" t="s">
        <v>1335</v>
      </c>
      <c r="H582" s="243" t="s">
        <v>46</v>
      </c>
      <c r="I582" s="33" t="s">
        <v>1855</v>
      </c>
      <c r="J582" s="33" t="s">
        <v>1788</v>
      </c>
      <c r="L582" s="33" t="s">
        <v>115</v>
      </c>
      <c r="N582" s="33" t="s">
        <v>1790</v>
      </c>
      <c r="O582" s="33" t="n">
        <v>51484</v>
      </c>
      <c r="P582" s="33" t="s">
        <v>1791</v>
      </c>
      <c r="Q582" s="33" t="s">
        <v>5703</v>
      </c>
      <c r="R582" s="33" t="s">
        <v>5704</v>
      </c>
      <c r="S582" s="33" t="n">
        <v>60619</v>
      </c>
      <c r="T582" s="33" t="n">
        <v>46</v>
      </c>
      <c r="U582" s="33" t="s">
        <v>5705</v>
      </c>
      <c r="V582" s="33" t="s">
        <v>5706</v>
      </c>
      <c r="W582" s="33" t="s">
        <v>5707</v>
      </c>
      <c r="X582" s="33" t="s">
        <v>5708</v>
      </c>
      <c r="Y582" s="33" t="s">
        <v>2097</v>
      </c>
      <c r="Z582" s="33" t="s">
        <v>1831</v>
      </c>
      <c r="AA582" s="33" t="n">
        <v>2012</v>
      </c>
      <c r="AB582" s="33" t="n">
        <v>610279</v>
      </c>
      <c r="AD582" s="33" t="n">
        <v>6970</v>
      </c>
      <c r="AG582" s="33" t="s">
        <v>5709</v>
      </c>
      <c r="AH582" s="33" t="n">
        <v>6</v>
      </c>
      <c r="AI582" s="33" t="s">
        <v>1823</v>
      </c>
      <c r="AJ582" s="33" t="s">
        <v>1801</v>
      </c>
      <c r="AK582" s="33" t="s">
        <v>1802</v>
      </c>
      <c r="AL582" s="33" t="s">
        <v>115</v>
      </c>
      <c r="AM582" s="33" t="s">
        <v>53</v>
      </c>
      <c r="AN582" s="33" t="s">
        <v>115</v>
      </c>
      <c r="AO582" s="33" t="s">
        <v>115</v>
      </c>
      <c r="AP582" s="33" t="s">
        <v>53</v>
      </c>
      <c r="AQ582" s="33" t="s">
        <v>2467</v>
      </c>
      <c r="AR582" s="244" t="s">
        <v>109</v>
      </c>
      <c r="AS582" s="33" t="s">
        <v>67</v>
      </c>
      <c r="AT582" s="33" t="s">
        <v>47</v>
      </c>
      <c r="AU582" s="33" t="s">
        <v>67</v>
      </c>
      <c r="AV582" s="33" t="n">
        <v>32</v>
      </c>
      <c r="AW582" s="33" t="n">
        <v>43</v>
      </c>
      <c r="AX582" s="33" t="n">
        <v>23</v>
      </c>
      <c r="AY582" s="33" t="n">
        <v>194</v>
      </c>
      <c r="AZ582" s="33" t="n">
        <v>3</v>
      </c>
      <c r="BA582" s="33" t="n">
        <v>0</v>
      </c>
      <c r="BB582" s="33" t="n">
        <v>181</v>
      </c>
      <c r="BC582" s="33" t="n">
        <v>2</v>
      </c>
      <c r="BD582" s="245" t="n">
        <v>1</v>
      </c>
      <c r="BE582" s="33" t="n">
        <v>0</v>
      </c>
      <c r="BF582" s="33" t="n">
        <v>6</v>
      </c>
      <c r="BG582" s="33" t="n">
        <v>1</v>
      </c>
      <c r="BH582" s="33" t="n">
        <v>194</v>
      </c>
      <c r="BI582" s="33" t="n">
        <v>0.01</v>
      </c>
      <c r="BJ582" s="33" t="n">
        <v>0.052</v>
      </c>
      <c r="BK582" s="33" t="n">
        <v>0.057</v>
      </c>
      <c r="BL582" s="33" t="n">
        <v>0.031</v>
      </c>
      <c r="BM582" s="33" t="n">
        <v>0.103</v>
      </c>
      <c r="BN582" s="33" t="n">
        <v>0.144</v>
      </c>
      <c r="BO582" s="33" t="n">
        <v>0.134</v>
      </c>
      <c r="BP582" s="33" t="n">
        <v>0.119</v>
      </c>
      <c r="BQ582" s="33" t="n">
        <v>0.093</v>
      </c>
      <c r="BR582" s="33" t="n">
        <v>0.088</v>
      </c>
      <c r="BS582" s="33" t="n">
        <v>0.093</v>
      </c>
      <c r="BT582" s="33" t="n">
        <v>0.124</v>
      </c>
      <c r="BU582" s="33" t="n">
        <v>0.258</v>
      </c>
      <c r="BV582" s="33" t="n">
        <v>0.201</v>
      </c>
      <c r="BW582" s="33" t="n">
        <v>0.314</v>
      </c>
      <c r="BX582" s="33" t="n">
        <v>0.222</v>
      </c>
      <c r="BY582" s="33" t="n">
        <v>0.309</v>
      </c>
      <c r="BZ582" s="33" t="n">
        <v>0.222</v>
      </c>
      <c r="CA582" s="33" t="n">
        <v>0.005</v>
      </c>
      <c r="CB582" s="33" t="n">
        <v>0</v>
      </c>
      <c r="CC582" s="33" t="n">
        <v>0.031</v>
      </c>
      <c r="CD582" s="33" t="n">
        <v>0.021</v>
      </c>
      <c r="CE582" s="33" t="n">
        <v>0.036</v>
      </c>
      <c r="CF582" s="33" t="n">
        <v>0.046</v>
      </c>
      <c r="CG582" s="33" t="n">
        <v>0.593</v>
      </c>
      <c r="CH582" s="33" t="n">
        <v>0.629</v>
      </c>
      <c r="CI582" s="33" t="n">
        <v>0.505</v>
      </c>
      <c r="CJ582" s="33" t="n">
        <v>0.639</v>
      </c>
      <c r="CK582" s="33" t="n">
        <v>0.459</v>
      </c>
      <c r="CL582" s="33" t="n">
        <v>0.464</v>
      </c>
      <c r="CM582" s="33" t="n">
        <v>0</v>
      </c>
      <c r="CN582" s="33" t="n">
        <v>0.01</v>
      </c>
      <c r="CO582" s="33" t="n">
        <v>0.005</v>
      </c>
      <c r="CP582" s="33" t="n">
        <v>0.036</v>
      </c>
      <c r="CQ582" s="33" t="n">
        <v>0.026</v>
      </c>
      <c r="CR582" s="33" t="n">
        <v>0.021</v>
      </c>
      <c r="CS582" s="33" t="n">
        <v>0.01</v>
      </c>
      <c r="CT582" s="33" t="n">
        <v>0.052</v>
      </c>
      <c r="CU582" s="33" t="n">
        <v>0.041</v>
      </c>
      <c r="CV582" s="33" t="n">
        <v>0.057</v>
      </c>
      <c r="CW582" s="33" t="n">
        <v>0.046</v>
      </c>
      <c r="CX582" s="33" t="n">
        <v>0.046</v>
      </c>
      <c r="CY582" s="33" t="n">
        <v>0.041</v>
      </c>
      <c r="CZ582" s="33" t="n">
        <v>0.031</v>
      </c>
      <c r="DA582" s="33" t="n">
        <v>0.103</v>
      </c>
      <c r="DB582" s="33" t="n">
        <v>0.098</v>
      </c>
      <c r="DC582" s="33" t="n">
        <v>0.119</v>
      </c>
      <c r="DD582" s="33" t="n">
        <v>0.093</v>
      </c>
      <c r="DE582" s="33" t="n">
        <v>0.149</v>
      </c>
      <c r="DF582" s="33" t="n">
        <v>0.139</v>
      </c>
      <c r="DG582" s="33" t="n">
        <v>0.155</v>
      </c>
      <c r="DH582" s="33" t="n">
        <v>0.16</v>
      </c>
      <c r="DI582" s="33" t="n">
        <v>0.186</v>
      </c>
      <c r="DJ582" s="33" t="n">
        <v>0.222</v>
      </c>
      <c r="DK582" s="33" t="n">
        <v>0.206</v>
      </c>
      <c r="DL582" s="33" t="n">
        <v>0.206</v>
      </c>
      <c r="DM582" s="33" t="n">
        <v>0.191</v>
      </c>
      <c r="DN582" s="33" t="n">
        <v>0.015</v>
      </c>
      <c r="DO582" s="33" t="n">
        <v>0.015</v>
      </c>
      <c r="DP582" s="33" t="n">
        <v>0.021</v>
      </c>
      <c r="DQ582" s="33" t="n">
        <v>0.026</v>
      </c>
      <c r="DR582" s="33" t="n">
        <v>0.031</v>
      </c>
      <c r="DS582" s="33" t="n">
        <v>0.021</v>
      </c>
      <c r="DT582" s="33" t="n">
        <v>0.021</v>
      </c>
      <c r="DU582" s="33" t="n">
        <v>0.026</v>
      </c>
      <c r="DV582" s="33" t="n">
        <v>0.036</v>
      </c>
      <c r="DW582" s="33" t="n">
        <v>0.778</v>
      </c>
      <c r="DX582" s="33" t="n">
        <v>0.789</v>
      </c>
      <c r="DY582" s="33" t="n">
        <v>0.773</v>
      </c>
      <c r="DZ582" s="33" t="n">
        <v>0.737</v>
      </c>
      <c r="EA582" s="33" t="n">
        <v>0.727</v>
      </c>
      <c r="EB582" s="33" t="n">
        <v>0.634</v>
      </c>
      <c r="EC582" s="33" t="n">
        <v>0.665</v>
      </c>
      <c r="ED582" s="33" t="n">
        <v>0.598</v>
      </c>
      <c r="EE582" s="33" t="n">
        <v>0.639</v>
      </c>
      <c r="EF582" s="33" t="n">
        <v>0.351</v>
      </c>
      <c r="EG582" s="33" t="n">
        <v>0.088</v>
      </c>
      <c r="EH582" s="33" t="n">
        <v>0.077</v>
      </c>
      <c r="EI582" s="33" t="n">
        <v>0.098</v>
      </c>
      <c r="EJ582" s="33" t="n">
        <v>0.278</v>
      </c>
      <c r="EK582" s="33" t="n">
        <v>0.124</v>
      </c>
      <c r="EL582" s="33" t="n">
        <v>0.077</v>
      </c>
      <c r="EM582" s="33" t="n">
        <v>0.113</v>
      </c>
      <c r="EN582" s="33" t="n">
        <v>0.108</v>
      </c>
      <c r="EO582" s="33" t="n">
        <v>0.237</v>
      </c>
      <c r="EP582" s="33" t="n">
        <v>0.278</v>
      </c>
      <c r="EQ582" s="33" t="n">
        <v>0.273</v>
      </c>
      <c r="ER582" s="33" t="n">
        <v>0.052</v>
      </c>
      <c r="ES582" s="33" t="n">
        <v>0.062</v>
      </c>
      <c r="ET582" s="33" t="n">
        <v>0.088</v>
      </c>
      <c r="EU582" s="33" t="n">
        <v>0.077</v>
      </c>
      <c r="EV582" s="33" t="n">
        <v>0.211</v>
      </c>
      <c r="EW582" s="33" t="n">
        <v>0.49</v>
      </c>
      <c r="EX582" s="33" t="n">
        <v>0.479</v>
      </c>
      <c r="EY582" s="33" t="n">
        <v>0.438</v>
      </c>
      <c r="EZ582" s="33" t="n">
        <v>6.66</v>
      </c>
      <c r="FA582" s="33" t="n">
        <v>0.088</v>
      </c>
      <c r="FB582" s="33" t="n">
        <v>0.031</v>
      </c>
      <c r="FC582" s="33" t="n">
        <v>0.026</v>
      </c>
      <c r="FD582" s="33" t="n">
        <v>0.046</v>
      </c>
      <c r="FE582" s="33" t="n">
        <v>0.134</v>
      </c>
      <c r="FF582" s="33" t="n">
        <v>0.077</v>
      </c>
      <c r="FG582" s="33" t="n">
        <v>0.093</v>
      </c>
      <c r="FH582" s="33" t="n">
        <v>0.16</v>
      </c>
      <c r="FI582" s="33" t="n">
        <v>0.077</v>
      </c>
      <c r="FJ582" s="33" t="n">
        <v>0.211</v>
      </c>
      <c r="FK582" s="33" t="n">
        <v>0.057</v>
      </c>
      <c r="FL582" s="33" t="n">
        <v>0.552</v>
      </c>
      <c r="FM582" s="33" t="n">
        <v>0.582</v>
      </c>
      <c r="FN582" s="33" t="n">
        <v>0.268</v>
      </c>
      <c r="FO582" s="33" t="n">
        <v>0.119</v>
      </c>
      <c r="FP582" s="33" t="n">
        <v>0.077</v>
      </c>
      <c r="FQ582" s="33" t="n">
        <v>0.196</v>
      </c>
      <c r="FR582" s="33" t="n">
        <v>0.046</v>
      </c>
      <c r="FS582" s="33" t="n">
        <v>0.062</v>
      </c>
      <c r="FT582" s="33" t="n">
        <v>0.227</v>
      </c>
      <c r="FU582" s="33" t="n">
        <v>0.119</v>
      </c>
      <c r="FV582" s="33" t="n">
        <v>0.098</v>
      </c>
      <c r="FW582" s="33" t="n">
        <v>0.227</v>
      </c>
      <c r="FX582" s="33" t="n">
        <v>0.165</v>
      </c>
      <c r="FY582" s="33" t="n">
        <v>0.18</v>
      </c>
      <c r="FZ582" s="33" t="n">
        <v>0.082</v>
      </c>
      <c r="GA582" s="33" t="n">
        <v>0.036</v>
      </c>
      <c r="GB582" s="33" t="n">
        <v>0.036</v>
      </c>
      <c r="GC582" s="33" t="n">
        <v>0.052</v>
      </c>
      <c r="GD582" s="33" t="n">
        <v>0.057</v>
      </c>
      <c r="GE582" s="33" t="n">
        <v>0.191</v>
      </c>
      <c r="GF582" s="33" t="n">
        <v>0.041</v>
      </c>
      <c r="GG582" s="33" t="n">
        <v>0.361</v>
      </c>
      <c r="GH582" s="33" t="n">
        <v>0.335</v>
      </c>
      <c r="GI582" s="33" t="n">
        <v>0.273</v>
      </c>
      <c r="GJ582" s="33" t="n">
        <v>0.387</v>
      </c>
      <c r="GK582" s="33" t="n">
        <v>0.376</v>
      </c>
      <c r="GL582" s="33" t="n">
        <v>0.448</v>
      </c>
      <c r="GM582" s="33" t="n">
        <v>0.5</v>
      </c>
      <c r="GN582" s="33" t="n">
        <v>0.325</v>
      </c>
      <c r="GO582" s="33" t="n">
        <v>0.284</v>
      </c>
      <c r="GP582" s="33" t="n">
        <v>0.361</v>
      </c>
      <c r="GQ582" s="33" t="n">
        <v>0.278</v>
      </c>
      <c r="GR582" s="33" t="n">
        <v>0.397</v>
      </c>
      <c r="GS582" s="33" t="n">
        <v>0.031</v>
      </c>
      <c r="GT582" s="33" t="n">
        <v>0.216</v>
      </c>
      <c r="GU582" s="33" t="n">
        <v>0.175</v>
      </c>
      <c r="GV582" s="33" t="n">
        <v>0.093</v>
      </c>
      <c r="GW582" s="33" t="n">
        <v>0.077</v>
      </c>
      <c r="GX582" s="33" t="n">
        <v>0.041</v>
      </c>
      <c r="GY582" s="33" t="n">
        <v>0.031</v>
      </c>
      <c r="GZ582" s="33" t="n">
        <v>0.026</v>
      </c>
      <c r="HA582" s="33" t="n">
        <v>0.139</v>
      </c>
      <c r="HB582" s="33" t="n">
        <v>0.026</v>
      </c>
      <c r="HC582" s="33" t="n">
        <v>0.021</v>
      </c>
      <c r="HD582" s="33" t="n">
        <v>0.021</v>
      </c>
      <c r="HE582" s="33" t="n">
        <v>0.041</v>
      </c>
      <c r="HF582" s="33" t="n">
        <v>0.062</v>
      </c>
      <c r="HG582" s="33" t="n">
        <v>0.077</v>
      </c>
      <c r="HH582" s="33" t="n">
        <v>0.077</v>
      </c>
      <c r="HI582" s="33" t="n">
        <v>0.057</v>
      </c>
      <c r="HJ582" s="33" t="n">
        <v>0.052</v>
      </c>
    </row>
    <row r="583" customFormat="false" ht="15" hidden="false" customHeight="false" outlineLevel="0" collapsed="false">
      <c r="A583" s="33" t="n">
        <v>610280</v>
      </c>
      <c r="B583" s="242" t="s">
        <v>1785</v>
      </c>
      <c r="C583" s="243" t="s">
        <v>1786</v>
      </c>
      <c r="D583" s="33" t="n">
        <v>6980</v>
      </c>
      <c r="E583" s="33" t="n">
        <v>30111</v>
      </c>
      <c r="F583" s="33" t="s">
        <v>239</v>
      </c>
      <c r="G583" s="33" t="s">
        <v>240</v>
      </c>
      <c r="H583" s="243" t="s">
        <v>46</v>
      </c>
      <c r="I583" s="33" t="s">
        <v>1855</v>
      </c>
      <c r="J583" s="33" t="s">
        <v>1788</v>
      </c>
      <c r="L583" s="33" t="s">
        <v>115</v>
      </c>
      <c r="N583" s="33" t="s">
        <v>1790</v>
      </c>
      <c r="O583" s="33" t="n">
        <v>51485</v>
      </c>
      <c r="P583" s="33" t="s">
        <v>1791</v>
      </c>
      <c r="Q583" s="33" t="s">
        <v>5710</v>
      </c>
      <c r="R583" s="33" t="s">
        <v>5711</v>
      </c>
      <c r="S583" s="33" t="n">
        <v>60617</v>
      </c>
      <c r="T583" s="33" t="n">
        <v>47</v>
      </c>
      <c r="U583" s="33" t="s">
        <v>5712</v>
      </c>
      <c r="V583" s="33" t="s">
        <v>5713</v>
      </c>
      <c r="W583" s="33" t="s">
        <v>5714</v>
      </c>
      <c r="X583" s="33" t="s">
        <v>5715</v>
      </c>
      <c r="Y583" s="33" t="s">
        <v>4118</v>
      </c>
      <c r="Z583" s="33" t="s">
        <v>2326</v>
      </c>
      <c r="AA583" s="33" t="n">
        <v>2012</v>
      </c>
      <c r="AB583" s="33" t="n">
        <v>610280</v>
      </c>
      <c r="AD583" s="33" t="n">
        <v>6980</v>
      </c>
      <c r="AG583" s="33" t="s">
        <v>5716</v>
      </c>
      <c r="AH583" s="33" t="n">
        <v>0</v>
      </c>
      <c r="AI583" s="33" t="s">
        <v>1823</v>
      </c>
      <c r="AJ583" s="33" t="s">
        <v>1801</v>
      </c>
      <c r="AK583" s="33" t="s">
        <v>1802</v>
      </c>
      <c r="AL583" s="33" t="s">
        <v>115</v>
      </c>
      <c r="AM583" s="33" t="s">
        <v>53</v>
      </c>
      <c r="AN583" s="33" t="s">
        <v>115</v>
      </c>
      <c r="AO583" s="33" t="s">
        <v>115</v>
      </c>
      <c r="AP583" s="33" t="s">
        <v>53</v>
      </c>
      <c r="AQ583" s="33" t="s">
        <v>2426</v>
      </c>
      <c r="AR583" s="244" t="s">
        <v>109</v>
      </c>
      <c r="AS583" s="33" t="s">
        <v>77</v>
      </c>
      <c r="AT583" s="33" t="s">
        <v>47</v>
      </c>
      <c r="AU583" s="33" t="s">
        <v>77</v>
      </c>
      <c r="AV583" s="33" t="n">
        <v>74</v>
      </c>
      <c r="AW583" s="33" t="n">
        <v>43</v>
      </c>
      <c r="AX583" s="33" t="n">
        <v>72</v>
      </c>
      <c r="AY583" s="33" t="n">
        <v>24</v>
      </c>
      <c r="AZ583" s="33" t="n">
        <v>2</v>
      </c>
      <c r="BA583" s="33" t="n">
        <v>0</v>
      </c>
      <c r="BB583" s="33" t="n">
        <v>20</v>
      </c>
      <c r="BC583" s="33" t="n">
        <v>1</v>
      </c>
      <c r="BD583" s="245" t="n">
        <v>0</v>
      </c>
      <c r="BE583" s="33" t="n">
        <v>0</v>
      </c>
      <c r="BF583" s="33" t="n">
        <v>0</v>
      </c>
      <c r="BG583" s="33" t="n">
        <v>1</v>
      </c>
      <c r="BH583" s="33" t="n">
        <v>24</v>
      </c>
      <c r="BI583" s="33" t="n">
        <v>0</v>
      </c>
      <c r="BJ583" s="33" t="n">
        <v>0</v>
      </c>
      <c r="BK583" s="33" t="n">
        <v>0</v>
      </c>
      <c r="BL583" s="33" t="n">
        <v>0</v>
      </c>
      <c r="BM583" s="33" t="n">
        <v>0</v>
      </c>
      <c r="BN583" s="33" t="n">
        <v>0.042</v>
      </c>
      <c r="BO583" s="33" t="n">
        <v>0</v>
      </c>
      <c r="BP583" s="33" t="n">
        <v>0</v>
      </c>
      <c r="BQ583" s="33" t="n">
        <v>0.042</v>
      </c>
      <c r="BR583" s="33" t="n">
        <v>0.042</v>
      </c>
      <c r="BS583" s="33" t="n">
        <v>0.042</v>
      </c>
      <c r="BT583" s="33" t="n">
        <v>0.208</v>
      </c>
      <c r="BU583" s="33" t="n">
        <v>0.208</v>
      </c>
      <c r="BV583" s="33" t="n">
        <v>0.083</v>
      </c>
      <c r="BW583" s="33" t="n">
        <v>0.208</v>
      </c>
      <c r="BX583" s="33" t="n">
        <v>0.167</v>
      </c>
      <c r="BY583" s="33" t="n">
        <v>0.375</v>
      </c>
      <c r="BZ583" s="33" t="n">
        <v>0.167</v>
      </c>
      <c r="CA583" s="33" t="n">
        <v>0</v>
      </c>
      <c r="CB583" s="33" t="n">
        <v>0.083</v>
      </c>
      <c r="CC583" s="33" t="n">
        <v>0</v>
      </c>
      <c r="CD583" s="33" t="n">
        <v>0</v>
      </c>
      <c r="CE583" s="33" t="n">
        <v>0</v>
      </c>
      <c r="CF583" s="33" t="n">
        <v>0.042</v>
      </c>
      <c r="CG583" s="33" t="n">
        <v>0.792</v>
      </c>
      <c r="CH583" s="33" t="n">
        <v>0.833</v>
      </c>
      <c r="CI583" s="33" t="n">
        <v>0.75</v>
      </c>
      <c r="CJ583" s="33" t="n">
        <v>0.792</v>
      </c>
      <c r="CK583" s="33" t="n">
        <v>0.583</v>
      </c>
      <c r="CL583" s="33" t="n">
        <v>0.542</v>
      </c>
      <c r="CM583" s="33" t="n">
        <v>0</v>
      </c>
      <c r="CN583" s="33" t="n">
        <v>0</v>
      </c>
      <c r="CO583" s="33" t="n">
        <v>0</v>
      </c>
      <c r="CP583" s="33" t="n">
        <v>0.042</v>
      </c>
      <c r="CQ583" s="33" t="n">
        <v>0</v>
      </c>
      <c r="CR583" s="33" t="n">
        <v>0</v>
      </c>
      <c r="CS583" s="33" t="n">
        <v>0.042</v>
      </c>
      <c r="CT583" s="33" t="n">
        <v>0</v>
      </c>
      <c r="CU583" s="33" t="n">
        <v>0</v>
      </c>
      <c r="CV583" s="33" t="n">
        <v>0.083</v>
      </c>
      <c r="CW583" s="33" t="n">
        <v>0.042</v>
      </c>
      <c r="CX583" s="33" t="n">
        <v>0</v>
      </c>
      <c r="CY583" s="33" t="n">
        <v>0.083</v>
      </c>
      <c r="CZ583" s="33" t="n">
        <v>0.042</v>
      </c>
      <c r="DA583" s="33" t="n">
        <v>0.083</v>
      </c>
      <c r="DB583" s="33" t="n">
        <v>0</v>
      </c>
      <c r="DC583" s="33" t="n">
        <v>0</v>
      </c>
      <c r="DD583" s="33" t="n">
        <v>0.083</v>
      </c>
      <c r="DE583" s="33" t="n">
        <v>0.125</v>
      </c>
      <c r="DF583" s="33" t="n">
        <v>0.25</v>
      </c>
      <c r="DG583" s="33" t="n">
        <v>0.25</v>
      </c>
      <c r="DH583" s="33" t="n">
        <v>0.25</v>
      </c>
      <c r="DI583" s="33" t="n">
        <v>0.292</v>
      </c>
      <c r="DJ583" s="33" t="n">
        <v>0.333</v>
      </c>
      <c r="DK583" s="33" t="n">
        <v>0.375</v>
      </c>
      <c r="DL583" s="33" t="n">
        <v>0.375</v>
      </c>
      <c r="DM583" s="33" t="n">
        <v>0.208</v>
      </c>
      <c r="DN583" s="33" t="n">
        <v>0</v>
      </c>
      <c r="DO583" s="33" t="n">
        <v>0.042</v>
      </c>
      <c r="DP583" s="33" t="n">
        <v>0.042</v>
      </c>
      <c r="DQ583" s="33" t="n">
        <v>0</v>
      </c>
      <c r="DR583" s="33" t="n">
        <v>0</v>
      </c>
      <c r="DS583" s="33" t="n">
        <v>0</v>
      </c>
      <c r="DT583" s="33" t="n">
        <v>0.042</v>
      </c>
      <c r="DU583" s="33" t="n">
        <v>0.042</v>
      </c>
      <c r="DV583" s="33" t="n">
        <v>0</v>
      </c>
      <c r="DW583" s="33" t="n">
        <v>0.792</v>
      </c>
      <c r="DX583" s="33" t="n">
        <v>0.667</v>
      </c>
      <c r="DY583" s="33" t="n">
        <v>0.708</v>
      </c>
      <c r="DZ583" s="33" t="n">
        <v>0.625</v>
      </c>
      <c r="EA583" s="33" t="n">
        <v>0.667</v>
      </c>
      <c r="EB583" s="33" t="n">
        <v>0.583</v>
      </c>
      <c r="EC583" s="33" t="n">
        <v>0.542</v>
      </c>
      <c r="ED583" s="33" t="n">
        <v>0.583</v>
      </c>
      <c r="EE583" s="33" t="n">
        <v>0.708</v>
      </c>
      <c r="EF583" s="33" t="n">
        <v>0.292</v>
      </c>
      <c r="EG583" s="33" t="n">
        <v>0</v>
      </c>
      <c r="EH583" s="33" t="n">
        <v>0</v>
      </c>
      <c r="EI583" s="33" t="n">
        <v>0.042</v>
      </c>
      <c r="EJ583" s="33" t="n">
        <v>0.417</v>
      </c>
      <c r="EK583" s="33" t="n">
        <v>0.042</v>
      </c>
      <c r="EL583" s="33" t="n">
        <v>0</v>
      </c>
      <c r="EM583" s="33" t="n">
        <v>0.125</v>
      </c>
      <c r="EN583" s="33" t="n">
        <v>0.125</v>
      </c>
      <c r="EO583" s="33" t="n">
        <v>0.25</v>
      </c>
      <c r="EP583" s="33" t="n">
        <v>0.333</v>
      </c>
      <c r="EQ583" s="33" t="n">
        <v>0.167</v>
      </c>
      <c r="ER583" s="33" t="n">
        <v>0.083</v>
      </c>
      <c r="ES583" s="33" t="n">
        <v>0.042</v>
      </c>
      <c r="ET583" s="33" t="n">
        <v>0</v>
      </c>
      <c r="EU583" s="33" t="n">
        <v>0.042</v>
      </c>
      <c r="EV583" s="33" t="n">
        <v>0.083</v>
      </c>
      <c r="EW583" s="33" t="n">
        <v>0.667</v>
      </c>
      <c r="EX583" s="33" t="n">
        <v>0.667</v>
      </c>
      <c r="EY583" s="33" t="n">
        <v>0.625</v>
      </c>
      <c r="EZ583" s="33" t="n">
        <v>7.92</v>
      </c>
      <c r="FA583" s="33" t="n">
        <v>0.042</v>
      </c>
      <c r="FB583" s="33" t="n">
        <v>0</v>
      </c>
      <c r="FC583" s="33" t="n">
        <v>0</v>
      </c>
      <c r="FD583" s="33" t="n">
        <v>0.083</v>
      </c>
      <c r="FE583" s="33" t="n">
        <v>0.042</v>
      </c>
      <c r="FF583" s="33" t="n">
        <v>0.167</v>
      </c>
      <c r="FG583" s="33" t="n">
        <v>0.042</v>
      </c>
      <c r="FH583" s="33" t="n">
        <v>0.083</v>
      </c>
      <c r="FI583" s="33" t="n">
        <v>0.042</v>
      </c>
      <c r="FJ583" s="33" t="n">
        <v>0.5</v>
      </c>
      <c r="FK583" s="33" t="n">
        <v>0</v>
      </c>
      <c r="FL583" s="33" t="n">
        <v>0.292</v>
      </c>
      <c r="FM583" s="33" t="n">
        <v>0.25</v>
      </c>
      <c r="FN583" s="33" t="n">
        <v>0.167</v>
      </c>
      <c r="FO583" s="33" t="n">
        <v>0.25</v>
      </c>
      <c r="FP583" s="33" t="n">
        <v>0.25</v>
      </c>
      <c r="FQ583" s="33" t="n">
        <v>0.208</v>
      </c>
      <c r="FR583" s="33" t="n">
        <v>0.083</v>
      </c>
      <c r="FS583" s="33" t="n">
        <v>0.167</v>
      </c>
      <c r="FT583" s="33" t="n">
        <v>0.292</v>
      </c>
      <c r="FU583" s="33" t="n">
        <v>0.167</v>
      </c>
      <c r="FV583" s="33" t="n">
        <v>0.083</v>
      </c>
      <c r="FW583" s="33" t="n">
        <v>0.25</v>
      </c>
      <c r="FX583" s="33" t="n">
        <v>0.208</v>
      </c>
      <c r="FY583" s="33" t="n">
        <v>0.25</v>
      </c>
      <c r="FZ583" s="33" t="n">
        <v>0.083</v>
      </c>
      <c r="GA583" s="33" t="n">
        <v>0</v>
      </c>
      <c r="GB583" s="33" t="n">
        <v>0</v>
      </c>
      <c r="GC583" s="33" t="n">
        <v>0</v>
      </c>
      <c r="GD583" s="33" t="n">
        <v>0.042</v>
      </c>
      <c r="GE583" s="33" t="n">
        <v>0.083</v>
      </c>
      <c r="GF583" s="33" t="n">
        <v>0</v>
      </c>
      <c r="GG583" s="33" t="n">
        <v>0.25</v>
      </c>
      <c r="GH583" s="33" t="n">
        <v>0.167</v>
      </c>
      <c r="GI583" s="33" t="n">
        <v>0.25</v>
      </c>
      <c r="GJ583" s="33" t="n">
        <v>0.208</v>
      </c>
      <c r="GK583" s="33" t="n">
        <v>0.25</v>
      </c>
      <c r="GL583" s="33" t="n">
        <v>0.208</v>
      </c>
      <c r="GM583" s="33" t="n">
        <v>0.5</v>
      </c>
      <c r="GN583" s="33" t="n">
        <v>0.375</v>
      </c>
      <c r="GO583" s="33" t="n">
        <v>0.417</v>
      </c>
      <c r="GP583" s="33" t="n">
        <v>0.583</v>
      </c>
      <c r="GQ583" s="33" t="n">
        <v>0.542</v>
      </c>
      <c r="GR583" s="33" t="n">
        <v>0.625</v>
      </c>
      <c r="GS583" s="33" t="n">
        <v>0.167</v>
      </c>
      <c r="GT583" s="33" t="n">
        <v>0.333</v>
      </c>
      <c r="GU583" s="33" t="n">
        <v>0.292</v>
      </c>
      <c r="GV583" s="33" t="n">
        <v>0.125</v>
      </c>
      <c r="GW583" s="33" t="n">
        <v>0.083</v>
      </c>
      <c r="GX583" s="33" t="n">
        <v>0.083</v>
      </c>
      <c r="GY583" s="33" t="n">
        <v>0.083</v>
      </c>
      <c r="GZ583" s="33" t="n">
        <v>0.042</v>
      </c>
      <c r="HA583" s="33" t="n">
        <v>0.042</v>
      </c>
      <c r="HB583" s="33" t="n">
        <v>0.042</v>
      </c>
      <c r="HC583" s="33" t="n">
        <v>0</v>
      </c>
      <c r="HD583" s="33" t="n">
        <v>0.042</v>
      </c>
      <c r="HE583" s="33" t="n">
        <v>0</v>
      </c>
      <c r="HF583" s="33" t="n">
        <v>0.083</v>
      </c>
      <c r="HG583" s="33" t="n">
        <v>0</v>
      </c>
      <c r="HH583" s="33" t="n">
        <v>0</v>
      </c>
      <c r="HI583" s="33" t="n">
        <v>0.042</v>
      </c>
      <c r="HJ583" s="33" t="n">
        <v>0.042</v>
      </c>
    </row>
    <row r="584" customFormat="false" ht="15" hidden="false" customHeight="false" outlineLevel="0" collapsed="false">
      <c r="A584" s="33" t="n">
        <v>610281</v>
      </c>
      <c r="B584" s="242" t="s">
        <v>1785</v>
      </c>
      <c r="C584" s="243" t="s">
        <v>1786</v>
      </c>
      <c r="D584" s="33" t="n">
        <v>7010</v>
      </c>
      <c r="E584" s="33" t="n">
        <v>26291</v>
      </c>
      <c r="F584" s="33" t="s">
        <v>1147</v>
      </c>
      <c r="G584" s="33" t="s">
        <v>1148</v>
      </c>
      <c r="H584" s="243" t="s">
        <v>46</v>
      </c>
      <c r="I584" s="33" t="s">
        <v>1855</v>
      </c>
      <c r="J584" s="33" t="s">
        <v>1788</v>
      </c>
      <c r="L584" s="33" t="s">
        <v>115</v>
      </c>
      <c r="N584" s="33" t="s">
        <v>1790</v>
      </c>
      <c r="O584" s="33" t="n">
        <v>54776</v>
      </c>
      <c r="P584" s="33" t="s">
        <v>1791</v>
      </c>
      <c r="Q584" s="33" t="s">
        <v>5717</v>
      </c>
      <c r="R584" s="33" t="s">
        <v>5718</v>
      </c>
      <c r="S584" s="33" t="n">
        <v>60649</v>
      </c>
      <c r="T584" s="33" t="n">
        <v>46</v>
      </c>
      <c r="U584" s="33" t="s">
        <v>5719</v>
      </c>
      <c r="V584" s="33" t="s">
        <v>5720</v>
      </c>
      <c r="W584" s="33" t="s">
        <v>5721</v>
      </c>
      <c r="X584" s="33" t="s">
        <v>5722</v>
      </c>
      <c r="Y584" s="33" t="s">
        <v>2405</v>
      </c>
      <c r="AA584" s="33" t="n">
        <v>2012</v>
      </c>
      <c r="AB584" s="33" t="n">
        <v>610281</v>
      </c>
      <c r="AD584" s="33" t="n">
        <v>7010</v>
      </c>
      <c r="AG584" s="33" t="s">
        <v>5723</v>
      </c>
      <c r="AH584" s="33" t="n">
        <v>6</v>
      </c>
      <c r="AI584" s="33" t="s">
        <v>1823</v>
      </c>
      <c r="AJ584" s="33" t="s">
        <v>1801</v>
      </c>
      <c r="AK584" s="33" t="s">
        <v>1802</v>
      </c>
      <c r="AL584" s="33" t="s">
        <v>115</v>
      </c>
      <c r="AM584" s="33" t="s">
        <v>53</v>
      </c>
      <c r="AN584" s="33" t="s">
        <v>115</v>
      </c>
      <c r="AO584" s="33" t="s">
        <v>115</v>
      </c>
      <c r="AP584" s="33" t="s">
        <v>53</v>
      </c>
      <c r="AQ584" s="33" t="s">
        <v>2467</v>
      </c>
      <c r="AR584" s="244" t="s">
        <v>109</v>
      </c>
      <c r="AS584" s="33" t="s">
        <v>67</v>
      </c>
      <c r="AT584" s="33" t="s">
        <v>137</v>
      </c>
      <c r="AU584" s="33" t="s">
        <v>131</v>
      </c>
      <c r="AV584" s="33" t="n">
        <v>25</v>
      </c>
      <c r="AW584" s="33" t="n">
        <v>18</v>
      </c>
      <c r="AX584" s="33" t="n">
        <v>80</v>
      </c>
      <c r="AY584" s="33" t="n">
        <v>433</v>
      </c>
      <c r="AZ584" s="33" t="n">
        <v>1</v>
      </c>
      <c r="BA584" s="33" t="n">
        <v>1</v>
      </c>
      <c r="BB584" s="33" t="n">
        <v>416</v>
      </c>
      <c r="BC584" s="33" t="n">
        <v>0</v>
      </c>
      <c r="BD584" s="245" t="n">
        <v>0</v>
      </c>
      <c r="BE584" s="33" t="n">
        <v>0</v>
      </c>
      <c r="BF584" s="33" t="n">
        <v>6</v>
      </c>
      <c r="BG584" s="33" t="n">
        <v>9</v>
      </c>
      <c r="BH584" s="33" t="n">
        <v>433</v>
      </c>
      <c r="BI584" s="33" t="n">
        <v>0.012</v>
      </c>
      <c r="BJ584" s="33" t="n">
        <v>0.014</v>
      </c>
      <c r="BK584" s="33" t="n">
        <v>0.007</v>
      </c>
      <c r="BL584" s="33" t="n">
        <v>0.005</v>
      </c>
      <c r="BM584" s="33" t="n">
        <v>0.012</v>
      </c>
      <c r="BN584" s="33" t="n">
        <v>0.021</v>
      </c>
      <c r="BO584" s="33" t="n">
        <v>0.079</v>
      </c>
      <c r="BP584" s="33" t="n">
        <v>0.062</v>
      </c>
      <c r="BQ584" s="33" t="n">
        <v>0.058</v>
      </c>
      <c r="BR584" s="33" t="n">
        <v>0.051</v>
      </c>
      <c r="BS584" s="33" t="n">
        <v>0.074</v>
      </c>
      <c r="BT584" s="33" t="n">
        <v>0.113</v>
      </c>
      <c r="BU584" s="33" t="n">
        <v>0.619</v>
      </c>
      <c r="BV584" s="33" t="n">
        <v>0.533</v>
      </c>
      <c r="BW584" s="33" t="n">
        <v>0.52</v>
      </c>
      <c r="BX584" s="33" t="n">
        <v>0.552</v>
      </c>
      <c r="BY584" s="33" t="n">
        <v>0.575</v>
      </c>
      <c r="BZ584" s="33" t="n">
        <v>0.561</v>
      </c>
      <c r="CA584" s="33" t="n">
        <v>0.005</v>
      </c>
      <c r="CB584" s="33" t="n">
        <v>0.005</v>
      </c>
      <c r="CC584" s="33" t="n">
        <v>0.012</v>
      </c>
      <c r="CD584" s="33" t="n">
        <v>0.014</v>
      </c>
      <c r="CE584" s="33" t="n">
        <v>0.018</v>
      </c>
      <c r="CF584" s="33" t="n">
        <v>0.037</v>
      </c>
      <c r="CG584" s="33" t="n">
        <v>0.286</v>
      </c>
      <c r="CH584" s="33" t="n">
        <v>0.386</v>
      </c>
      <c r="CI584" s="33" t="n">
        <v>0.404</v>
      </c>
      <c r="CJ584" s="33" t="n">
        <v>0.379</v>
      </c>
      <c r="CK584" s="33" t="n">
        <v>0.321</v>
      </c>
      <c r="CL584" s="33" t="n">
        <v>0.268</v>
      </c>
      <c r="CM584" s="33" t="n">
        <v>0.005</v>
      </c>
      <c r="CN584" s="33" t="n">
        <v>0.005</v>
      </c>
      <c r="CO584" s="33" t="n">
        <v>0.005</v>
      </c>
      <c r="CP584" s="33" t="n">
        <v>0.012</v>
      </c>
      <c r="CQ584" s="33" t="n">
        <v>0.007</v>
      </c>
      <c r="CR584" s="33" t="n">
        <v>0.014</v>
      </c>
      <c r="CS584" s="33" t="n">
        <v>0.005</v>
      </c>
      <c r="CT584" s="33" t="n">
        <v>0.044</v>
      </c>
      <c r="CU584" s="33" t="n">
        <v>0.021</v>
      </c>
      <c r="CV584" s="33" t="n">
        <v>0.03</v>
      </c>
      <c r="CW584" s="33" t="n">
        <v>0.028</v>
      </c>
      <c r="CX584" s="33" t="n">
        <v>0.032</v>
      </c>
      <c r="CY584" s="33" t="n">
        <v>0.037</v>
      </c>
      <c r="CZ584" s="33" t="n">
        <v>0.037</v>
      </c>
      <c r="DA584" s="33" t="n">
        <v>0.058</v>
      </c>
      <c r="DB584" s="33" t="n">
        <v>0.083</v>
      </c>
      <c r="DC584" s="33" t="n">
        <v>0.09</v>
      </c>
      <c r="DD584" s="33" t="n">
        <v>0.085</v>
      </c>
      <c r="DE584" s="33" t="n">
        <v>0.515</v>
      </c>
      <c r="DF584" s="33" t="n">
        <v>0.374</v>
      </c>
      <c r="DG584" s="33" t="n">
        <v>0.443</v>
      </c>
      <c r="DH584" s="33" t="n">
        <v>0.439</v>
      </c>
      <c r="DI584" s="33" t="n">
        <v>0.367</v>
      </c>
      <c r="DJ584" s="33" t="n">
        <v>0.478</v>
      </c>
      <c r="DK584" s="33" t="n">
        <v>0.43</v>
      </c>
      <c r="DL584" s="33" t="n">
        <v>0.409</v>
      </c>
      <c r="DM584" s="33" t="n">
        <v>0.289</v>
      </c>
      <c r="DN584" s="33" t="n">
        <v>0.014</v>
      </c>
      <c r="DO584" s="33" t="n">
        <v>0.009</v>
      </c>
      <c r="DP584" s="33" t="n">
        <v>0.007</v>
      </c>
      <c r="DQ584" s="33" t="n">
        <v>0.018</v>
      </c>
      <c r="DR584" s="33" t="n">
        <v>0.014</v>
      </c>
      <c r="DS584" s="33" t="n">
        <v>0.016</v>
      </c>
      <c r="DT584" s="33" t="n">
        <v>0.016</v>
      </c>
      <c r="DU584" s="33" t="n">
        <v>0.021</v>
      </c>
      <c r="DV584" s="33" t="n">
        <v>0.021</v>
      </c>
      <c r="DW584" s="33" t="n">
        <v>0.436</v>
      </c>
      <c r="DX584" s="33" t="n">
        <v>0.584</v>
      </c>
      <c r="DY584" s="33" t="n">
        <v>0.513</v>
      </c>
      <c r="DZ584" s="33" t="n">
        <v>0.494</v>
      </c>
      <c r="EA584" s="33" t="n">
        <v>0.575</v>
      </c>
      <c r="EB584" s="33" t="n">
        <v>0.434</v>
      </c>
      <c r="EC584" s="33" t="n">
        <v>0.467</v>
      </c>
      <c r="ED584" s="33" t="n">
        <v>0.436</v>
      </c>
      <c r="EE584" s="33" t="n">
        <v>0.584</v>
      </c>
      <c r="EF584" s="33" t="n">
        <v>0.723</v>
      </c>
      <c r="EG584" s="33" t="n">
        <v>0.005</v>
      </c>
      <c r="EH584" s="33" t="n">
        <v>0.002</v>
      </c>
      <c r="EI584" s="33" t="n">
        <v>0.023</v>
      </c>
      <c r="EJ584" s="33" t="n">
        <v>0.122</v>
      </c>
      <c r="EK584" s="33" t="n">
        <v>0.083</v>
      </c>
      <c r="EL584" s="33" t="n">
        <v>0.039</v>
      </c>
      <c r="EM584" s="33" t="n">
        <v>0.088</v>
      </c>
      <c r="EN584" s="33" t="n">
        <v>0.081</v>
      </c>
      <c r="EO584" s="33" t="n">
        <v>0.607</v>
      </c>
      <c r="EP584" s="33" t="n">
        <v>0.582</v>
      </c>
      <c r="EQ584" s="33" t="n">
        <v>0.617</v>
      </c>
      <c r="ER584" s="33" t="n">
        <v>0.014</v>
      </c>
      <c r="ES584" s="33" t="n">
        <v>0.009</v>
      </c>
      <c r="ET584" s="33" t="n">
        <v>0.018</v>
      </c>
      <c r="EU584" s="33" t="n">
        <v>0.051</v>
      </c>
      <c r="EV584" s="33" t="n">
        <v>0.06</v>
      </c>
      <c r="EW584" s="33" t="n">
        <v>0.296</v>
      </c>
      <c r="EX584" s="33" t="n">
        <v>0.358</v>
      </c>
      <c r="EY584" s="33" t="n">
        <v>0.222</v>
      </c>
      <c r="EZ584" s="33" t="n">
        <v>7.66</v>
      </c>
      <c r="FA584" s="33" t="n">
        <v>0.009</v>
      </c>
      <c r="FB584" s="33" t="n">
        <v>0.002</v>
      </c>
      <c r="FC584" s="33" t="n">
        <v>0.014</v>
      </c>
      <c r="FD584" s="33" t="n">
        <v>0.009</v>
      </c>
      <c r="FE584" s="33" t="n">
        <v>0.055</v>
      </c>
      <c r="FF584" s="33" t="n">
        <v>0.072</v>
      </c>
      <c r="FG584" s="33" t="n">
        <v>0.247</v>
      </c>
      <c r="FH584" s="33" t="n">
        <v>0.323</v>
      </c>
      <c r="FI584" s="33" t="n">
        <v>0.111</v>
      </c>
      <c r="FJ584" s="33" t="n">
        <v>0.148</v>
      </c>
      <c r="FK584" s="33" t="n">
        <v>0.009</v>
      </c>
      <c r="FL584" s="33" t="n">
        <v>0.339</v>
      </c>
      <c r="FM584" s="33" t="n">
        <v>0.393</v>
      </c>
      <c r="FN584" s="33" t="n">
        <v>0.159</v>
      </c>
      <c r="FO584" s="33" t="n">
        <v>0.49</v>
      </c>
      <c r="FP584" s="33" t="n">
        <v>0.381</v>
      </c>
      <c r="FQ584" s="33" t="n">
        <v>0.564</v>
      </c>
      <c r="FR584" s="33" t="n">
        <v>0.083</v>
      </c>
      <c r="FS584" s="33" t="n">
        <v>0.127</v>
      </c>
      <c r="FT584" s="33" t="n">
        <v>0.145</v>
      </c>
      <c r="FU584" s="33" t="n">
        <v>0.051</v>
      </c>
      <c r="FV584" s="33" t="n">
        <v>0.055</v>
      </c>
      <c r="FW584" s="33" t="n">
        <v>0.106</v>
      </c>
      <c r="FX584" s="33" t="n">
        <v>0.037</v>
      </c>
      <c r="FY584" s="33" t="n">
        <v>0.044</v>
      </c>
      <c r="FZ584" s="33" t="n">
        <v>0.025</v>
      </c>
      <c r="GA584" s="33" t="n">
        <v>0.005</v>
      </c>
      <c r="GB584" s="33" t="n">
        <v>0</v>
      </c>
      <c r="GC584" s="33" t="n">
        <v>0.002</v>
      </c>
      <c r="GD584" s="33" t="n">
        <v>0</v>
      </c>
      <c r="GE584" s="33" t="n">
        <v>0.032</v>
      </c>
      <c r="GF584" s="33" t="n">
        <v>0</v>
      </c>
      <c r="GG584" s="33" t="n">
        <v>0.247</v>
      </c>
      <c r="GH584" s="33" t="n">
        <v>0.215</v>
      </c>
      <c r="GI584" s="33" t="n">
        <v>0.219</v>
      </c>
      <c r="GJ584" s="33" t="n">
        <v>0.222</v>
      </c>
      <c r="GK584" s="33" t="n">
        <v>0.388</v>
      </c>
      <c r="GL584" s="33" t="n">
        <v>0.201</v>
      </c>
      <c r="GM584" s="33" t="n">
        <v>0.686</v>
      </c>
      <c r="GN584" s="33" t="n">
        <v>0.647</v>
      </c>
      <c r="GO584" s="33" t="n">
        <v>0.665</v>
      </c>
      <c r="GP584" s="33" t="n">
        <v>0.697</v>
      </c>
      <c r="GQ584" s="33" t="n">
        <v>0.487</v>
      </c>
      <c r="GR584" s="33" t="n">
        <v>0.748</v>
      </c>
      <c r="GS584" s="33" t="n">
        <v>0.037</v>
      </c>
      <c r="GT584" s="33" t="n">
        <v>0.12</v>
      </c>
      <c r="GU584" s="33" t="n">
        <v>0.092</v>
      </c>
      <c r="GV584" s="33" t="n">
        <v>0.055</v>
      </c>
      <c r="GW584" s="33" t="n">
        <v>0.06</v>
      </c>
      <c r="GX584" s="33" t="n">
        <v>0.032</v>
      </c>
      <c r="GY584" s="33" t="n">
        <v>0.014</v>
      </c>
      <c r="GZ584" s="33" t="n">
        <v>0.009</v>
      </c>
      <c r="HA584" s="33" t="n">
        <v>0.009</v>
      </c>
      <c r="HB584" s="33" t="n">
        <v>0.007</v>
      </c>
      <c r="HC584" s="33" t="n">
        <v>0.016</v>
      </c>
      <c r="HD584" s="33" t="n">
        <v>0.007</v>
      </c>
      <c r="HE584" s="33" t="n">
        <v>0.012</v>
      </c>
      <c r="HF584" s="33" t="n">
        <v>0.009</v>
      </c>
      <c r="HG584" s="33" t="n">
        <v>0.012</v>
      </c>
      <c r="HH584" s="33" t="n">
        <v>0.018</v>
      </c>
      <c r="HI584" s="33" t="n">
        <v>0.016</v>
      </c>
      <c r="HJ584" s="33" t="n">
        <v>0.012</v>
      </c>
    </row>
    <row r="585" customFormat="false" ht="15" hidden="false" customHeight="false" outlineLevel="0" collapsed="false">
      <c r="A585" s="33" t="n">
        <v>610282</v>
      </c>
      <c r="B585" s="242" t="s">
        <v>1785</v>
      </c>
      <c r="C585" s="243" t="s">
        <v>1786</v>
      </c>
      <c r="D585" s="33" t="n">
        <v>7040</v>
      </c>
      <c r="E585" s="33" t="n">
        <v>26301</v>
      </c>
      <c r="F585" s="33" t="s">
        <v>935</v>
      </c>
      <c r="G585" s="33" t="s">
        <v>936</v>
      </c>
      <c r="H585" s="243" t="s">
        <v>46</v>
      </c>
      <c r="I585" s="33" t="s">
        <v>1855</v>
      </c>
      <c r="J585" s="33" t="s">
        <v>1788</v>
      </c>
      <c r="L585" s="33" t="s">
        <v>107</v>
      </c>
      <c r="N585" s="33" t="s">
        <v>1790</v>
      </c>
      <c r="O585" s="33" t="n">
        <v>51105</v>
      </c>
      <c r="P585" s="33" t="s">
        <v>1791</v>
      </c>
      <c r="Q585" s="33" t="s">
        <v>5724</v>
      </c>
      <c r="R585" s="33" t="s">
        <v>5725</v>
      </c>
      <c r="S585" s="33" t="n">
        <v>60651</v>
      </c>
      <c r="T585" s="33" t="n">
        <v>36</v>
      </c>
      <c r="U585" s="33" t="s">
        <v>5726</v>
      </c>
      <c r="V585" s="33" t="s">
        <v>5727</v>
      </c>
      <c r="W585" s="33" t="s">
        <v>5728</v>
      </c>
      <c r="X585" s="33" t="s">
        <v>5729</v>
      </c>
      <c r="Y585" s="33" t="s">
        <v>1862</v>
      </c>
      <c r="Z585" s="33" t="s">
        <v>1947</v>
      </c>
      <c r="AA585" s="33" t="n">
        <v>2012</v>
      </c>
      <c r="AB585" s="33" t="n">
        <v>610282</v>
      </c>
      <c r="AD585" s="33" t="n">
        <v>7040</v>
      </c>
      <c r="AG585" s="33" t="s">
        <v>5730</v>
      </c>
      <c r="AH585" s="33" t="n">
        <v>2</v>
      </c>
      <c r="AI585" s="33" t="s">
        <v>1823</v>
      </c>
      <c r="AJ585" s="33" t="s">
        <v>1801</v>
      </c>
      <c r="AK585" s="33" t="s">
        <v>1802</v>
      </c>
      <c r="AL585" s="33" t="s">
        <v>107</v>
      </c>
      <c r="AM585" s="33" t="s">
        <v>108</v>
      </c>
      <c r="AN585" s="33" t="s">
        <v>107</v>
      </c>
      <c r="AO585" s="33" t="s">
        <v>107</v>
      </c>
      <c r="AP585" s="33" t="s">
        <v>108</v>
      </c>
      <c r="AQ585" s="33" t="s">
        <v>2467</v>
      </c>
      <c r="AR585" s="244" t="s">
        <v>54</v>
      </c>
    </row>
    <row r="586" customFormat="false" ht="15" hidden="false" customHeight="false" outlineLevel="0" collapsed="false">
      <c r="A586" s="33" t="n">
        <v>610283</v>
      </c>
      <c r="B586" s="242" t="s">
        <v>1785</v>
      </c>
      <c r="C586" s="243" t="s">
        <v>1786</v>
      </c>
      <c r="D586" s="33" t="n">
        <v>7050</v>
      </c>
      <c r="E586" s="33" t="n">
        <v>26311</v>
      </c>
      <c r="F586" s="33" t="s">
        <v>644</v>
      </c>
      <c r="G586" s="33" t="s">
        <v>645</v>
      </c>
      <c r="H586" s="243" t="s">
        <v>46</v>
      </c>
      <c r="I586" s="33" t="s">
        <v>1855</v>
      </c>
      <c r="J586" s="33" t="s">
        <v>1788</v>
      </c>
      <c r="N586" s="33" t="s">
        <v>1790</v>
      </c>
      <c r="O586" s="33" t="n">
        <v>51390</v>
      </c>
      <c r="P586" s="33" t="s">
        <v>1791</v>
      </c>
      <c r="Q586" s="33" t="s">
        <v>5731</v>
      </c>
      <c r="R586" s="33" t="s">
        <v>5732</v>
      </c>
      <c r="S586" s="33" t="n">
        <v>60621</v>
      </c>
      <c r="T586" s="33" t="n">
        <v>45</v>
      </c>
      <c r="U586" s="33" t="s">
        <v>5733</v>
      </c>
      <c r="V586" s="33" t="s">
        <v>5734</v>
      </c>
      <c r="W586" s="33" t="s">
        <v>5735</v>
      </c>
      <c r="X586" s="33" t="s">
        <v>5736</v>
      </c>
      <c r="Y586" s="33" t="s">
        <v>1830</v>
      </c>
      <c r="Z586" s="33" t="s">
        <v>2215</v>
      </c>
      <c r="AA586" s="33" t="n">
        <v>2012</v>
      </c>
      <c r="AB586" s="33" t="n">
        <v>610283</v>
      </c>
      <c r="AD586" s="33" t="n">
        <v>7050</v>
      </c>
      <c r="AH586" s="33" t="n">
        <v>5</v>
      </c>
      <c r="AI586" s="33" t="s">
        <v>1823</v>
      </c>
      <c r="AJ586" s="33" t="s">
        <v>1801</v>
      </c>
      <c r="AK586" s="33" t="s">
        <v>1802</v>
      </c>
      <c r="AL586" s="33" t="s">
        <v>89</v>
      </c>
      <c r="AM586" s="33" t="s">
        <v>71</v>
      </c>
      <c r="AN586" s="33" t="s">
        <v>89</v>
      </c>
      <c r="AO586" s="33" t="s">
        <v>89</v>
      </c>
      <c r="AP586" s="33" t="s">
        <v>71</v>
      </c>
      <c r="AQ586" s="33" t="s">
        <v>2467</v>
      </c>
      <c r="AR586" s="244" t="s">
        <v>96</v>
      </c>
      <c r="AS586" s="33" t="s">
        <v>77</v>
      </c>
      <c r="AT586" s="33" t="s">
        <v>47</v>
      </c>
      <c r="AU586" s="33" t="s">
        <v>47</v>
      </c>
      <c r="AV586" s="33" t="n">
        <v>63</v>
      </c>
      <c r="AW586" s="33" t="n">
        <v>43</v>
      </c>
      <c r="AX586" s="33" t="n">
        <v>49</v>
      </c>
      <c r="AY586" s="33" t="n">
        <v>39</v>
      </c>
      <c r="AZ586" s="33" t="n">
        <v>0</v>
      </c>
      <c r="BA586" s="33" t="n">
        <v>0</v>
      </c>
      <c r="BB586" s="33" t="n">
        <v>38</v>
      </c>
      <c r="BC586" s="33" t="n">
        <v>0</v>
      </c>
      <c r="BD586" s="245" t="n">
        <v>0</v>
      </c>
      <c r="BE586" s="33" t="n">
        <v>0</v>
      </c>
      <c r="BF586" s="33" t="n">
        <v>0</v>
      </c>
      <c r="BG586" s="33" t="n">
        <v>1</v>
      </c>
      <c r="BH586" s="33" t="n">
        <v>39</v>
      </c>
      <c r="BI586" s="33" t="n">
        <v>0</v>
      </c>
      <c r="BJ586" s="33" t="n">
        <v>0.051</v>
      </c>
      <c r="BK586" s="33" t="n">
        <v>0.051</v>
      </c>
      <c r="BL586" s="33" t="n">
        <v>0.051</v>
      </c>
      <c r="BM586" s="33" t="n">
        <v>0.026</v>
      </c>
      <c r="BN586" s="33" t="n">
        <v>0.077</v>
      </c>
      <c r="BO586" s="33" t="n">
        <v>0.026</v>
      </c>
      <c r="BP586" s="33" t="n">
        <v>0.128</v>
      </c>
      <c r="BQ586" s="33" t="n">
        <v>0.051</v>
      </c>
      <c r="BR586" s="33" t="n">
        <v>0.077</v>
      </c>
      <c r="BS586" s="33" t="n">
        <v>0.103</v>
      </c>
      <c r="BT586" s="33" t="n">
        <v>0.103</v>
      </c>
      <c r="BU586" s="33" t="n">
        <v>0.205</v>
      </c>
      <c r="BV586" s="33" t="n">
        <v>0.128</v>
      </c>
      <c r="BW586" s="33" t="n">
        <v>0.128</v>
      </c>
      <c r="BX586" s="33" t="n">
        <v>0.103</v>
      </c>
      <c r="BY586" s="33" t="n">
        <v>0.128</v>
      </c>
      <c r="BZ586" s="33" t="n">
        <v>0.282</v>
      </c>
      <c r="CA586" s="33" t="n">
        <v>0.026</v>
      </c>
      <c r="CB586" s="33" t="n">
        <v>0</v>
      </c>
      <c r="CC586" s="33" t="n">
        <v>0.026</v>
      </c>
      <c r="CD586" s="33" t="n">
        <v>0.026</v>
      </c>
      <c r="CE586" s="33" t="n">
        <v>0.051</v>
      </c>
      <c r="CF586" s="33" t="n">
        <v>0.026</v>
      </c>
      <c r="CG586" s="33" t="n">
        <v>0.744</v>
      </c>
      <c r="CH586" s="33" t="n">
        <v>0.692</v>
      </c>
      <c r="CI586" s="33" t="n">
        <v>0.744</v>
      </c>
      <c r="CJ586" s="33" t="n">
        <v>0.744</v>
      </c>
      <c r="CK586" s="33" t="n">
        <v>0.692</v>
      </c>
      <c r="CL586" s="33" t="n">
        <v>0.513</v>
      </c>
      <c r="CM586" s="33" t="n">
        <v>0</v>
      </c>
      <c r="CN586" s="33" t="n">
        <v>0</v>
      </c>
      <c r="CO586" s="33" t="n">
        <v>0.026</v>
      </c>
      <c r="CP586" s="33" t="n">
        <v>0.026</v>
      </c>
      <c r="CQ586" s="33" t="n">
        <v>0.026</v>
      </c>
      <c r="CR586" s="33" t="n">
        <v>0.128</v>
      </c>
      <c r="CS586" s="33" t="n">
        <v>0.077</v>
      </c>
      <c r="CT586" s="33" t="n">
        <v>0.077</v>
      </c>
      <c r="CU586" s="33" t="n">
        <v>0.103</v>
      </c>
      <c r="CV586" s="33" t="n">
        <v>0.077</v>
      </c>
      <c r="CW586" s="33" t="n">
        <v>0.077</v>
      </c>
      <c r="CX586" s="33" t="n">
        <v>0.103</v>
      </c>
      <c r="CY586" s="33" t="n">
        <v>0.026</v>
      </c>
      <c r="CZ586" s="33" t="n">
        <v>0.077</v>
      </c>
      <c r="DA586" s="33" t="n">
        <v>0.026</v>
      </c>
      <c r="DB586" s="33" t="n">
        <v>0.026</v>
      </c>
      <c r="DC586" s="33" t="n">
        <v>0.026</v>
      </c>
      <c r="DD586" s="33" t="n">
        <v>0</v>
      </c>
      <c r="DE586" s="33" t="n">
        <v>0.103</v>
      </c>
      <c r="DF586" s="33" t="n">
        <v>0.179</v>
      </c>
      <c r="DG586" s="33" t="n">
        <v>0.154</v>
      </c>
      <c r="DH586" s="33" t="n">
        <v>0.128</v>
      </c>
      <c r="DI586" s="33" t="n">
        <v>0.103</v>
      </c>
      <c r="DJ586" s="33" t="n">
        <v>0.205</v>
      </c>
      <c r="DK586" s="33" t="n">
        <v>0.179</v>
      </c>
      <c r="DL586" s="33" t="n">
        <v>0.205</v>
      </c>
      <c r="DM586" s="33" t="n">
        <v>0.205</v>
      </c>
      <c r="DN586" s="33" t="n">
        <v>0</v>
      </c>
      <c r="DO586" s="33" t="n">
        <v>0.026</v>
      </c>
      <c r="DP586" s="33" t="n">
        <v>0</v>
      </c>
      <c r="DQ586" s="33" t="n">
        <v>0.026</v>
      </c>
      <c r="DR586" s="33" t="n">
        <v>0</v>
      </c>
      <c r="DS586" s="33" t="n">
        <v>0.026</v>
      </c>
      <c r="DT586" s="33" t="n">
        <v>0.026</v>
      </c>
      <c r="DU586" s="33" t="n">
        <v>0</v>
      </c>
      <c r="DV586" s="33" t="n">
        <v>0.051</v>
      </c>
      <c r="DW586" s="33" t="n">
        <v>0.821</v>
      </c>
      <c r="DX586" s="33" t="n">
        <v>0.718</v>
      </c>
      <c r="DY586" s="33" t="n">
        <v>0.718</v>
      </c>
      <c r="DZ586" s="33" t="n">
        <v>0.795</v>
      </c>
      <c r="EA586" s="33" t="n">
        <v>0.795</v>
      </c>
      <c r="EB586" s="33" t="n">
        <v>0.615</v>
      </c>
      <c r="EC586" s="33" t="n">
        <v>0.692</v>
      </c>
      <c r="ED586" s="33" t="n">
        <v>0.692</v>
      </c>
      <c r="EE586" s="33" t="n">
        <v>0.641</v>
      </c>
      <c r="EF586" s="33" t="n">
        <v>0.205</v>
      </c>
      <c r="EG586" s="33" t="n">
        <v>0.026</v>
      </c>
      <c r="EH586" s="33" t="n">
        <v>0.026</v>
      </c>
      <c r="EI586" s="33" t="n">
        <v>0.051</v>
      </c>
      <c r="EJ586" s="33" t="n">
        <v>0.333</v>
      </c>
      <c r="EK586" s="33" t="n">
        <v>0.128</v>
      </c>
      <c r="EL586" s="33" t="n">
        <v>0.103</v>
      </c>
      <c r="EM586" s="33" t="n">
        <v>0.128</v>
      </c>
      <c r="EN586" s="33" t="n">
        <v>0.179</v>
      </c>
      <c r="EO586" s="33" t="n">
        <v>0.256</v>
      </c>
      <c r="EP586" s="33" t="n">
        <v>0.256</v>
      </c>
      <c r="EQ586" s="33" t="n">
        <v>0.231</v>
      </c>
      <c r="ER586" s="33" t="n">
        <v>0.026</v>
      </c>
      <c r="ES586" s="33" t="n">
        <v>0.026</v>
      </c>
      <c r="ET586" s="33" t="n">
        <v>0.077</v>
      </c>
      <c r="EU586" s="33" t="n">
        <v>0.051</v>
      </c>
      <c r="EV586" s="33" t="n">
        <v>0.256</v>
      </c>
      <c r="EW586" s="33" t="n">
        <v>0.564</v>
      </c>
      <c r="EX586" s="33" t="n">
        <v>0.538</v>
      </c>
      <c r="EY586" s="33" t="n">
        <v>0.538</v>
      </c>
      <c r="EZ586" s="33" t="n">
        <v>6.3</v>
      </c>
      <c r="FA586" s="33" t="n">
        <v>0.179</v>
      </c>
      <c r="FB586" s="33" t="n">
        <v>0</v>
      </c>
      <c r="FC586" s="33" t="n">
        <v>0.026</v>
      </c>
      <c r="FD586" s="33" t="n">
        <v>0</v>
      </c>
      <c r="FE586" s="33" t="n">
        <v>0.103</v>
      </c>
      <c r="FF586" s="33" t="n">
        <v>0.128</v>
      </c>
      <c r="FG586" s="33" t="n">
        <v>0.154</v>
      </c>
      <c r="FH586" s="33" t="n">
        <v>0.077</v>
      </c>
      <c r="FI586" s="33" t="n">
        <v>0.077</v>
      </c>
      <c r="FJ586" s="33" t="n">
        <v>0.205</v>
      </c>
      <c r="FK586" s="33" t="n">
        <v>0.051</v>
      </c>
      <c r="FL586" s="33" t="n">
        <v>0.513</v>
      </c>
      <c r="FM586" s="33" t="n">
        <v>0.615</v>
      </c>
      <c r="FN586" s="33" t="n">
        <v>0.41</v>
      </c>
      <c r="FO586" s="33" t="n">
        <v>0.154</v>
      </c>
      <c r="FP586" s="33" t="n">
        <v>0.077</v>
      </c>
      <c r="FQ586" s="33" t="n">
        <v>0.256</v>
      </c>
      <c r="FR586" s="33" t="n">
        <v>0.051</v>
      </c>
      <c r="FS586" s="33" t="n">
        <v>0.026</v>
      </c>
      <c r="FT586" s="33" t="n">
        <v>0.051</v>
      </c>
      <c r="FU586" s="33" t="n">
        <v>0.179</v>
      </c>
      <c r="FV586" s="33" t="n">
        <v>0.179</v>
      </c>
      <c r="FW586" s="33" t="n">
        <v>0.256</v>
      </c>
      <c r="FX586" s="33" t="n">
        <v>0.103</v>
      </c>
      <c r="FY586" s="33" t="n">
        <v>0.103</v>
      </c>
      <c r="FZ586" s="33" t="n">
        <v>0.026</v>
      </c>
      <c r="GA586" s="33" t="n">
        <v>0.026</v>
      </c>
      <c r="GB586" s="33" t="n">
        <v>0.026</v>
      </c>
      <c r="GC586" s="33" t="n">
        <v>0</v>
      </c>
      <c r="GD586" s="33" t="n">
        <v>0.026</v>
      </c>
      <c r="GE586" s="33" t="n">
        <v>0.077</v>
      </c>
      <c r="GF586" s="33" t="n">
        <v>0</v>
      </c>
      <c r="GG586" s="33" t="n">
        <v>0.333</v>
      </c>
      <c r="GH586" s="33" t="n">
        <v>0.333</v>
      </c>
      <c r="GI586" s="33" t="n">
        <v>0.333</v>
      </c>
      <c r="GJ586" s="33" t="n">
        <v>0.41</v>
      </c>
      <c r="GK586" s="33" t="n">
        <v>0.333</v>
      </c>
      <c r="GL586" s="33" t="n">
        <v>0.359</v>
      </c>
      <c r="GM586" s="33" t="n">
        <v>0.513</v>
      </c>
      <c r="GN586" s="33" t="n">
        <v>0.41</v>
      </c>
      <c r="GO586" s="33" t="n">
        <v>0.436</v>
      </c>
      <c r="GP586" s="33" t="n">
        <v>0.385</v>
      </c>
      <c r="GQ586" s="33" t="n">
        <v>0.385</v>
      </c>
      <c r="GR586" s="33" t="n">
        <v>0.462</v>
      </c>
      <c r="GS586" s="33" t="n">
        <v>0.051</v>
      </c>
      <c r="GT586" s="33" t="n">
        <v>0.154</v>
      </c>
      <c r="GU586" s="33" t="n">
        <v>0.128</v>
      </c>
      <c r="GV586" s="33" t="n">
        <v>0.077</v>
      </c>
      <c r="GW586" s="33" t="n">
        <v>0.103</v>
      </c>
      <c r="GX586" s="33" t="n">
        <v>0.077</v>
      </c>
      <c r="GY586" s="33" t="n">
        <v>0.026</v>
      </c>
      <c r="GZ586" s="33" t="n">
        <v>0.051</v>
      </c>
      <c r="HA586" s="33" t="n">
        <v>0.051</v>
      </c>
      <c r="HB586" s="33" t="n">
        <v>0.051</v>
      </c>
      <c r="HC586" s="33" t="n">
        <v>0.051</v>
      </c>
      <c r="HD586" s="33" t="n">
        <v>0.051</v>
      </c>
      <c r="HE586" s="33" t="n">
        <v>0.051</v>
      </c>
      <c r="HF586" s="33" t="n">
        <v>0.026</v>
      </c>
      <c r="HG586" s="33" t="n">
        <v>0.051</v>
      </c>
      <c r="HH586" s="33" t="n">
        <v>0.051</v>
      </c>
      <c r="HI586" s="33" t="n">
        <v>0.051</v>
      </c>
      <c r="HJ586" s="33" t="n">
        <v>0.051</v>
      </c>
    </row>
    <row r="587" customFormat="false" ht="15" hidden="false" customHeight="false" outlineLevel="0" collapsed="false">
      <c r="A587" s="33" t="n">
        <v>610284</v>
      </c>
      <c r="B587" s="242" t="s">
        <v>1785</v>
      </c>
      <c r="C587" s="243" t="s">
        <v>1786</v>
      </c>
      <c r="D587" s="33" t="n">
        <v>7060</v>
      </c>
      <c r="E587" s="33" t="n">
        <v>22071</v>
      </c>
      <c r="F587" s="33" t="s">
        <v>991</v>
      </c>
      <c r="G587" s="33" t="s">
        <v>992</v>
      </c>
      <c r="H587" s="243" t="s">
        <v>46</v>
      </c>
      <c r="I587" s="33" t="s">
        <v>1855</v>
      </c>
      <c r="J587" s="33" t="s">
        <v>1788</v>
      </c>
      <c r="L587" s="33" t="s">
        <v>64</v>
      </c>
      <c r="N587" s="33" t="s">
        <v>1790</v>
      </c>
      <c r="O587" s="33" t="n">
        <v>51080</v>
      </c>
      <c r="P587" s="33" t="s">
        <v>1791</v>
      </c>
      <c r="Q587" s="33" t="s">
        <v>991</v>
      </c>
      <c r="R587" s="33" t="s">
        <v>5737</v>
      </c>
      <c r="S587" s="33" t="n">
        <v>60626</v>
      </c>
      <c r="T587" s="33" t="n">
        <v>32</v>
      </c>
      <c r="U587" s="33" t="s">
        <v>5738</v>
      </c>
      <c r="V587" s="33" t="s">
        <v>5739</v>
      </c>
      <c r="W587" s="33" t="s">
        <v>5740</v>
      </c>
      <c r="X587" s="33" t="s">
        <v>5741</v>
      </c>
      <c r="Y587" s="33" t="s">
        <v>1980</v>
      </c>
      <c r="Z587" s="33" t="s">
        <v>3387</v>
      </c>
      <c r="AA587" s="33" t="n">
        <v>2012</v>
      </c>
      <c r="AB587" s="33" t="n">
        <v>610284</v>
      </c>
      <c r="AD587" s="33" t="n">
        <v>7060</v>
      </c>
      <c r="AG587" s="33" t="s">
        <v>5742</v>
      </c>
      <c r="AH587" s="33" t="n">
        <v>1</v>
      </c>
      <c r="AI587" s="33" t="s">
        <v>1823</v>
      </c>
      <c r="AJ587" s="33" t="s">
        <v>1801</v>
      </c>
      <c r="AK587" s="33" t="s">
        <v>1802</v>
      </c>
      <c r="AL587" s="33" t="s">
        <v>64</v>
      </c>
      <c r="AM587" s="33" t="s">
        <v>65</v>
      </c>
      <c r="AN587" s="33" t="s">
        <v>64</v>
      </c>
      <c r="AO587" s="33" t="s">
        <v>64</v>
      </c>
      <c r="AP587" s="33" t="s">
        <v>65</v>
      </c>
      <c r="AQ587" s="33" t="s">
        <v>2426</v>
      </c>
      <c r="AR587" s="244" t="s">
        <v>109</v>
      </c>
      <c r="AS587" s="33" t="s">
        <v>47</v>
      </c>
      <c r="AT587" s="33" t="s">
        <v>131</v>
      </c>
      <c r="AU587" s="33" t="s">
        <v>131</v>
      </c>
      <c r="AV587" s="33" t="n">
        <v>55</v>
      </c>
      <c r="AW587" s="33" t="n">
        <v>93</v>
      </c>
      <c r="AX587" s="33" t="n">
        <v>84</v>
      </c>
      <c r="AY587" s="33" t="n">
        <v>415</v>
      </c>
      <c r="AZ587" s="33" t="n">
        <v>28</v>
      </c>
      <c r="BA587" s="33" t="n">
        <v>28</v>
      </c>
      <c r="BB587" s="33" t="n">
        <v>74</v>
      </c>
      <c r="BC587" s="33" t="n">
        <v>262</v>
      </c>
      <c r="BD587" s="245" t="n">
        <v>2</v>
      </c>
      <c r="BE587" s="33" t="n">
        <v>1</v>
      </c>
      <c r="BF587" s="33" t="n">
        <v>10</v>
      </c>
      <c r="BG587" s="33" t="n">
        <v>10</v>
      </c>
      <c r="BH587" s="33" t="n">
        <v>415</v>
      </c>
      <c r="BI587" s="33" t="n">
        <v>0.027</v>
      </c>
      <c r="BJ587" s="33" t="n">
        <v>0</v>
      </c>
      <c r="BK587" s="33" t="n">
        <v>0.027</v>
      </c>
      <c r="BL587" s="33" t="n">
        <v>0.005</v>
      </c>
      <c r="BM587" s="33" t="n">
        <v>0.017</v>
      </c>
      <c r="BN587" s="33" t="n">
        <v>0.048</v>
      </c>
      <c r="BO587" s="33" t="n">
        <v>0.072</v>
      </c>
      <c r="BP587" s="33" t="n">
        <v>0.036</v>
      </c>
      <c r="BQ587" s="33" t="n">
        <v>0.034</v>
      </c>
      <c r="BR587" s="33" t="n">
        <v>0.024</v>
      </c>
      <c r="BS587" s="33" t="n">
        <v>0.08</v>
      </c>
      <c r="BT587" s="33" t="n">
        <v>0.137</v>
      </c>
      <c r="BU587" s="33" t="n">
        <v>0.376</v>
      </c>
      <c r="BV587" s="33" t="n">
        <v>0.263</v>
      </c>
      <c r="BW587" s="33" t="n">
        <v>0.301</v>
      </c>
      <c r="BX587" s="33" t="n">
        <v>0.178</v>
      </c>
      <c r="BY587" s="33" t="n">
        <v>0.342</v>
      </c>
      <c r="BZ587" s="33" t="n">
        <v>0.287</v>
      </c>
      <c r="CA587" s="33" t="n">
        <v>0.027</v>
      </c>
      <c r="CB587" s="33" t="n">
        <v>0.036</v>
      </c>
      <c r="CC587" s="33" t="n">
        <v>0.039</v>
      </c>
      <c r="CD587" s="33" t="n">
        <v>0.017</v>
      </c>
      <c r="CE587" s="33" t="n">
        <v>0.027</v>
      </c>
      <c r="CF587" s="33" t="n">
        <v>0.08</v>
      </c>
      <c r="CG587" s="33" t="n">
        <v>0.499</v>
      </c>
      <c r="CH587" s="33" t="n">
        <v>0.665</v>
      </c>
      <c r="CI587" s="33" t="n">
        <v>0.6</v>
      </c>
      <c r="CJ587" s="33" t="n">
        <v>0.776</v>
      </c>
      <c r="CK587" s="33" t="n">
        <v>0.535</v>
      </c>
      <c r="CL587" s="33" t="n">
        <v>0.448</v>
      </c>
      <c r="CM587" s="33" t="n">
        <v>0.002</v>
      </c>
      <c r="CN587" s="33" t="n">
        <v>0.002</v>
      </c>
      <c r="CO587" s="33" t="n">
        <v>0</v>
      </c>
      <c r="CP587" s="33" t="n">
        <v>0</v>
      </c>
      <c r="CQ587" s="33" t="n">
        <v>0</v>
      </c>
      <c r="CR587" s="33" t="n">
        <v>0</v>
      </c>
      <c r="CS587" s="33" t="n">
        <v>0.002</v>
      </c>
      <c r="CT587" s="33" t="n">
        <v>0.014</v>
      </c>
      <c r="CU587" s="33" t="n">
        <v>0.005</v>
      </c>
      <c r="CV587" s="33" t="n">
        <v>0.005</v>
      </c>
      <c r="CW587" s="33" t="n">
        <v>0.01</v>
      </c>
      <c r="CX587" s="33" t="n">
        <v>0.01</v>
      </c>
      <c r="CY587" s="33" t="n">
        <v>0.022</v>
      </c>
      <c r="CZ587" s="33" t="n">
        <v>0.012</v>
      </c>
      <c r="DA587" s="33" t="n">
        <v>0.012</v>
      </c>
      <c r="DB587" s="33" t="n">
        <v>0.012</v>
      </c>
      <c r="DC587" s="33" t="n">
        <v>0.024</v>
      </c>
      <c r="DD587" s="33" t="n">
        <v>0.012</v>
      </c>
      <c r="DE587" s="33" t="n">
        <v>0.065</v>
      </c>
      <c r="DF587" s="33" t="n">
        <v>0.06</v>
      </c>
      <c r="DG587" s="33" t="n">
        <v>0.092</v>
      </c>
      <c r="DH587" s="33" t="n">
        <v>0.106</v>
      </c>
      <c r="DI587" s="33" t="n">
        <v>0.096</v>
      </c>
      <c r="DJ587" s="33" t="n">
        <v>0.14</v>
      </c>
      <c r="DK587" s="33" t="n">
        <v>0.145</v>
      </c>
      <c r="DL587" s="33" t="n">
        <v>0.173</v>
      </c>
      <c r="DM587" s="33" t="n">
        <v>0.123</v>
      </c>
      <c r="DN587" s="33" t="n">
        <v>0.024</v>
      </c>
      <c r="DO587" s="33" t="n">
        <v>0.024</v>
      </c>
      <c r="DP587" s="33" t="n">
        <v>0.024</v>
      </c>
      <c r="DQ587" s="33" t="n">
        <v>0.019</v>
      </c>
      <c r="DR587" s="33" t="n">
        <v>0.019</v>
      </c>
      <c r="DS587" s="33" t="n">
        <v>0.039</v>
      </c>
      <c r="DT587" s="33" t="n">
        <v>0.029</v>
      </c>
      <c r="DU587" s="33" t="n">
        <v>0.029</v>
      </c>
      <c r="DV587" s="33" t="n">
        <v>0.027</v>
      </c>
      <c r="DW587" s="33" t="n">
        <v>0.904</v>
      </c>
      <c r="DX587" s="33" t="n">
        <v>0.904</v>
      </c>
      <c r="DY587" s="33" t="n">
        <v>0.875</v>
      </c>
      <c r="DZ587" s="33" t="n">
        <v>0.853</v>
      </c>
      <c r="EA587" s="33" t="n">
        <v>0.872</v>
      </c>
      <c r="EB587" s="33" t="n">
        <v>0.81</v>
      </c>
      <c r="EC587" s="33" t="n">
        <v>0.812</v>
      </c>
      <c r="ED587" s="33" t="n">
        <v>0.759</v>
      </c>
      <c r="EE587" s="33" t="n">
        <v>0.834</v>
      </c>
      <c r="EF587" s="33" t="n">
        <v>0.504</v>
      </c>
      <c r="EG587" s="33" t="n">
        <v>0.005</v>
      </c>
      <c r="EH587" s="33" t="n">
        <v>0.002</v>
      </c>
      <c r="EI587" s="33" t="n">
        <v>0.019</v>
      </c>
      <c r="EJ587" s="33" t="n">
        <v>0.171</v>
      </c>
      <c r="EK587" s="33" t="n">
        <v>0.012</v>
      </c>
      <c r="EL587" s="33" t="n">
        <v>0.007</v>
      </c>
      <c r="EM587" s="33" t="n">
        <v>0.065</v>
      </c>
      <c r="EN587" s="33" t="n">
        <v>0.106</v>
      </c>
      <c r="EO587" s="33" t="n">
        <v>0.224</v>
      </c>
      <c r="EP587" s="33" t="n">
        <v>0.166</v>
      </c>
      <c r="EQ587" s="33" t="n">
        <v>0.275</v>
      </c>
      <c r="ER587" s="33" t="n">
        <v>0.116</v>
      </c>
      <c r="ES587" s="33" t="n">
        <v>0.075</v>
      </c>
      <c r="ET587" s="33" t="n">
        <v>0.118</v>
      </c>
      <c r="EU587" s="33" t="n">
        <v>0.104</v>
      </c>
      <c r="EV587" s="33" t="n">
        <v>0.104</v>
      </c>
      <c r="EW587" s="33" t="n">
        <v>0.684</v>
      </c>
      <c r="EX587" s="33" t="n">
        <v>0.706</v>
      </c>
      <c r="EY587" s="33" t="n">
        <v>0.537</v>
      </c>
      <c r="EZ587" s="33" t="n">
        <v>9.23</v>
      </c>
      <c r="FA587" s="33" t="n">
        <v>0.005</v>
      </c>
      <c r="FB587" s="33" t="n">
        <v>0</v>
      </c>
      <c r="FC587" s="33" t="n">
        <v>0</v>
      </c>
      <c r="FD587" s="33" t="n">
        <v>0.005</v>
      </c>
      <c r="FE587" s="33" t="n">
        <v>0.019</v>
      </c>
      <c r="FF587" s="33" t="n">
        <v>0.027</v>
      </c>
      <c r="FG587" s="33" t="n">
        <v>0.019</v>
      </c>
      <c r="FH587" s="33" t="n">
        <v>0.077</v>
      </c>
      <c r="FI587" s="33" t="n">
        <v>0.19</v>
      </c>
      <c r="FJ587" s="33" t="n">
        <v>0.542</v>
      </c>
      <c r="FK587" s="33" t="n">
        <v>0.116</v>
      </c>
      <c r="FL587" s="33" t="n">
        <v>0.265</v>
      </c>
      <c r="FM587" s="33" t="n">
        <v>0.419</v>
      </c>
      <c r="FN587" s="33" t="n">
        <v>0.188</v>
      </c>
      <c r="FO587" s="33" t="n">
        <v>0.198</v>
      </c>
      <c r="FP587" s="33" t="n">
        <v>0.099</v>
      </c>
      <c r="FQ587" s="33" t="n">
        <v>0.219</v>
      </c>
      <c r="FR587" s="33" t="n">
        <v>0.12</v>
      </c>
      <c r="FS587" s="33" t="n">
        <v>0.055</v>
      </c>
      <c r="FT587" s="33" t="n">
        <v>0.176</v>
      </c>
      <c r="FU587" s="33" t="n">
        <v>0.21</v>
      </c>
      <c r="FV587" s="33" t="n">
        <v>0.123</v>
      </c>
      <c r="FW587" s="33" t="n">
        <v>0.202</v>
      </c>
      <c r="FX587" s="33" t="n">
        <v>0.207</v>
      </c>
      <c r="FY587" s="33" t="n">
        <v>0.304</v>
      </c>
      <c r="FZ587" s="33" t="n">
        <v>0.214</v>
      </c>
      <c r="GA587" s="33" t="n">
        <v>0</v>
      </c>
      <c r="GB587" s="33" t="n">
        <v>0.005</v>
      </c>
      <c r="GC587" s="33" t="n">
        <v>0.002</v>
      </c>
      <c r="GD587" s="33" t="n">
        <v>0</v>
      </c>
      <c r="GE587" s="33" t="n">
        <v>0.034</v>
      </c>
      <c r="GF587" s="33" t="n">
        <v>0</v>
      </c>
      <c r="GG587" s="33" t="n">
        <v>0.152</v>
      </c>
      <c r="GH587" s="33" t="n">
        <v>0.202</v>
      </c>
      <c r="GI587" s="33" t="n">
        <v>0.214</v>
      </c>
      <c r="GJ587" s="33" t="n">
        <v>0.19</v>
      </c>
      <c r="GK587" s="33" t="n">
        <v>0.282</v>
      </c>
      <c r="GL587" s="33" t="n">
        <v>0.149</v>
      </c>
      <c r="GM587" s="33" t="n">
        <v>0.742</v>
      </c>
      <c r="GN587" s="33" t="n">
        <v>0.542</v>
      </c>
      <c r="GO587" s="33" t="n">
        <v>0.593</v>
      </c>
      <c r="GP587" s="33" t="n">
        <v>0.622</v>
      </c>
      <c r="GQ587" s="33" t="n">
        <v>0.516</v>
      </c>
      <c r="GR587" s="33" t="n">
        <v>0.713</v>
      </c>
      <c r="GS587" s="33" t="n">
        <v>0.014</v>
      </c>
      <c r="GT587" s="33" t="n">
        <v>0.113</v>
      </c>
      <c r="GU587" s="33" t="n">
        <v>0.077</v>
      </c>
      <c r="GV587" s="33" t="n">
        <v>0.072</v>
      </c>
      <c r="GW587" s="33" t="n">
        <v>0.048</v>
      </c>
      <c r="GX587" s="33" t="n">
        <v>0.024</v>
      </c>
      <c r="GY587" s="33" t="n">
        <v>0.017</v>
      </c>
      <c r="GZ587" s="33" t="n">
        <v>0.027</v>
      </c>
      <c r="HA587" s="33" t="n">
        <v>0.022</v>
      </c>
      <c r="HB587" s="33" t="n">
        <v>0.014</v>
      </c>
      <c r="HC587" s="33" t="n">
        <v>0.027</v>
      </c>
      <c r="HD587" s="33" t="n">
        <v>0.024</v>
      </c>
      <c r="HE587" s="33" t="n">
        <v>0.075</v>
      </c>
      <c r="HF587" s="33" t="n">
        <v>0.111</v>
      </c>
      <c r="HG587" s="33" t="n">
        <v>0.092</v>
      </c>
      <c r="HH587" s="33" t="n">
        <v>0.101</v>
      </c>
      <c r="HI587" s="33" t="n">
        <v>0.094</v>
      </c>
      <c r="HJ587" s="33" t="n">
        <v>0.089</v>
      </c>
    </row>
    <row r="588" customFormat="false" ht="15" hidden="false" customHeight="false" outlineLevel="0" collapsed="false">
      <c r="A588" s="33" t="n">
        <v>610285</v>
      </c>
      <c r="B588" s="242" t="s">
        <v>1785</v>
      </c>
      <c r="C588" s="243" t="s">
        <v>1786</v>
      </c>
      <c r="D588" s="33" t="n">
        <v>7080</v>
      </c>
      <c r="E588" s="33" t="n">
        <v>31241</v>
      </c>
      <c r="F588" s="33" t="s">
        <v>1478</v>
      </c>
      <c r="G588" s="33" t="s">
        <v>1479</v>
      </c>
      <c r="H588" s="243" t="s">
        <v>46</v>
      </c>
      <c r="I588" s="33" t="s">
        <v>1855</v>
      </c>
      <c r="J588" s="33" t="s">
        <v>1788</v>
      </c>
      <c r="L588" s="33" t="s">
        <v>89</v>
      </c>
      <c r="N588" s="33" t="s">
        <v>1790</v>
      </c>
      <c r="O588" s="33" t="n">
        <v>51391</v>
      </c>
      <c r="P588" s="33" t="s">
        <v>1791</v>
      </c>
      <c r="Q588" s="33" t="s">
        <v>5743</v>
      </c>
      <c r="R588" s="33" t="s">
        <v>5744</v>
      </c>
      <c r="S588" s="33" t="n">
        <v>60636</v>
      </c>
      <c r="T588" s="33" t="n">
        <v>43</v>
      </c>
      <c r="U588" s="33" t="s">
        <v>5745</v>
      </c>
      <c r="V588" s="33" t="s">
        <v>5746</v>
      </c>
      <c r="W588" s="33" t="s">
        <v>5747</v>
      </c>
      <c r="X588" s="33" t="s">
        <v>5748</v>
      </c>
      <c r="Y588" s="33" t="s">
        <v>2196</v>
      </c>
      <c r="Z588" s="33" t="s">
        <v>1909</v>
      </c>
      <c r="AA588" s="33" t="n">
        <v>2012</v>
      </c>
      <c r="AB588" s="33" t="n">
        <v>610285</v>
      </c>
      <c r="AD588" s="33" t="n">
        <v>7080</v>
      </c>
      <c r="AG588" s="33" t="s">
        <v>5749</v>
      </c>
      <c r="AH588" s="33" t="n">
        <v>5</v>
      </c>
      <c r="AI588" s="33" t="s">
        <v>1823</v>
      </c>
      <c r="AJ588" s="33" t="s">
        <v>1801</v>
      </c>
      <c r="AK588" s="33" t="s">
        <v>1802</v>
      </c>
      <c r="AL588" s="33" t="s">
        <v>89</v>
      </c>
      <c r="AM588" s="33" t="s">
        <v>71</v>
      </c>
      <c r="AN588" s="33" t="s">
        <v>89</v>
      </c>
      <c r="AO588" s="33" t="s">
        <v>89</v>
      </c>
      <c r="AP588" s="33" t="s">
        <v>71</v>
      </c>
      <c r="AQ588" s="33" t="s">
        <v>2467</v>
      </c>
      <c r="AR588" s="244" t="s">
        <v>815</v>
      </c>
      <c r="AS588" s="33" t="s">
        <v>77</v>
      </c>
      <c r="AT588" s="33" t="s">
        <v>47</v>
      </c>
      <c r="AU588" s="33" t="s">
        <v>47</v>
      </c>
      <c r="AV588" s="33" t="n">
        <v>61</v>
      </c>
      <c r="AW588" s="33" t="n">
        <v>57</v>
      </c>
      <c r="AX588" s="33" t="n">
        <v>57</v>
      </c>
      <c r="AY588" s="33" t="n">
        <v>74</v>
      </c>
      <c r="AZ588" s="33" t="n">
        <v>0</v>
      </c>
      <c r="BA588" s="33" t="n">
        <v>0</v>
      </c>
      <c r="BB588" s="33" t="n">
        <v>71</v>
      </c>
      <c r="BC588" s="33" t="n">
        <v>1</v>
      </c>
      <c r="BD588" s="245" t="n">
        <v>0</v>
      </c>
      <c r="BE588" s="33" t="n">
        <v>0</v>
      </c>
      <c r="BF588" s="33" t="n">
        <v>0</v>
      </c>
      <c r="BG588" s="33" t="n">
        <v>2</v>
      </c>
      <c r="BH588" s="33" t="n">
        <v>74</v>
      </c>
      <c r="BI588" s="33" t="n">
        <v>0</v>
      </c>
      <c r="BJ588" s="33" t="n">
        <v>0.014</v>
      </c>
      <c r="BK588" s="33" t="n">
        <v>0</v>
      </c>
      <c r="BL588" s="33" t="n">
        <v>0.014</v>
      </c>
      <c r="BM588" s="33" t="n">
        <v>0.041</v>
      </c>
      <c r="BN588" s="33" t="n">
        <v>0.068</v>
      </c>
      <c r="BO588" s="33" t="n">
        <v>0.041</v>
      </c>
      <c r="BP588" s="33" t="n">
        <v>0.081</v>
      </c>
      <c r="BQ588" s="33" t="n">
        <v>0.081</v>
      </c>
      <c r="BR588" s="33" t="n">
        <v>0.041</v>
      </c>
      <c r="BS588" s="33" t="n">
        <v>0.068</v>
      </c>
      <c r="BT588" s="33" t="n">
        <v>0.122</v>
      </c>
      <c r="BU588" s="33" t="n">
        <v>0.27</v>
      </c>
      <c r="BV588" s="33" t="n">
        <v>0.162</v>
      </c>
      <c r="BW588" s="33" t="n">
        <v>0.162</v>
      </c>
      <c r="BX588" s="33" t="n">
        <v>0.297</v>
      </c>
      <c r="BY588" s="33" t="n">
        <v>0.189</v>
      </c>
      <c r="BZ588" s="33" t="n">
        <v>0.162</v>
      </c>
      <c r="CA588" s="33" t="n">
        <v>0.014</v>
      </c>
      <c r="CB588" s="33" t="n">
        <v>0.014</v>
      </c>
      <c r="CC588" s="33" t="n">
        <v>0.014</v>
      </c>
      <c r="CD588" s="33" t="n">
        <v>0.014</v>
      </c>
      <c r="CE588" s="33" t="n">
        <v>0.014</v>
      </c>
      <c r="CF588" s="33" t="n">
        <v>0.014</v>
      </c>
      <c r="CG588" s="33" t="n">
        <v>0.676</v>
      </c>
      <c r="CH588" s="33" t="n">
        <v>0.73</v>
      </c>
      <c r="CI588" s="33" t="n">
        <v>0.743</v>
      </c>
      <c r="CJ588" s="33" t="n">
        <v>0.635</v>
      </c>
      <c r="CK588" s="33" t="n">
        <v>0.689</v>
      </c>
      <c r="CL588" s="33" t="n">
        <v>0.635</v>
      </c>
      <c r="CM588" s="33" t="n">
        <v>0.014</v>
      </c>
      <c r="CN588" s="33" t="n">
        <v>0.014</v>
      </c>
      <c r="CO588" s="33" t="n">
        <v>0.014</v>
      </c>
      <c r="CP588" s="33" t="n">
        <v>0</v>
      </c>
      <c r="CQ588" s="33" t="n">
        <v>0</v>
      </c>
      <c r="CR588" s="33" t="n">
        <v>0.027</v>
      </c>
      <c r="CS588" s="33" t="n">
        <v>0.014</v>
      </c>
      <c r="CT588" s="33" t="n">
        <v>0.014</v>
      </c>
      <c r="CU588" s="33" t="n">
        <v>0.027</v>
      </c>
      <c r="CV588" s="33" t="n">
        <v>0.027</v>
      </c>
      <c r="CW588" s="33" t="n">
        <v>0.054</v>
      </c>
      <c r="CX588" s="33" t="n">
        <v>0.054</v>
      </c>
      <c r="CY588" s="33" t="n">
        <v>0.014</v>
      </c>
      <c r="CZ588" s="33" t="n">
        <v>0.054</v>
      </c>
      <c r="DA588" s="33" t="n">
        <v>0.081</v>
      </c>
      <c r="DB588" s="33" t="n">
        <v>0.068</v>
      </c>
      <c r="DC588" s="33" t="n">
        <v>0.068</v>
      </c>
      <c r="DD588" s="33" t="n">
        <v>0.095</v>
      </c>
      <c r="DE588" s="33" t="n">
        <v>0.149</v>
      </c>
      <c r="DF588" s="33" t="n">
        <v>0.149</v>
      </c>
      <c r="DG588" s="33" t="n">
        <v>0.149</v>
      </c>
      <c r="DH588" s="33" t="n">
        <v>0.162</v>
      </c>
      <c r="DI588" s="33" t="n">
        <v>0.135</v>
      </c>
      <c r="DJ588" s="33" t="n">
        <v>0.162</v>
      </c>
      <c r="DK588" s="33" t="n">
        <v>0.243</v>
      </c>
      <c r="DL588" s="33" t="n">
        <v>0.189</v>
      </c>
      <c r="DM588" s="33" t="n">
        <v>0.122</v>
      </c>
      <c r="DN588" s="33" t="n">
        <v>0.014</v>
      </c>
      <c r="DO588" s="33" t="n">
        <v>0</v>
      </c>
      <c r="DP588" s="33" t="n">
        <v>0</v>
      </c>
      <c r="DQ588" s="33" t="n">
        <v>0</v>
      </c>
      <c r="DR588" s="33" t="n">
        <v>0</v>
      </c>
      <c r="DS588" s="33" t="n">
        <v>0.014</v>
      </c>
      <c r="DT588" s="33" t="n">
        <v>0</v>
      </c>
      <c r="DU588" s="33" t="n">
        <v>0.014</v>
      </c>
      <c r="DV588" s="33" t="n">
        <v>0.027</v>
      </c>
      <c r="DW588" s="33" t="n">
        <v>0.797</v>
      </c>
      <c r="DX588" s="33" t="n">
        <v>0.784</v>
      </c>
      <c r="DY588" s="33" t="n">
        <v>0.784</v>
      </c>
      <c r="DZ588" s="33" t="n">
        <v>0.824</v>
      </c>
      <c r="EA588" s="33" t="n">
        <v>0.811</v>
      </c>
      <c r="EB588" s="33" t="n">
        <v>0.716</v>
      </c>
      <c r="EC588" s="33" t="n">
        <v>0.676</v>
      </c>
      <c r="ED588" s="33" t="n">
        <v>0.716</v>
      </c>
      <c r="EE588" s="33" t="n">
        <v>0.73</v>
      </c>
      <c r="EF588" s="33" t="n">
        <v>0.392</v>
      </c>
      <c r="EG588" s="33" t="n">
        <v>0.054</v>
      </c>
      <c r="EH588" s="33" t="n">
        <v>0.027</v>
      </c>
      <c r="EI588" s="33" t="n">
        <v>0.054</v>
      </c>
      <c r="EJ588" s="33" t="n">
        <v>0.297</v>
      </c>
      <c r="EK588" s="33" t="n">
        <v>0.108</v>
      </c>
      <c r="EL588" s="33" t="n">
        <v>0.054</v>
      </c>
      <c r="EM588" s="33" t="n">
        <v>0.054</v>
      </c>
      <c r="EN588" s="33" t="n">
        <v>0.095</v>
      </c>
      <c r="EO588" s="33" t="n">
        <v>0.216</v>
      </c>
      <c r="EP588" s="33" t="n">
        <v>0.257</v>
      </c>
      <c r="EQ588" s="33" t="n">
        <v>0.297</v>
      </c>
      <c r="ER588" s="33" t="n">
        <v>0.014</v>
      </c>
      <c r="ES588" s="33" t="n">
        <v>0.054</v>
      </c>
      <c r="ET588" s="33" t="n">
        <v>0.068</v>
      </c>
      <c r="EU588" s="33" t="n">
        <v>0.027</v>
      </c>
      <c r="EV588" s="33" t="n">
        <v>0.203</v>
      </c>
      <c r="EW588" s="33" t="n">
        <v>0.568</v>
      </c>
      <c r="EX588" s="33" t="n">
        <v>0.595</v>
      </c>
      <c r="EY588" s="33" t="n">
        <v>0.568</v>
      </c>
      <c r="EZ588" s="33" t="n">
        <v>8.13</v>
      </c>
      <c r="FA588" s="33" t="n">
        <v>0.041</v>
      </c>
      <c r="FB588" s="33" t="n">
        <v>0</v>
      </c>
      <c r="FC588" s="33" t="n">
        <v>0.027</v>
      </c>
      <c r="FD588" s="33" t="n">
        <v>0</v>
      </c>
      <c r="FE588" s="33" t="n">
        <v>0.068</v>
      </c>
      <c r="FF588" s="33" t="n">
        <v>0.081</v>
      </c>
      <c r="FG588" s="33" t="n">
        <v>0.041</v>
      </c>
      <c r="FH588" s="33" t="n">
        <v>0.162</v>
      </c>
      <c r="FI588" s="33" t="n">
        <v>0.135</v>
      </c>
      <c r="FJ588" s="33" t="n">
        <v>0.405</v>
      </c>
      <c r="FK588" s="33" t="n">
        <v>0.041</v>
      </c>
      <c r="FL588" s="33" t="n">
        <v>0.446</v>
      </c>
      <c r="FM588" s="33" t="n">
        <v>0.554</v>
      </c>
      <c r="FN588" s="33" t="n">
        <v>0.284</v>
      </c>
      <c r="FO588" s="33" t="n">
        <v>0.189</v>
      </c>
      <c r="FP588" s="33" t="n">
        <v>0.149</v>
      </c>
      <c r="FQ588" s="33" t="n">
        <v>0.216</v>
      </c>
      <c r="FR588" s="33" t="n">
        <v>0.122</v>
      </c>
      <c r="FS588" s="33" t="n">
        <v>0.054</v>
      </c>
      <c r="FT588" s="33" t="n">
        <v>0.176</v>
      </c>
      <c r="FU588" s="33" t="n">
        <v>0.176</v>
      </c>
      <c r="FV588" s="33" t="n">
        <v>0.149</v>
      </c>
      <c r="FW588" s="33" t="n">
        <v>0.257</v>
      </c>
      <c r="FX588" s="33" t="n">
        <v>0.068</v>
      </c>
      <c r="FY588" s="33" t="n">
        <v>0.095</v>
      </c>
      <c r="FZ588" s="33" t="n">
        <v>0.068</v>
      </c>
      <c r="GA588" s="33" t="n">
        <v>0.041</v>
      </c>
      <c r="GB588" s="33" t="n">
        <v>0.068</v>
      </c>
      <c r="GC588" s="33" t="n">
        <v>0.068</v>
      </c>
      <c r="GD588" s="33" t="n">
        <v>0.027</v>
      </c>
      <c r="GE588" s="33" t="n">
        <v>0.054</v>
      </c>
      <c r="GF588" s="33" t="n">
        <v>0.014</v>
      </c>
      <c r="GG588" s="33" t="n">
        <v>0.243</v>
      </c>
      <c r="GH588" s="33" t="n">
        <v>0.23</v>
      </c>
      <c r="GI588" s="33" t="n">
        <v>0.243</v>
      </c>
      <c r="GJ588" s="33" t="n">
        <v>0.284</v>
      </c>
      <c r="GK588" s="33" t="n">
        <v>0.284</v>
      </c>
      <c r="GL588" s="33" t="n">
        <v>0.257</v>
      </c>
      <c r="GM588" s="33" t="n">
        <v>0.622</v>
      </c>
      <c r="GN588" s="33" t="n">
        <v>0.527</v>
      </c>
      <c r="GO588" s="33" t="n">
        <v>0.5</v>
      </c>
      <c r="GP588" s="33" t="n">
        <v>0.473</v>
      </c>
      <c r="GQ588" s="33" t="n">
        <v>0.5</v>
      </c>
      <c r="GR588" s="33" t="n">
        <v>0.554</v>
      </c>
      <c r="GS588" s="33" t="n">
        <v>0.054</v>
      </c>
      <c r="GT588" s="33" t="n">
        <v>0.068</v>
      </c>
      <c r="GU588" s="33" t="n">
        <v>0.081</v>
      </c>
      <c r="GV588" s="33" t="n">
        <v>0.095</v>
      </c>
      <c r="GW588" s="33" t="n">
        <v>0.068</v>
      </c>
      <c r="GX588" s="33" t="n">
        <v>0.068</v>
      </c>
      <c r="GY588" s="33" t="n">
        <v>0.027</v>
      </c>
      <c r="GZ588" s="33" t="n">
        <v>0.041</v>
      </c>
      <c r="HA588" s="33" t="n">
        <v>0.041</v>
      </c>
      <c r="HB588" s="33" t="n">
        <v>0.041</v>
      </c>
      <c r="HC588" s="33" t="n">
        <v>0.041</v>
      </c>
      <c r="HD588" s="33" t="n">
        <v>0.041</v>
      </c>
      <c r="HE588" s="33" t="n">
        <v>0.014</v>
      </c>
      <c r="HF588" s="33" t="n">
        <v>0.068</v>
      </c>
      <c r="HG588" s="33" t="n">
        <v>0.068</v>
      </c>
      <c r="HH588" s="33" t="n">
        <v>0.081</v>
      </c>
      <c r="HI588" s="33" t="n">
        <v>0.054</v>
      </c>
      <c r="HJ588" s="33" t="n">
        <v>0.068</v>
      </c>
    </row>
    <row r="589" customFormat="false" ht="15" hidden="false" customHeight="false" outlineLevel="0" collapsed="false">
      <c r="A589" s="33" t="n">
        <v>610287</v>
      </c>
      <c r="B589" s="242" t="s">
        <v>1785</v>
      </c>
      <c r="C589" s="243" t="s">
        <v>1786</v>
      </c>
      <c r="D589" s="33" t="n">
        <v>7100</v>
      </c>
      <c r="E589" s="33" t="n">
        <v>32081</v>
      </c>
      <c r="F589" s="33" t="s">
        <v>110</v>
      </c>
      <c r="G589" s="33" t="s">
        <v>111</v>
      </c>
      <c r="H589" s="243" t="s">
        <v>46</v>
      </c>
      <c r="I589" s="33" t="s">
        <v>1855</v>
      </c>
      <c r="J589" s="33" t="s">
        <v>1788</v>
      </c>
      <c r="L589" s="33" t="s">
        <v>112</v>
      </c>
      <c r="N589" s="33" t="s">
        <v>1790</v>
      </c>
      <c r="O589" s="33" t="n">
        <v>51450</v>
      </c>
      <c r="P589" s="33" t="s">
        <v>1791</v>
      </c>
      <c r="Q589" s="33" t="s">
        <v>110</v>
      </c>
      <c r="R589" s="33" t="s">
        <v>5750</v>
      </c>
      <c r="S589" s="33" t="n">
        <v>60652</v>
      </c>
      <c r="T589" s="33" t="n">
        <v>44</v>
      </c>
      <c r="U589" s="33" t="s">
        <v>5751</v>
      </c>
      <c r="V589" s="33" t="s">
        <v>5752</v>
      </c>
      <c r="W589" s="33" t="s">
        <v>5753</v>
      </c>
      <c r="X589" s="33" t="s">
        <v>5754</v>
      </c>
      <c r="Y589" s="33" t="s">
        <v>111</v>
      </c>
      <c r="Z589" s="33" t="s">
        <v>2515</v>
      </c>
      <c r="AA589" s="33" t="n">
        <v>2012</v>
      </c>
      <c r="AB589" s="33" t="n">
        <v>610287</v>
      </c>
      <c r="AD589" s="33" t="n">
        <v>7100</v>
      </c>
      <c r="AG589" s="33" t="s">
        <v>5755</v>
      </c>
      <c r="AH589" s="33" t="n">
        <v>6</v>
      </c>
      <c r="AI589" s="33" t="s">
        <v>1823</v>
      </c>
      <c r="AJ589" s="33" t="s">
        <v>1801</v>
      </c>
      <c r="AK589" s="33" t="s">
        <v>1802</v>
      </c>
      <c r="AL589" s="33" t="s">
        <v>112</v>
      </c>
      <c r="AM589" s="33" t="s">
        <v>71</v>
      </c>
      <c r="AN589" s="33" t="s">
        <v>112</v>
      </c>
      <c r="AO589" s="33" t="s">
        <v>112</v>
      </c>
      <c r="AP589" s="33" t="s">
        <v>71</v>
      </c>
      <c r="AQ589" s="33" t="s">
        <v>2426</v>
      </c>
      <c r="AR589" s="244" t="s">
        <v>54</v>
      </c>
    </row>
    <row r="590" customFormat="false" ht="15" hidden="false" customHeight="false" outlineLevel="0" collapsed="false">
      <c r="A590" s="33" t="n">
        <v>610290</v>
      </c>
      <c r="B590" s="242" t="s">
        <v>1785</v>
      </c>
      <c r="C590" s="243" t="s">
        <v>1786</v>
      </c>
      <c r="D590" s="33" t="n">
        <v>7150</v>
      </c>
      <c r="E590" s="33" t="n">
        <v>26321</v>
      </c>
      <c r="F590" s="33" t="s">
        <v>919</v>
      </c>
      <c r="G590" s="33" t="s">
        <v>920</v>
      </c>
      <c r="H590" s="243" t="s">
        <v>46</v>
      </c>
      <c r="I590" s="33" t="s">
        <v>1855</v>
      </c>
      <c r="J590" s="33" t="s">
        <v>1788</v>
      </c>
      <c r="L590" s="33" t="s">
        <v>89</v>
      </c>
      <c r="N590" s="33" t="s">
        <v>1790</v>
      </c>
      <c r="O590" s="33" t="n">
        <v>51337</v>
      </c>
      <c r="P590" s="33" t="s">
        <v>1791</v>
      </c>
      <c r="Q590" s="33" t="s">
        <v>5756</v>
      </c>
      <c r="R590" s="33" t="s">
        <v>5757</v>
      </c>
      <c r="S590" s="33" t="n">
        <v>60621</v>
      </c>
      <c r="T590" s="33" t="n">
        <v>45</v>
      </c>
      <c r="U590" s="33" t="s">
        <v>5758</v>
      </c>
      <c r="V590" s="33" t="s">
        <v>5759</v>
      </c>
      <c r="W590" s="33" t="s">
        <v>5760</v>
      </c>
      <c r="X590" s="33" t="s">
        <v>5761</v>
      </c>
      <c r="Y590" s="33" t="s">
        <v>1830</v>
      </c>
      <c r="Z590" s="33" t="s">
        <v>1909</v>
      </c>
      <c r="AA590" s="33" t="n">
        <v>2012</v>
      </c>
      <c r="AB590" s="33" t="n">
        <v>610290</v>
      </c>
      <c r="AG590" s="33" t="s">
        <v>5762</v>
      </c>
      <c r="AH590" s="33" t="n">
        <v>5</v>
      </c>
      <c r="AI590" s="33" t="s">
        <v>1823</v>
      </c>
      <c r="AJ590" s="33" t="s">
        <v>1801</v>
      </c>
      <c r="AK590" s="33" t="s">
        <v>1802</v>
      </c>
      <c r="AL590" s="33" t="s">
        <v>89</v>
      </c>
      <c r="AM590" s="33" t="s">
        <v>71</v>
      </c>
      <c r="AR590" s="244" t="s">
        <v>54</v>
      </c>
    </row>
    <row r="591" customFormat="false" ht="15" hidden="false" customHeight="false" outlineLevel="0" collapsed="false">
      <c r="A591" s="33" t="n">
        <v>610291</v>
      </c>
      <c r="B591" s="242" t="s">
        <v>1785</v>
      </c>
      <c r="C591" s="243" t="s">
        <v>1786</v>
      </c>
      <c r="D591" s="33" t="n">
        <v>7170</v>
      </c>
      <c r="E591" s="33" t="n">
        <v>26331</v>
      </c>
      <c r="F591" s="33" t="s">
        <v>847</v>
      </c>
      <c r="G591" s="33" t="s">
        <v>848</v>
      </c>
      <c r="H591" s="243" t="s">
        <v>46</v>
      </c>
      <c r="I591" s="33" t="s">
        <v>1855</v>
      </c>
      <c r="J591" s="33" t="s">
        <v>1788</v>
      </c>
      <c r="L591" s="33" t="s">
        <v>112</v>
      </c>
      <c r="N591" s="33" t="s">
        <v>1790</v>
      </c>
      <c r="O591" s="33" t="n">
        <v>51313</v>
      </c>
      <c r="P591" s="33" t="s">
        <v>1791</v>
      </c>
      <c r="Q591" s="33" t="s">
        <v>5763</v>
      </c>
      <c r="R591" s="33" t="s">
        <v>5764</v>
      </c>
      <c r="S591" s="33" t="n">
        <v>60629</v>
      </c>
      <c r="T591" s="33" t="n">
        <v>44</v>
      </c>
      <c r="U591" s="33" t="s">
        <v>5765</v>
      </c>
      <c r="V591" s="33" t="s">
        <v>5766</v>
      </c>
      <c r="W591" s="33" t="s">
        <v>5767</v>
      </c>
      <c r="X591" s="33" t="s">
        <v>5768</v>
      </c>
      <c r="Y591" s="33" t="s">
        <v>2747</v>
      </c>
      <c r="Z591" s="33" t="s">
        <v>2500</v>
      </c>
      <c r="AA591" s="33" t="n">
        <v>2012</v>
      </c>
      <c r="AB591" s="33" t="n">
        <v>610291</v>
      </c>
      <c r="AD591" s="33" t="n">
        <v>7170</v>
      </c>
      <c r="AG591" s="33" t="s">
        <v>5769</v>
      </c>
      <c r="AH591" s="33" t="n">
        <v>5</v>
      </c>
      <c r="AI591" s="33" t="s">
        <v>1823</v>
      </c>
      <c r="AJ591" s="33" t="s">
        <v>1801</v>
      </c>
      <c r="AK591" s="33" t="s">
        <v>1802</v>
      </c>
      <c r="AL591" s="33" t="s">
        <v>112</v>
      </c>
      <c r="AM591" s="33" t="s">
        <v>71</v>
      </c>
      <c r="AN591" s="33" t="s">
        <v>112</v>
      </c>
      <c r="AO591" s="33" t="s">
        <v>112</v>
      </c>
      <c r="AP591" s="33" t="s">
        <v>71</v>
      </c>
      <c r="AQ591" s="33" t="s">
        <v>2467</v>
      </c>
      <c r="AR591" s="244" t="s">
        <v>808</v>
      </c>
      <c r="AS591" s="33" t="s">
        <v>67</v>
      </c>
      <c r="AT591" s="33" t="s">
        <v>67</v>
      </c>
      <c r="AU591" s="33" t="s">
        <v>67</v>
      </c>
      <c r="AV591" s="33" t="n">
        <v>22</v>
      </c>
      <c r="AW591" s="33" t="n">
        <v>28</v>
      </c>
      <c r="AX591" s="33" t="n">
        <v>28</v>
      </c>
      <c r="AY591" s="33" t="n">
        <v>332</v>
      </c>
      <c r="AZ591" s="33" t="n">
        <v>16</v>
      </c>
      <c r="BA591" s="33" t="n">
        <v>0</v>
      </c>
      <c r="BB591" s="33" t="n">
        <v>3</v>
      </c>
      <c r="BC591" s="33" t="n">
        <v>289</v>
      </c>
      <c r="BD591" s="245" t="n">
        <v>0</v>
      </c>
      <c r="BE591" s="33" t="n">
        <v>0</v>
      </c>
      <c r="BF591" s="33" t="n">
        <v>10</v>
      </c>
      <c r="BG591" s="33" t="n">
        <v>14</v>
      </c>
      <c r="BH591" s="33" t="n">
        <v>332</v>
      </c>
      <c r="BI591" s="33" t="n">
        <v>0.072</v>
      </c>
      <c r="BJ591" s="33" t="n">
        <v>0.042</v>
      </c>
      <c r="BK591" s="33" t="n">
        <v>0.045</v>
      </c>
      <c r="BL591" s="33" t="n">
        <v>0.03</v>
      </c>
      <c r="BM591" s="33" t="n">
        <v>0.024</v>
      </c>
      <c r="BN591" s="33" t="n">
        <v>0.081</v>
      </c>
      <c r="BO591" s="33" t="n">
        <v>0.096</v>
      </c>
      <c r="BP591" s="33" t="n">
        <v>0.117</v>
      </c>
      <c r="BQ591" s="33" t="n">
        <v>0.099</v>
      </c>
      <c r="BR591" s="33" t="n">
        <v>0.075</v>
      </c>
      <c r="BS591" s="33" t="n">
        <v>0.157</v>
      </c>
      <c r="BT591" s="33" t="n">
        <v>0.256</v>
      </c>
      <c r="BU591" s="33" t="n">
        <v>0.422</v>
      </c>
      <c r="BV591" s="33" t="n">
        <v>0.386</v>
      </c>
      <c r="BW591" s="33" t="n">
        <v>0.416</v>
      </c>
      <c r="BX591" s="33" t="n">
        <v>0.271</v>
      </c>
      <c r="BY591" s="33" t="n">
        <v>0.395</v>
      </c>
      <c r="BZ591" s="33" t="n">
        <v>0.346</v>
      </c>
      <c r="CA591" s="33" t="n">
        <v>0.018</v>
      </c>
      <c r="CB591" s="33" t="n">
        <v>0.009</v>
      </c>
      <c r="CC591" s="33" t="n">
        <v>0.03</v>
      </c>
      <c r="CD591" s="33" t="n">
        <v>0.018</v>
      </c>
      <c r="CE591" s="33" t="n">
        <v>0.048</v>
      </c>
      <c r="CF591" s="33" t="n">
        <v>0.03</v>
      </c>
      <c r="CG591" s="33" t="n">
        <v>0.392</v>
      </c>
      <c r="CH591" s="33" t="n">
        <v>0.446</v>
      </c>
      <c r="CI591" s="33" t="n">
        <v>0.41</v>
      </c>
      <c r="CJ591" s="33" t="n">
        <v>0.605</v>
      </c>
      <c r="CK591" s="33" t="n">
        <v>0.377</v>
      </c>
      <c r="CL591" s="33" t="n">
        <v>0.286</v>
      </c>
      <c r="CM591" s="33" t="n">
        <v>0.027</v>
      </c>
      <c r="CN591" s="33" t="n">
        <v>0.012</v>
      </c>
      <c r="CO591" s="33" t="n">
        <v>0.018</v>
      </c>
      <c r="CP591" s="33" t="n">
        <v>0.021</v>
      </c>
      <c r="CQ591" s="33" t="n">
        <v>0.021</v>
      </c>
      <c r="CR591" s="33" t="n">
        <v>0.018</v>
      </c>
      <c r="CS591" s="33" t="n">
        <v>0.036</v>
      </c>
      <c r="CT591" s="33" t="n">
        <v>0.093</v>
      </c>
      <c r="CU591" s="33" t="n">
        <v>0.042</v>
      </c>
      <c r="CV591" s="33" t="n">
        <v>0.039</v>
      </c>
      <c r="CW591" s="33" t="n">
        <v>0.063</v>
      </c>
      <c r="CX591" s="33" t="n">
        <v>0.057</v>
      </c>
      <c r="CY591" s="33" t="n">
        <v>0.069</v>
      </c>
      <c r="CZ591" s="33" t="n">
        <v>0.057</v>
      </c>
      <c r="DA591" s="33" t="n">
        <v>0.078</v>
      </c>
      <c r="DB591" s="33" t="n">
        <v>0.108</v>
      </c>
      <c r="DC591" s="33" t="n">
        <v>0.151</v>
      </c>
      <c r="DD591" s="33" t="n">
        <v>0.105</v>
      </c>
      <c r="DE591" s="33" t="n">
        <v>0.157</v>
      </c>
      <c r="DF591" s="33" t="n">
        <v>0.19</v>
      </c>
      <c r="DG591" s="33" t="n">
        <v>0.253</v>
      </c>
      <c r="DH591" s="33" t="n">
        <v>0.241</v>
      </c>
      <c r="DI591" s="33" t="n">
        <v>0.247</v>
      </c>
      <c r="DJ591" s="33" t="n">
        <v>0.289</v>
      </c>
      <c r="DK591" s="33" t="n">
        <v>0.28</v>
      </c>
      <c r="DL591" s="33" t="n">
        <v>0.25</v>
      </c>
      <c r="DM591" s="33" t="n">
        <v>0.244</v>
      </c>
      <c r="DN591" s="33" t="n">
        <v>0.012</v>
      </c>
      <c r="DO591" s="33" t="n">
        <v>0.009</v>
      </c>
      <c r="DP591" s="33" t="n">
        <v>0.018</v>
      </c>
      <c r="DQ591" s="33" t="n">
        <v>0.012</v>
      </c>
      <c r="DR591" s="33" t="n">
        <v>0.012</v>
      </c>
      <c r="DS591" s="33" t="n">
        <v>0.015</v>
      </c>
      <c r="DT591" s="33" t="n">
        <v>0.018</v>
      </c>
      <c r="DU591" s="33" t="n">
        <v>0.015</v>
      </c>
      <c r="DV591" s="33" t="n">
        <v>0.018</v>
      </c>
      <c r="DW591" s="33" t="n">
        <v>0.765</v>
      </c>
      <c r="DX591" s="33" t="n">
        <v>0.726</v>
      </c>
      <c r="DY591" s="33" t="n">
        <v>0.654</v>
      </c>
      <c r="DZ591" s="33" t="n">
        <v>0.657</v>
      </c>
      <c r="EA591" s="33" t="n">
        <v>0.663</v>
      </c>
      <c r="EB591" s="33" t="n">
        <v>0.599</v>
      </c>
      <c r="EC591" s="33" t="n">
        <v>0.557</v>
      </c>
      <c r="ED591" s="33" t="n">
        <v>0.491</v>
      </c>
      <c r="EE591" s="33" t="n">
        <v>0.59</v>
      </c>
      <c r="EF591" s="33" t="n">
        <v>0.325</v>
      </c>
      <c r="EG591" s="33" t="n">
        <v>0.018</v>
      </c>
      <c r="EH591" s="33" t="n">
        <v>0.012</v>
      </c>
      <c r="EI591" s="33" t="n">
        <v>0.066</v>
      </c>
      <c r="EJ591" s="33" t="n">
        <v>0.328</v>
      </c>
      <c r="EK591" s="33" t="n">
        <v>0.081</v>
      </c>
      <c r="EL591" s="33" t="n">
        <v>0.063</v>
      </c>
      <c r="EM591" s="33" t="n">
        <v>0.169</v>
      </c>
      <c r="EN591" s="33" t="n">
        <v>0.172</v>
      </c>
      <c r="EO591" s="33" t="n">
        <v>0.343</v>
      </c>
      <c r="EP591" s="33" t="n">
        <v>0.283</v>
      </c>
      <c r="EQ591" s="33" t="n">
        <v>0.325</v>
      </c>
      <c r="ER591" s="33" t="n">
        <v>0.084</v>
      </c>
      <c r="ES591" s="33" t="n">
        <v>0.075</v>
      </c>
      <c r="ET591" s="33" t="n">
        <v>0.108</v>
      </c>
      <c r="EU591" s="33" t="n">
        <v>0.081</v>
      </c>
      <c r="EV591" s="33" t="n">
        <v>0.09</v>
      </c>
      <c r="EW591" s="33" t="n">
        <v>0.482</v>
      </c>
      <c r="EX591" s="33" t="n">
        <v>0.533</v>
      </c>
      <c r="EY591" s="33" t="n">
        <v>0.358</v>
      </c>
      <c r="EZ591" s="33" t="n">
        <v>7.65</v>
      </c>
      <c r="FA591" s="33" t="n">
        <v>0.015</v>
      </c>
      <c r="FB591" s="33" t="n">
        <v>0.021</v>
      </c>
      <c r="FC591" s="33" t="n">
        <v>0.06</v>
      </c>
      <c r="FD591" s="33" t="n">
        <v>0.033</v>
      </c>
      <c r="FE591" s="33" t="n">
        <v>0.063</v>
      </c>
      <c r="FF591" s="33" t="n">
        <v>0.066</v>
      </c>
      <c r="FG591" s="33" t="n">
        <v>0.078</v>
      </c>
      <c r="FH591" s="33" t="n">
        <v>0.151</v>
      </c>
      <c r="FI591" s="33" t="n">
        <v>0.139</v>
      </c>
      <c r="FJ591" s="33" t="n">
        <v>0.301</v>
      </c>
      <c r="FK591" s="33" t="n">
        <v>0.072</v>
      </c>
      <c r="FL591" s="33" t="n">
        <v>0.304</v>
      </c>
      <c r="FM591" s="33" t="n">
        <v>0.458</v>
      </c>
      <c r="FN591" s="33" t="n">
        <v>0.205</v>
      </c>
      <c r="FO591" s="33" t="n">
        <v>0.247</v>
      </c>
      <c r="FP591" s="33" t="n">
        <v>0.148</v>
      </c>
      <c r="FQ591" s="33" t="n">
        <v>0.232</v>
      </c>
      <c r="FR591" s="33" t="n">
        <v>0.163</v>
      </c>
      <c r="FS591" s="33" t="n">
        <v>0.102</v>
      </c>
      <c r="FT591" s="33" t="n">
        <v>0.229</v>
      </c>
      <c r="FU591" s="33" t="n">
        <v>0.111</v>
      </c>
      <c r="FV591" s="33" t="n">
        <v>0.072</v>
      </c>
      <c r="FW591" s="33" t="n">
        <v>0.181</v>
      </c>
      <c r="FX591" s="33" t="n">
        <v>0.175</v>
      </c>
      <c r="FY591" s="33" t="n">
        <v>0.22</v>
      </c>
      <c r="FZ591" s="33" t="n">
        <v>0.154</v>
      </c>
      <c r="GA591" s="33" t="n">
        <v>0.03</v>
      </c>
      <c r="GB591" s="33" t="n">
        <v>0.027</v>
      </c>
      <c r="GC591" s="33" t="n">
        <v>0.027</v>
      </c>
      <c r="GD591" s="33" t="n">
        <v>0.114</v>
      </c>
      <c r="GE591" s="33" t="n">
        <v>0.181</v>
      </c>
      <c r="GF591" s="33" t="n">
        <v>0.051</v>
      </c>
      <c r="GG591" s="33" t="n">
        <v>0.38</v>
      </c>
      <c r="GH591" s="33" t="n">
        <v>0.386</v>
      </c>
      <c r="GI591" s="33" t="n">
        <v>0.38</v>
      </c>
      <c r="GJ591" s="33" t="n">
        <v>0.373</v>
      </c>
      <c r="GK591" s="33" t="n">
        <v>0.377</v>
      </c>
      <c r="GL591" s="33" t="n">
        <v>0.355</v>
      </c>
      <c r="GM591" s="33" t="n">
        <v>0.464</v>
      </c>
      <c r="GN591" s="33" t="n">
        <v>0.286</v>
      </c>
      <c r="GO591" s="33" t="n">
        <v>0.407</v>
      </c>
      <c r="GP591" s="33" t="n">
        <v>0.334</v>
      </c>
      <c r="GQ591" s="33" t="n">
        <v>0.229</v>
      </c>
      <c r="GR591" s="33" t="n">
        <v>0.467</v>
      </c>
      <c r="GS591" s="33" t="n">
        <v>0.033</v>
      </c>
      <c r="GT591" s="33" t="n">
        <v>0.178</v>
      </c>
      <c r="GU591" s="33" t="n">
        <v>0.09</v>
      </c>
      <c r="GV591" s="33" t="n">
        <v>0.069</v>
      </c>
      <c r="GW591" s="33" t="n">
        <v>0.099</v>
      </c>
      <c r="GX591" s="33" t="n">
        <v>0.045</v>
      </c>
      <c r="GY591" s="33" t="n">
        <v>0.015</v>
      </c>
      <c r="GZ591" s="33" t="n">
        <v>0.021</v>
      </c>
      <c r="HA591" s="33" t="n">
        <v>0.018</v>
      </c>
      <c r="HB591" s="33" t="n">
        <v>0.018</v>
      </c>
      <c r="HC591" s="33" t="n">
        <v>0.027</v>
      </c>
      <c r="HD591" s="33" t="n">
        <v>0.012</v>
      </c>
      <c r="HE591" s="33" t="n">
        <v>0.078</v>
      </c>
      <c r="HF591" s="33" t="n">
        <v>0.102</v>
      </c>
      <c r="HG591" s="33" t="n">
        <v>0.078</v>
      </c>
      <c r="HH591" s="33" t="n">
        <v>0.09</v>
      </c>
      <c r="HI591" s="33" t="n">
        <v>0.087</v>
      </c>
      <c r="HJ591" s="33" t="n">
        <v>0.069</v>
      </c>
    </row>
    <row r="592" customFormat="false" ht="15" hidden="false" customHeight="false" outlineLevel="0" collapsed="false">
      <c r="A592" s="33" t="n">
        <v>610293</v>
      </c>
      <c r="B592" s="242" t="s">
        <v>1785</v>
      </c>
      <c r="C592" s="243" t="s">
        <v>1786</v>
      </c>
      <c r="D592" s="33" t="n">
        <v>7190</v>
      </c>
      <c r="E592" s="33" t="n">
        <v>26351</v>
      </c>
      <c r="F592" s="33" t="s">
        <v>939</v>
      </c>
      <c r="G592" s="33" t="s">
        <v>940</v>
      </c>
      <c r="H592" s="243" t="s">
        <v>46</v>
      </c>
      <c r="I592" s="33" t="s">
        <v>1855</v>
      </c>
      <c r="J592" s="33" t="s">
        <v>1788</v>
      </c>
      <c r="L592" s="33" t="s">
        <v>178</v>
      </c>
      <c r="N592" s="33" t="s">
        <v>1790</v>
      </c>
      <c r="O592" s="33" t="n">
        <v>51221</v>
      </c>
      <c r="P592" s="33" t="s">
        <v>1791</v>
      </c>
      <c r="Q592" s="33" t="s">
        <v>5770</v>
      </c>
      <c r="R592" s="33" t="s">
        <v>5771</v>
      </c>
      <c r="S592" s="33" t="n">
        <v>60624</v>
      </c>
      <c r="T592" s="33" t="n">
        <v>36</v>
      </c>
      <c r="U592" s="33" t="s">
        <v>5772</v>
      </c>
      <c r="V592" s="33" t="s">
        <v>5773</v>
      </c>
      <c r="W592" s="33" t="s">
        <v>5774</v>
      </c>
      <c r="X592" s="33" t="s">
        <v>5775</v>
      </c>
      <c r="Y592" s="33" t="s">
        <v>2318</v>
      </c>
      <c r="Z592" s="33" t="s">
        <v>2013</v>
      </c>
      <c r="AA592" s="33" t="n">
        <v>2012</v>
      </c>
      <c r="AB592" s="33" t="n">
        <v>610293</v>
      </c>
      <c r="AD592" s="33" t="n">
        <v>7190</v>
      </c>
      <c r="AG592" s="33" t="s">
        <v>5776</v>
      </c>
      <c r="AH592" s="33" t="n">
        <v>3</v>
      </c>
      <c r="AI592" s="33" t="s">
        <v>1823</v>
      </c>
      <c r="AJ592" s="33" t="s">
        <v>1801</v>
      </c>
      <c r="AK592" s="33" t="s">
        <v>1802</v>
      </c>
      <c r="AL592" s="33" t="s">
        <v>178</v>
      </c>
      <c r="AM592" s="33" t="s">
        <v>108</v>
      </c>
      <c r="AN592" s="33" t="s">
        <v>178</v>
      </c>
      <c r="AO592" s="33" t="s">
        <v>178</v>
      </c>
      <c r="AP592" s="33" t="s">
        <v>108</v>
      </c>
      <c r="AQ592" s="33" t="s">
        <v>2467</v>
      </c>
      <c r="AR592" s="244" t="s">
        <v>266</v>
      </c>
      <c r="AS592" s="33" t="s">
        <v>47</v>
      </c>
      <c r="AT592" s="33" t="s">
        <v>47</v>
      </c>
      <c r="AU592" s="33" t="s">
        <v>47</v>
      </c>
      <c r="AV592" s="33" t="n">
        <v>42</v>
      </c>
      <c r="AW592" s="33" t="n">
        <v>55</v>
      </c>
      <c r="AX592" s="33" t="n">
        <v>54</v>
      </c>
      <c r="AY592" s="33" t="n">
        <v>100</v>
      </c>
      <c r="AZ592" s="33" t="n">
        <v>0</v>
      </c>
      <c r="BA592" s="33" t="n">
        <v>0</v>
      </c>
      <c r="BB592" s="33" t="n">
        <v>94</v>
      </c>
      <c r="BC592" s="33" t="n">
        <v>1</v>
      </c>
      <c r="BD592" s="245" t="n">
        <v>0</v>
      </c>
      <c r="BE592" s="33" t="n">
        <v>0</v>
      </c>
      <c r="BF592" s="33" t="n">
        <v>1</v>
      </c>
      <c r="BG592" s="33" t="n">
        <v>4</v>
      </c>
      <c r="BH592" s="33" t="n">
        <v>100</v>
      </c>
      <c r="BI592" s="33" t="n">
        <v>0.01</v>
      </c>
      <c r="BJ592" s="33" t="n">
        <v>0.01</v>
      </c>
      <c r="BK592" s="33" t="n">
        <v>0.01</v>
      </c>
      <c r="BL592" s="33" t="n">
        <v>0</v>
      </c>
      <c r="BM592" s="33" t="n">
        <v>0</v>
      </c>
      <c r="BN592" s="33" t="n">
        <v>0.1</v>
      </c>
      <c r="BO592" s="33" t="n">
        <v>0.12</v>
      </c>
      <c r="BP592" s="33" t="n">
        <v>0.05</v>
      </c>
      <c r="BQ592" s="33" t="n">
        <v>0.09</v>
      </c>
      <c r="BR592" s="33" t="n">
        <v>0.07</v>
      </c>
      <c r="BS592" s="33" t="n">
        <v>0.17</v>
      </c>
      <c r="BT592" s="33" t="n">
        <v>0.19</v>
      </c>
      <c r="BU592" s="33" t="n">
        <v>0.3</v>
      </c>
      <c r="BV592" s="33" t="n">
        <v>0.32</v>
      </c>
      <c r="BW592" s="33" t="n">
        <v>0.29</v>
      </c>
      <c r="BX592" s="33" t="n">
        <v>0.24</v>
      </c>
      <c r="BY592" s="33" t="n">
        <v>0.27</v>
      </c>
      <c r="BZ592" s="33" t="n">
        <v>0.24</v>
      </c>
      <c r="CA592" s="33" t="n">
        <v>0.01</v>
      </c>
      <c r="CB592" s="33" t="n">
        <v>0</v>
      </c>
      <c r="CC592" s="33" t="n">
        <v>0.04</v>
      </c>
      <c r="CD592" s="33" t="n">
        <v>0.04</v>
      </c>
      <c r="CE592" s="33" t="n">
        <v>0.01</v>
      </c>
      <c r="CF592" s="33" t="n">
        <v>0.03</v>
      </c>
      <c r="CG592" s="33" t="n">
        <v>0.56</v>
      </c>
      <c r="CH592" s="33" t="n">
        <v>0.62</v>
      </c>
      <c r="CI592" s="33" t="n">
        <v>0.57</v>
      </c>
      <c r="CJ592" s="33" t="n">
        <v>0.65</v>
      </c>
      <c r="CK592" s="33" t="n">
        <v>0.55</v>
      </c>
      <c r="CL592" s="33" t="n">
        <v>0.44</v>
      </c>
      <c r="CM592" s="33" t="n">
        <v>0</v>
      </c>
      <c r="CN592" s="33" t="n">
        <v>0.01</v>
      </c>
      <c r="CO592" s="33" t="n">
        <v>0.01</v>
      </c>
      <c r="CP592" s="33" t="n">
        <v>0.01</v>
      </c>
      <c r="CQ592" s="33" t="n">
        <v>0.01</v>
      </c>
      <c r="CR592" s="33" t="n">
        <v>0.01</v>
      </c>
      <c r="CS592" s="33" t="n">
        <v>0.03</v>
      </c>
      <c r="CT592" s="33" t="n">
        <v>0.08</v>
      </c>
      <c r="CU592" s="33" t="n">
        <v>0.05</v>
      </c>
      <c r="CV592" s="33" t="n">
        <v>0.04</v>
      </c>
      <c r="CW592" s="33" t="n">
        <v>0.01</v>
      </c>
      <c r="CX592" s="33" t="n">
        <v>0.02</v>
      </c>
      <c r="CY592" s="33" t="n">
        <v>0.02</v>
      </c>
      <c r="CZ592" s="33" t="n">
        <v>0.03</v>
      </c>
      <c r="DA592" s="33" t="n">
        <v>0.07</v>
      </c>
      <c r="DB592" s="33" t="n">
        <v>0.07</v>
      </c>
      <c r="DC592" s="33" t="n">
        <v>0.07</v>
      </c>
      <c r="DD592" s="33" t="n">
        <v>0.1</v>
      </c>
      <c r="DE592" s="33" t="n">
        <v>0.15</v>
      </c>
      <c r="DF592" s="33" t="n">
        <v>0.17</v>
      </c>
      <c r="DG592" s="33" t="n">
        <v>0.16</v>
      </c>
      <c r="DH592" s="33" t="n">
        <v>0.2</v>
      </c>
      <c r="DI592" s="33" t="n">
        <v>0.15</v>
      </c>
      <c r="DJ592" s="33" t="n">
        <v>0.31</v>
      </c>
      <c r="DK592" s="33" t="n">
        <v>0.2</v>
      </c>
      <c r="DL592" s="33" t="n">
        <v>0.13</v>
      </c>
      <c r="DM592" s="33" t="n">
        <v>0.15</v>
      </c>
      <c r="DN592" s="33" t="n">
        <v>0</v>
      </c>
      <c r="DO592" s="33" t="n">
        <v>0</v>
      </c>
      <c r="DP592" s="33" t="n">
        <v>0.01</v>
      </c>
      <c r="DQ592" s="33" t="n">
        <v>0</v>
      </c>
      <c r="DR592" s="33" t="n">
        <v>0</v>
      </c>
      <c r="DS592" s="33" t="n">
        <v>0.01</v>
      </c>
      <c r="DT592" s="33" t="n">
        <v>0</v>
      </c>
      <c r="DU592" s="33" t="n">
        <v>0.01</v>
      </c>
      <c r="DV592" s="33" t="n">
        <v>0.02</v>
      </c>
      <c r="DW592" s="33" t="n">
        <v>0.81</v>
      </c>
      <c r="DX592" s="33" t="n">
        <v>0.81</v>
      </c>
      <c r="DY592" s="33" t="n">
        <v>0.8</v>
      </c>
      <c r="DZ592" s="33" t="n">
        <v>0.77</v>
      </c>
      <c r="EA592" s="33" t="n">
        <v>0.81</v>
      </c>
      <c r="EB592" s="33" t="n">
        <v>0.6</v>
      </c>
      <c r="EC592" s="33" t="n">
        <v>0.7</v>
      </c>
      <c r="ED592" s="33" t="n">
        <v>0.71</v>
      </c>
      <c r="EE592" s="33" t="n">
        <v>0.68</v>
      </c>
      <c r="EF592" s="33" t="n">
        <v>0.43</v>
      </c>
      <c r="EG592" s="33" t="n">
        <v>0.02</v>
      </c>
      <c r="EH592" s="33" t="n">
        <v>0</v>
      </c>
      <c r="EI592" s="33" t="n">
        <v>0.06</v>
      </c>
      <c r="EJ592" s="33" t="n">
        <v>0.32</v>
      </c>
      <c r="EK592" s="33" t="n">
        <v>0.08</v>
      </c>
      <c r="EL592" s="33" t="n">
        <v>0.04</v>
      </c>
      <c r="EM592" s="33" t="n">
        <v>0.1</v>
      </c>
      <c r="EN592" s="33" t="n">
        <v>0.12</v>
      </c>
      <c r="EO592" s="33" t="n">
        <v>0.34</v>
      </c>
      <c r="EP592" s="33" t="n">
        <v>0.35</v>
      </c>
      <c r="EQ592" s="33" t="n">
        <v>0.25</v>
      </c>
      <c r="ER592" s="33" t="n">
        <v>0.01</v>
      </c>
      <c r="ES592" s="33" t="n">
        <v>0.01</v>
      </c>
      <c r="ET592" s="33" t="n">
        <v>0.05</v>
      </c>
      <c r="EU592" s="33" t="n">
        <v>0.05</v>
      </c>
      <c r="EV592" s="33" t="n">
        <v>0.12</v>
      </c>
      <c r="EW592" s="33" t="n">
        <v>0.55</v>
      </c>
      <c r="EX592" s="33" t="n">
        <v>0.56</v>
      </c>
      <c r="EY592" s="33" t="n">
        <v>0.54</v>
      </c>
      <c r="EZ592" s="33" t="n">
        <v>7.59</v>
      </c>
      <c r="FA592" s="33" t="n">
        <v>0.03</v>
      </c>
      <c r="FB592" s="33" t="n">
        <v>0.01</v>
      </c>
      <c r="FC592" s="33" t="n">
        <v>0.01</v>
      </c>
      <c r="FD592" s="33" t="n">
        <v>0.04</v>
      </c>
      <c r="FE592" s="33" t="n">
        <v>0.14</v>
      </c>
      <c r="FF592" s="33" t="n">
        <v>0.05</v>
      </c>
      <c r="FG592" s="33" t="n">
        <v>0.08</v>
      </c>
      <c r="FH592" s="33" t="n">
        <v>0.24</v>
      </c>
      <c r="FI592" s="33" t="n">
        <v>0.08</v>
      </c>
      <c r="FJ592" s="33" t="n">
        <v>0.3</v>
      </c>
      <c r="FK592" s="33" t="n">
        <v>0.02</v>
      </c>
      <c r="FL592" s="33" t="n">
        <v>0.61</v>
      </c>
      <c r="FM592" s="33" t="n">
        <v>0.7</v>
      </c>
      <c r="FN592" s="33" t="n">
        <v>0.37</v>
      </c>
      <c r="FO592" s="33" t="n">
        <v>0.12</v>
      </c>
      <c r="FP592" s="33" t="n">
        <v>0.07</v>
      </c>
      <c r="FQ592" s="33" t="n">
        <v>0.2</v>
      </c>
      <c r="FR592" s="33" t="n">
        <v>0.06</v>
      </c>
      <c r="FS592" s="33" t="n">
        <v>0.06</v>
      </c>
      <c r="FT592" s="33" t="n">
        <v>0.28</v>
      </c>
      <c r="FU592" s="33" t="n">
        <v>0.11</v>
      </c>
      <c r="FV592" s="33" t="n">
        <v>0.07</v>
      </c>
      <c r="FW592" s="33" t="n">
        <v>0.11</v>
      </c>
      <c r="FX592" s="33" t="n">
        <v>0.1</v>
      </c>
      <c r="FY592" s="33" t="n">
        <v>0.1</v>
      </c>
      <c r="FZ592" s="33" t="n">
        <v>0.04</v>
      </c>
      <c r="GA592" s="33" t="n">
        <v>0</v>
      </c>
      <c r="GB592" s="33" t="n">
        <v>0</v>
      </c>
      <c r="GC592" s="33" t="n">
        <v>0.02</v>
      </c>
      <c r="GD592" s="33" t="n">
        <v>0</v>
      </c>
      <c r="GE592" s="33" t="n">
        <v>0.11</v>
      </c>
      <c r="GF592" s="33" t="n">
        <v>0.03</v>
      </c>
      <c r="GG592" s="33" t="n">
        <v>0.39</v>
      </c>
      <c r="GH592" s="33" t="n">
        <v>0.3</v>
      </c>
      <c r="GI592" s="33" t="n">
        <v>0.29</v>
      </c>
      <c r="GJ592" s="33" t="n">
        <v>0.4</v>
      </c>
      <c r="GK592" s="33" t="n">
        <v>0.41</v>
      </c>
      <c r="GL592" s="33" t="n">
        <v>0.4</v>
      </c>
      <c r="GM592" s="33" t="n">
        <v>0.54</v>
      </c>
      <c r="GN592" s="33" t="n">
        <v>0.53</v>
      </c>
      <c r="GO592" s="33" t="n">
        <v>0.48</v>
      </c>
      <c r="GP592" s="33" t="n">
        <v>0.56</v>
      </c>
      <c r="GQ592" s="33" t="n">
        <v>0.39</v>
      </c>
      <c r="GR592" s="33" t="n">
        <v>0.5</v>
      </c>
      <c r="GS592" s="33" t="n">
        <v>0.07</v>
      </c>
      <c r="GT592" s="33" t="n">
        <v>0.15</v>
      </c>
      <c r="GU592" s="33" t="n">
        <v>0.13</v>
      </c>
      <c r="GV592" s="33" t="n">
        <v>0.03</v>
      </c>
      <c r="GW592" s="33" t="n">
        <v>0.08</v>
      </c>
      <c r="GX592" s="33" t="n">
        <v>0.05</v>
      </c>
      <c r="GY592" s="33" t="n">
        <v>0</v>
      </c>
      <c r="GZ592" s="33" t="n">
        <v>0</v>
      </c>
      <c r="HA592" s="33" t="n">
        <v>0.05</v>
      </c>
      <c r="HB592" s="33" t="n">
        <v>0</v>
      </c>
      <c r="HC592" s="33" t="n">
        <v>0</v>
      </c>
      <c r="HD592" s="33" t="n">
        <v>0.01</v>
      </c>
      <c r="HE592" s="33" t="n">
        <v>0</v>
      </c>
      <c r="HF592" s="33" t="n">
        <v>0.02</v>
      </c>
      <c r="HG592" s="33" t="n">
        <v>0.03</v>
      </c>
      <c r="HH592" s="33" t="n">
        <v>0.01</v>
      </c>
      <c r="HI592" s="33" t="n">
        <v>0.01</v>
      </c>
      <c r="HJ592" s="33" t="n">
        <v>0.01</v>
      </c>
    </row>
    <row r="593" customFormat="false" ht="15" hidden="false" customHeight="false" outlineLevel="0" collapsed="false">
      <c r="A593" s="33" t="n">
        <v>610295</v>
      </c>
      <c r="B593" s="242" t="s">
        <v>1785</v>
      </c>
      <c r="C593" s="243" t="s">
        <v>1786</v>
      </c>
      <c r="D593" s="33" t="n">
        <v>7210</v>
      </c>
      <c r="E593" s="33" t="n">
        <v>31251</v>
      </c>
      <c r="F593" s="33" t="s">
        <v>709</v>
      </c>
      <c r="G593" s="33" t="s">
        <v>710</v>
      </c>
      <c r="H593" s="243" t="s">
        <v>46</v>
      </c>
      <c r="I593" s="33" t="s">
        <v>1855</v>
      </c>
      <c r="J593" s="33" t="s">
        <v>1788</v>
      </c>
      <c r="L593" s="33" t="s">
        <v>59</v>
      </c>
      <c r="N593" s="33" t="s">
        <v>1790</v>
      </c>
      <c r="O593" s="33" t="n">
        <v>51524</v>
      </c>
      <c r="P593" s="33" t="s">
        <v>1791</v>
      </c>
      <c r="Q593" s="33" t="s">
        <v>5777</v>
      </c>
      <c r="R593" s="33" t="s">
        <v>5778</v>
      </c>
      <c r="S593" s="33" t="n">
        <v>60643</v>
      </c>
      <c r="T593" s="33" t="n">
        <v>49</v>
      </c>
      <c r="U593" s="33" t="s">
        <v>5779</v>
      </c>
      <c r="V593" s="33" t="s">
        <v>5780</v>
      </c>
      <c r="W593" s="33" t="s">
        <v>5781</v>
      </c>
      <c r="X593" s="33" t="s">
        <v>5782</v>
      </c>
      <c r="Y593" s="33" t="s">
        <v>1455</v>
      </c>
      <c r="Z593" s="33" t="s">
        <v>2538</v>
      </c>
      <c r="AA593" s="33" t="n">
        <v>2012</v>
      </c>
      <c r="AB593" s="33" t="n">
        <v>610295</v>
      </c>
      <c r="AD593" s="33" t="n">
        <v>7210</v>
      </c>
      <c r="AG593" s="33" t="s">
        <v>5783</v>
      </c>
      <c r="AH593" s="33" t="n">
        <v>6</v>
      </c>
      <c r="AI593" s="33" t="s">
        <v>1823</v>
      </c>
      <c r="AJ593" s="33" t="s">
        <v>1801</v>
      </c>
      <c r="AK593" s="33" t="s">
        <v>1802</v>
      </c>
      <c r="AL593" s="33" t="s">
        <v>59</v>
      </c>
      <c r="AM593" s="33" t="s">
        <v>60</v>
      </c>
      <c r="AN593" s="33" t="s">
        <v>59</v>
      </c>
      <c r="AO593" s="33" t="s">
        <v>59</v>
      </c>
      <c r="AP593" s="33" t="s">
        <v>60</v>
      </c>
      <c r="AQ593" s="33" t="s">
        <v>2467</v>
      </c>
      <c r="AR593" s="244" t="s">
        <v>142</v>
      </c>
      <c r="AS593" s="33" t="s">
        <v>47</v>
      </c>
      <c r="AT593" s="33" t="s">
        <v>67</v>
      </c>
      <c r="AU593" s="33" t="s">
        <v>77</v>
      </c>
      <c r="AV593" s="33" t="n">
        <v>48</v>
      </c>
      <c r="AW593" s="33" t="n">
        <v>32</v>
      </c>
      <c r="AX593" s="33" t="n">
        <v>65</v>
      </c>
      <c r="AY593" s="33" t="n">
        <v>94</v>
      </c>
      <c r="AZ593" s="33" t="n">
        <v>0</v>
      </c>
      <c r="BA593" s="33" t="n">
        <v>0</v>
      </c>
      <c r="BB593" s="33" t="n">
        <v>87</v>
      </c>
      <c r="BC593" s="33" t="n">
        <v>1</v>
      </c>
      <c r="BD593" s="245" t="n">
        <v>0</v>
      </c>
      <c r="BE593" s="33" t="n">
        <v>0</v>
      </c>
      <c r="BF593" s="33" t="n">
        <v>5</v>
      </c>
      <c r="BG593" s="33" t="n">
        <v>1</v>
      </c>
      <c r="BH593" s="33" t="n">
        <v>94</v>
      </c>
      <c r="BI593" s="33" t="n">
        <v>0.032</v>
      </c>
      <c r="BJ593" s="33" t="n">
        <v>0.011</v>
      </c>
      <c r="BK593" s="33" t="n">
        <v>0</v>
      </c>
      <c r="BL593" s="33" t="n">
        <v>0.011</v>
      </c>
      <c r="BM593" s="33" t="n">
        <v>0.032</v>
      </c>
      <c r="BN593" s="33" t="n">
        <v>0.053</v>
      </c>
      <c r="BO593" s="33" t="n">
        <v>0.064</v>
      </c>
      <c r="BP593" s="33" t="n">
        <v>0.096</v>
      </c>
      <c r="BQ593" s="33" t="n">
        <v>0.117</v>
      </c>
      <c r="BR593" s="33" t="n">
        <v>0.064</v>
      </c>
      <c r="BS593" s="33" t="n">
        <v>0.085</v>
      </c>
      <c r="BT593" s="33" t="n">
        <v>0.117</v>
      </c>
      <c r="BU593" s="33" t="n">
        <v>0.319</v>
      </c>
      <c r="BV593" s="33" t="n">
        <v>0.213</v>
      </c>
      <c r="BW593" s="33" t="n">
        <v>0.266</v>
      </c>
      <c r="BX593" s="33" t="n">
        <v>0.191</v>
      </c>
      <c r="BY593" s="33" t="n">
        <v>0.298</v>
      </c>
      <c r="BZ593" s="33" t="n">
        <v>0.319</v>
      </c>
      <c r="CA593" s="33" t="n">
        <v>0.011</v>
      </c>
      <c r="CB593" s="33" t="n">
        <v>0.011</v>
      </c>
      <c r="CC593" s="33" t="n">
        <v>0.021</v>
      </c>
      <c r="CD593" s="33" t="n">
        <v>0.021</v>
      </c>
      <c r="CE593" s="33" t="n">
        <v>0.011</v>
      </c>
      <c r="CF593" s="33" t="n">
        <v>0.043</v>
      </c>
      <c r="CG593" s="33" t="n">
        <v>0.574</v>
      </c>
      <c r="CH593" s="33" t="n">
        <v>0.67</v>
      </c>
      <c r="CI593" s="33" t="n">
        <v>0.596</v>
      </c>
      <c r="CJ593" s="33" t="n">
        <v>0.713</v>
      </c>
      <c r="CK593" s="33" t="n">
        <v>0.574</v>
      </c>
      <c r="CL593" s="33" t="n">
        <v>0.468</v>
      </c>
      <c r="CM593" s="33" t="n">
        <v>0</v>
      </c>
      <c r="CN593" s="33" t="n">
        <v>0</v>
      </c>
      <c r="CO593" s="33" t="n">
        <v>0.011</v>
      </c>
      <c r="CP593" s="33" t="n">
        <v>0</v>
      </c>
      <c r="CQ593" s="33" t="n">
        <v>0</v>
      </c>
      <c r="CR593" s="33" t="n">
        <v>0</v>
      </c>
      <c r="CS593" s="33" t="n">
        <v>0.053</v>
      </c>
      <c r="CT593" s="33" t="n">
        <v>0.138</v>
      </c>
      <c r="CU593" s="33" t="n">
        <v>0.053</v>
      </c>
      <c r="CV593" s="33" t="n">
        <v>0.043</v>
      </c>
      <c r="CW593" s="33" t="n">
        <v>0.053</v>
      </c>
      <c r="CX593" s="33" t="n">
        <v>0.032</v>
      </c>
      <c r="CY593" s="33" t="n">
        <v>0.064</v>
      </c>
      <c r="CZ593" s="33" t="n">
        <v>0.053</v>
      </c>
      <c r="DA593" s="33" t="n">
        <v>0.117</v>
      </c>
      <c r="DB593" s="33" t="n">
        <v>0.106</v>
      </c>
      <c r="DC593" s="33" t="n">
        <v>0.085</v>
      </c>
      <c r="DD593" s="33" t="n">
        <v>0.138</v>
      </c>
      <c r="DE593" s="33" t="n">
        <v>0.191</v>
      </c>
      <c r="DF593" s="33" t="n">
        <v>0.17</v>
      </c>
      <c r="DG593" s="33" t="n">
        <v>0.234</v>
      </c>
      <c r="DH593" s="33" t="n">
        <v>0.181</v>
      </c>
      <c r="DI593" s="33" t="n">
        <v>0.234</v>
      </c>
      <c r="DJ593" s="33" t="n">
        <v>0.319</v>
      </c>
      <c r="DK593" s="33" t="n">
        <v>0.255</v>
      </c>
      <c r="DL593" s="33" t="n">
        <v>0.181</v>
      </c>
      <c r="DM593" s="33" t="n">
        <v>0.202</v>
      </c>
      <c r="DN593" s="33" t="n">
        <v>0</v>
      </c>
      <c r="DO593" s="33" t="n">
        <v>0.011</v>
      </c>
      <c r="DP593" s="33" t="n">
        <v>0</v>
      </c>
      <c r="DQ593" s="33" t="n">
        <v>0</v>
      </c>
      <c r="DR593" s="33" t="n">
        <v>0.021</v>
      </c>
      <c r="DS593" s="33" t="n">
        <v>0.011</v>
      </c>
      <c r="DT593" s="33" t="n">
        <v>0.032</v>
      </c>
      <c r="DU593" s="33" t="n">
        <v>0.011</v>
      </c>
      <c r="DV593" s="33" t="n">
        <v>0.021</v>
      </c>
      <c r="DW593" s="33" t="n">
        <v>0.766</v>
      </c>
      <c r="DX593" s="33" t="n">
        <v>0.766</v>
      </c>
      <c r="DY593" s="33" t="n">
        <v>0.723</v>
      </c>
      <c r="DZ593" s="33" t="n">
        <v>0.755</v>
      </c>
      <c r="EA593" s="33" t="n">
        <v>0.691</v>
      </c>
      <c r="EB593" s="33" t="n">
        <v>0.553</v>
      </c>
      <c r="EC593" s="33" t="n">
        <v>0.553</v>
      </c>
      <c r="ED593" s="33" t="n">
        <v>0.585</v>
      </c>
      <c r="EE593" s="33" t="n">
        <v>0.585</v>
      </c>
      <c r="EF593" s="33" t="n">
        <v>0.394</v>
      </c>
      <c r="EG593" s="33" t="n">
        <v>0.021</v>
      </c>
      <c r="EH593" s="33" t="n">
        <v>0</v>
      </c>
      <c r="EI593" s="33" t="n">
        <v>0.043</v>
      </c>
      <c r="EJ593" s="33" t="n">
        <v>0.287</v>
      </c>
      <c r="EK593" s="33" t="n">
        <v>0.149</v>
      </c>
      <c r="EL593" s="33" t="n">
        <v>0.085</v>
      </c>
      <c r="EM593" s="33" t="n">
        <v>0.16</v>
      </c>
      <c r="EN593" s="33" t="n">
        <v>0.128</v>
      </c>
      <c r="EO593" s="33" t="n">
        <v>0.223</v>
      </c>
      <c r="EP593" s="33" t="n">
        <v>0.277</v>
      </c>
      <c r="EQ593" s="33" t="n">
        <v>0.287</v>
      </c>
      <c r="ER593" s="33" t="n">
        <v>0.064</v>
      </c>
      <c r="ES593" s="33" t="n">
        <v>0.074</v>
      </c>
      <c r="ET593" s="33" t="n">
        <v>0.074</v>
      </c>
      <c r="EU593" s="33" t="n">
        <v>0.032</v>
      </c>
      <c r="EV593" s="33" t="n">
        <v>0.128</v>
      </c>
      <c r="EW593" s="33" t="n">
        <v>0.532</v>
      </c>
      <c r="EX593" s="33" t="n">
        <v>0.564</v>
      </c>
      <c r="EY593" s="33" t="n">
        <v>0.479</v>
      </c>
      <c r="EZ593" s="33" t="n">
        <v>7.85</v>
      </c>
      <c r="FA593" s="33" t="n">
        <v>0.021</v>
      </c>
      <c r="FB593" s="33" t="n">
        <v>0.011</v>
      </c>
      <c r="FC593" s="33" t="n">
        <v>0.032</v>
      </c>
      <c r="FD593" s="33" t="n">
        <v>0.043</v>
      </c>
      <c r="FE593" s="33" t="n">
        <v>0.064</v>
      </c>
      <c r="FF593" s="33" t="n">
        <v>0.074</v>
      </c>
      <c r="FG593" s="33" t="n">
        <v>0.085</v>
      </c>
      <c r="FH593" s="33" t="n">
        <v>0.17</v>
      </c>
      <c r="FI593" s="33" t="n">
        <v>0.138</v>
      </c>
      <c r="FJ593" s="33" t="n">
        <v>0.34</v>
      </c>
      <c r="FK593" s="33" t="n">
        <v>0.021</v>
      </c>
      <c r="FL593" s="33" t="n">
        <v>0.574</v>
      </c>
      <c r="FM593" s="33" t="n">
        <v>0.628</v>
      </c>
      <c r="FN593" s="33" t="n">
        <v>0.202</v>
      </c>
      <c r="FO593" s="33" t="n">
        <v>0.149</v>
      </c>
      <c r="FP593" s="33" t="n">
        <v>0.128</v>
      </c>
      <c r="FQ593" s="33" t="n">
        <v>0.138</v>
      </c>
      <c r="FR593" s="33" t="n">
        <v>0.074</v>
      </c>
      <c r="FS593" s="33" t="n">
        <v>0.053</v>
      </c>
      <c r="FT593" s="33" t="n">
        <v>0.34</v>
      </c>
      <c r="FU593" s="33" t="n">
        <v>0.064</v>
      </c>
      <c r="FV593" s="33" t="n">
        <v>0.064</v>
      </c>
      <c r="FW593" s="33" t="n">
        <v>0.266</v>
      </c>
      <c r="FX593" s="33" t="n">
        <v>0.138</v>
      </c>
      <c r="FY593" s="33" t="n">
        <v>0.128</v>
      </c>
      <c r="FZ593" s="33" t="n">
        <v>0.053</v>
      </c>
      <c r="GA593" s="33" t="n">
        <v>0</v>
      </c>
      <c r="GB593" s="33" t="n">
        <v>0</v>
      </c>
      <c r="GC593" s="33" t="n">
        <v>0</v>
      </c>
      <c r="GD593" s="33" t="n">
        <v>0.011</v>
      </c>
      <c r="GE593" s="33" t="n">
        <v>0.096</v>
      </c>
      <c r="GF593" s="33" t="n">
        <v>0</v>
      </c>
      <c r="GG593" s="33" t="n">
        <v>0.298</v>
      </c>
      <c r="GH593" s="33" t="n">
        <v>0.245</v>
      </c>
      <c r="GI593" s="33" t="n">
        <v>0.255</v>
      </c>
      <c r="GJ593" s="33" t="n">
        <v>0.394</v>
      </c>
      <c r="GK593" s="33" t="n">
        <v>0.394</v>
      </c>
      <c r="GL593" s="33" t="n">
        <v>0.255</v>
      </c>
      <c r="GM593" s="33" t="n">
        <v>0.617</v>
      </c>
      <c r="GN593" s="33" t="n">
        <v>0.606</v>
      </c>
      <c r="GO593" s="33" t="n">
        <v>0.574</v>
      </c>
      <c r="GP593" s="33" t="n">
        <v>0.457</v>
      </c>
      <c r="GQ593" s="33" t="n">
        <v>0.415</v>
      </c>
      <c r="GR593" s="33" t="n">
        <v>0.681</v>
      </c>
      <c r="GS593" s="33" t="n">
        <v>0.053</v>
      </c>
      <c r="GT593" s="33" t="n">
        <v>0.085</v>
      </c>
      <c r="GU593" s="33" t="n">
        <v>0.096</v>
      </c>
      <c r="GV593" s="33" t="n">
        <v>0.053</v>
      </c>
      <c r="GW593" s="33" t="n">
        <v>0.043</v>
      </c>
      <c r="GX593" s="33" t="n">
        <v>0.011</v>
      </c>
      <c r="GY593" s="33" t="n">
        <v>0.011</v>
      </c>
      <c r="GZ593" s="33" t="n">
        <v>0.011</v>
      </c>
      <c r="HA593" s="33" t="n">
        <v>0.011</v>
      </c>
      <c r="HB593" s="33" t="n">
        <v>0</v>
      </c>
      <c r="HC593" s="33" t="n">
        <v>0</v>
      </c>
      <c r="HD593" s="33" t="n">
        <v>0.011</v>
      </c>
      <c r="HE593" s="33" t="n">
        <v>0.021</v>
      </c>
      <c r="HF593" s="33" t="n">
        <v>0.053</v>
      </c>
      <c r="HG593" s="33" t="n">
        <v>0.064</v>
      </c>
      <c r="HH593" s="33" t="n">
        <v>0.085</v>
      </c>
      <c r="HI593" s="33" t="n">
        <v>0.053</v>
      </c>
      <c r="HJ593" s="33" t="n">
        <v>0.043</v>
      </c>
    </row>
    <row r="594" customFormat="false" ht="15" hidden="false" customHeight="false" outlineLevel="0" collapsed="false">
      <c r="A594" s="33" t="n">
        <v>610297</v>
      </c>
      <c r="B594" s="242" t="s">
        <v>1785</v>
      </c>
      <c r="C594" s="243" t="s">
        <v>1786</v>
      </c>
      <c r="D594" s="33" t="n">
        <v>7230</v>
      </c>
      <c r="E594" s="33" t="n">
        <v>55081</v>
      </c>
      <c r="F594" s="33" t="s">
        <v>1236</v>
      </c>
      <c r="G594" s="33" t="s">
        <v>1237</v>
      </c>
      <c r="H594" s="243" t="s">
        <v>49</v>
      </c>
      <c r="I594" s="33" t="s">
        <v>1855</v>
      </c>
      <c r="J594" s="33" t="s">
        <v>1788</v>
      </c>
      <c r="L594" s="33" t="s">
        <v>52</v>
      </c>
      <c r="N594" s="33" t="s">
        <v>1790</v>
      </c>
      <c r="O594" s="33" t="n">
        <v>51620</v>
      </c>
      <c r="P594" s="33" t="s">
        <v>1791</v>
      </c>
      <c r="Q594" s="33" t="s">
        <v>5784</v>
      </c>
      <c r="R594" s="33" t="s">
        <v>5785</v>
      </c>
      <c r="S594" s="33" t="n">
        <v>60649</v>
      </c>
      <c r="T594" s="33" t="n">
        <v>46</v>
      </c>
      <c r="U594" s="33" t="s">
        <v>5786</v>
      </c>
      <c r="V594" s="33" t="s">
        <v>5787</v>
      </c>
      <c r="W594" s="33" t="s">
        <v>5788</v>
      </c>
      <c r="X594" s="33" t="s">
        <v>5789</v>
      </c>
      <c r="Y594" s="33" t="s">
        <v>2405</v>
      </c>
      <c r="Z594" s="33" t="s">
        <v>2204</v>
      </c>
      <c r="AA594" s="33" t="n">
        <v>2012</v>
      </c>
      <c r="AB594" s="33" t="n">
        <v>610297</v>
      </c>
      <c r="AD594" s="33" t="n">
        <v>7230</v>
      </c>
      <c r="AG594" s="33" t="s">
        <v>5790</v>
      </c>
      <c r="AH594" s="33" t="n">
        <v>5</v>
      </c>
      <c r="AI594" s="33" t="s">
        <v>1842</v>
      </c>
      <c r="AJ594" s="33" t="s">
        <v>1801</v>
      </c>
      <c r="AK594" s="33" t="s">
        <v>1802</v>
      </c>
      <c r="AL594" s="33" t="s">
        <v>52</v>
      </c>
      <c r="AM594" s="33" t="s">
        <v>53</v>
      </c>
      <c r="AN594" s="33" t="s">
        <v>52</v>
      </c>
      <c r="AO594" s="33" t="s">
        <v>52</v>
      </c>
      <c r="AP594" s="33" t="s">
        <v>53</v>
      </c>
      <c r="AQ594" s="33" t="s">
        <v>2426</v>
      </c>
      <c r="AR594" s="244" t="s">
        <v>233</v>
      </c>
      <c r="AS594" s="33" t="s">
        <v>67</v>
      </c>
      <c r="AT594" s="33" t="s">
        <v>67</v>
      </c>
      <c r="AU594" s="33" t="s">
        <v>67</v>
      </c>
      <c r="AV594" s="33" t="n">
        <v>39</v>
      </c>
      <c r="AW594" s="33" t="n">
        <v>31</v>
      </c>
      <c r="AX594" s="33" t="n">
        <v>35</v>
      </c>
      <c r="AY594" s="33" t="n">
        <v>195</v>
      </c>
      <c r="AZ594" s="33" t="n">
        <v>1</v>
      </c>
      <c r="BA594" s="33" t="n">
        <v>0</v>
      </c>
      <c r="BB594" s="33" t="n">
        <v>186</v>
      </c>
      <c r="BC594" s="33" t="n">
        <v>0</v>
      </c>
      <c r="BD594" s="245" t="n">
        <v>0</v>
      </c>
      <c r="BE594" s="33" t="n">
        <v>0</v>
      </c>
      <c r="BF594" s="33" t="n">
        <v>3</v>
      </c>
      <c r="BG594" s="33" t="n">
        <v>5</v>
      </c>
      <c r="BH594" s="33" t="n">
        <v>195</v>
      </c>
      <c r="BI594" s="33" t="n">
        <v>0.041</v>
      </c>
      <c r="BJ594" s="33" t="n">
        <v>0.015</v>
      </c>
      <c r="BK594" s="33" t="n">
        <v>0.026</v>
      </c>
      <c r="BL594" s="33" t="n">
        <v>0.067</v>
      </c>
      <c r="BM594" s="33" t="n">
        <v>0.082</v>
      </c>
      <c r="BN594" s="33" t="n">
        <v>0.113</v>
      </c>
      <c r="BO594" s="33" t="n">
        <v>0.123</v>
      </c>
      <c r="BP594" s="33" t="n">
        <v>0.128</v>
      </c>
      <c r="BQ594" s="33" t="n">
        <v>0.149</v>
      </c>
      <c r="BR594" s="33" t="n">
        <v>0.149</v>
      </c>
      <c r="BS594" s="33" t="n">
        <v>0.138</v>
      </c>
      <c r="BT594" s="33" t="n">
        <v>0.179</v>
      </c>
      <c r="BU594" s="33" t="n">
        <v>0.359</v>
      </c>
      <c r="BV594" s="33" t="n">
        <v>0.313</v>
      </c>
      <c r="BW594" s="33" t="n">
        <v>0.354</v>
      </c>
      <c r="BX594" s="33" t="n">
        <v>0.318</v>
      </c>
      <c r="BY594" s="33" t="n">
        <v>0.323</v>
      </c>
      <c r="BZ594" s="33" t="n">
        <v>0.297</v>
      </c>
      <c r="CA594" s="33" t="n">
        <v>0</v>
      </c>
      <c r="CB594" s="33" t="n">
        <v>0</v>
      </c>
      <c r="CC594" s="33" t="n">
        <v>0.015</v>
      </c>
      <c r="CD594" s="33" t="n">
        <v>0.015</v>
      </c>
      <c r="CE594" s="33" t="n">
        <v>0.005</v>
      </c>
      <c r="CF594" s="33" t="n">
        <v>0.031</v>
      </c>
      <c r="CG594" s="33" t="n">
        <v>0.477</v>
      </c>
      <c r="CH594" s="33" t="n">
        <v>0.544</v>
      </c>
      <c r="CI594" s="33" t="n">
        <v>0.456</v>
      </c>
      <c r="CJ594" s="33" t="n">
        <v>0.451</v>
      </c>
      <c r="CK594" s="33" t="n">
        <v>0.451</v>
      </c>
      <c r="CL594" s="33" t="n">
        <v>0.379</v>
      </c>
      <c r="CM594" s="33" t="n">
        <v>0</v>
      </c>
      <c r="CN594" s="33" t="n">
        <v>0.005</v>
      </c>
      <c r="CO594" s="33" t="n">
        <v>0.01</v>
      </c>
      <c r="CP594" s="33" t="n">
        <v>0.021</v>
      </c>
      <c r="CQ594" s="33" t="n">
        <v>0.01</v>
      </c>
      <c r="CR594" s="33" t="n">
        <v>0.021</v>
      </c>
      <c r="CS594" s="33" t="n">
        <v>0.144</v>
      </c>
      <c r="CT594" s="33" t="n">
        <v>0.169</v>
      </c>
      <c r="CU594" s="33" t="n">
        <v>0.144</v>
      </c>
      <c r="CV594" s="33" t="n">
        <v>0.087</v>
      </c>
      <c r="CW594" s="33" t="n">
        <v>0.108</v>
      </c>
      <c r="CX594" s="33" t="n">
        <v>0.133</v>
      </c>
      <c r="CY594" s="33" t="n">
        <v>0.103</v>
      </c>
      <c r="CZ594" s="33" t="n">
        <v>0.128</v>
      </c>
      <c r="DA594" s="33" t="n">
        <v>0.179</v>
      </c>
      <c r="DB594" s="33" t="n">
        <v>0.169</v>
      </c>
      <c r="DC594" s="33" t="n">
        <v>0.138</v>
      </c>
      <c r="DD594" s="33" t="n">
        <v>0.144</v>
      </c>
      <c r="DE594" s="33" t="n">
        <v>0.313</v>
      </c>
      <c r="DF594" s="33" t="n">
        <v>0.344</v>
      </c>
      <c r="DG594" s="33" t="n">
        <v>0.359</v>
      </c>
      <c r="DH594" s="33" t="n">
        <v>0.338</v>
      </c>
      <c r="DI594" s="33" t="n">
        <v>0.333</v>
      </c>
      <c r="DJ594" s="33" t="n">
        <v>0.354</v>
      </c>
      <c r="DK594" s="33" t="n">
        <v>0.282</v>
      </c>
      <c r="DL594" s="33" t="n">
        <v>0.236</v>
      </c>
      <c r="DM594" s="33" t="n">
        <v>0.272</v>
      </c>
      <c r="DN594" s="33" t="n">
        <v>0.031</v>
      </c>
      <c r="DO594" s="33" t="n">
        <v>0.046</v>
      </c>
      <c r="DP594" s="33" t="n">
        <v>0.036</v>
      </c>
      <c r="DQ594" s="33" t="n">
        <v>0.041</v>
      </c>
      <c r="DR594" s="33" t="n">
        <v>0.041</v>
      </c>
      <c r="DS594" s="33" t="n">
        <v>0.041</v>
      </c>
      <c r="DT594" s="33" t="n">
        <v>0.031</v>
      </c>
      <c r="DU594" s="33" t="n">
        <v>0.036</v>
      </c>
      <c r="DV594" s="33" t="n">
        <v>0.041</v>
      </c>
      <c r="DW594" s="33" t="n">
        <v>0.569</v>
      </c>
      <c r="DX594" s="33" t="n">
        <v>0.497</v>
      </c>
      <c r="DY594" s="33" t="n">
        <v>0.462</v>
      </c>
      <c r="DZ594" s="33" t="n">
        <v>0.497</v>
      </c>
      <c r="EA594" s="33" t="n">
        <v>0.487</v>
      </c>
      <c r="EB594" s="33" t="n">
        <v>0.405</v>
      </c>
      <c r="EC594" s="33" t="n">
        <v>0.374</v>
      </c>
      <c r="ED594" s="33" t="n">
        <v>0.421</v>
      </c>
      <c r="EE594" s="33" t="n">
        <v>0.4</v>
      </c>
      <c r="EF594" s="33" t="n">
        <v>0.359</v>
      </c>
      <c r="EG594" s="33" t="n">
        <v>0.062</v>
      </c>
      <c r="EH594" s="33" t="n">
        <v>0.026</v>
      </c>
      <c r="EI594" s="33" t="n">
        <v>0.097</v>
      </c>
      <c r="EJ594" s="33" t="n">
        <v>0.287</v>
      </c>
      <c r="EK594" s="33" t="n">
        <v>0.144</v>
      </c>
      <c r="EL594" s="33" t="n">
        <v>0.128</v>
      </c>
      <c r="EM594" s="33" t="n">
        <v>0.154</v>
      </c>
      <c r="EN594" s="33" t="n">
        <v>0.118</v>
      </c>
      <c r="EO594" s="33" t="n">
        <v>0.359</v>
      </c>
      <c r="EP594" s="33" t="n">
        <v>0.4</v>
      </c>
      <c r="EQ594" s="33" t="n">
        <v>0.323</v>
      </c>
      <c r="ER594" s="33" t="n">
        <v>0.041</v>
      </c>
      <c r="ES594" s="33" t="n">
        <v>0.046</v>
      </c>
      <c r="ET594" s="33" t="n">
        <v>0.087</v>
      </c>
      <c r="EU594" s="33" t="n">
        <v>0.056</v>
      </c>
      <c r="EV594" s="33" t="n">
        <v>0.195</v>
      </c>
      <c r="EW594" s="33" t="n">
        <v>0.39</v>
      </c>
      <c r="EX594" s="33" t="n">
        <v>0.359</v>
      </c>
      <c r="EY594" s="33" t="n">
        <v>0.369</v>
      </c>
      <c r="EZ594" s="33" t="n">
        <v>6.46</v>
      </c>
      <c r="FA594" s="33" t="n">
        <v>0.082</v>
      </c>
      <c r="FB594" s="33" t="n">
        <v>0.015</v>
      </c>
      <c r="FC594" s="33" t="n">
        <v>0.056</v>
      </c>
      <c r="FD594" s="33" t="n">
        <v>0.067</v>
      </c>
      <c r="FE594" s="33" t="n">
        <v>0.118</v>
      </c>
      <c r="FF594" s="33" t="n">
        <v>0.103</v>
      </c>
      <c r="FG594" s="33" t="n">
        <v>0.118</v>
      </c>
      <c r="FH594" s="33" t="n">
        <v>0.159</v>
      </c>
      <c r="FI594" s="33" t="n">
        <v>0.082</v>
      </c>
      <c r="FJ594" s="33" t="n">
        <v>0.164</v>
      </c>
      <c r="FK594" s="33" t="n">
        <v>0.036</v>
      </c>
      <c r="FL594" s="33" t="n">
        <v>0.569</v>
      </c>
      <c r="FM594" s="33" t="n">
        <v>0.544</v>
      </c>
      <c r="FN594" s="33" t="n">
        <v>0.282</v>
      </c>
      <c r="FO594" s="33" t="n">
        <v>0.128</v>
      </c>
      <c r="FP594" s="33" t="n">
        <v>0.113</v>
      </c>
      <c r="FQ594" s="33" t="n">
        <v>0.246</v>
      </c>
      <c r="FR594" s="33" t="n">
        <v>0.082</v>
      </c>
      <c r="FS594" s="33" t="n">
        <v>0.082</v>
      </c>
      <c r="FT594" s="33" t="n">
        <v>0.21</v>
      </c>
      <c r="FU594" s="33" t="n">
        <v>0.077</v>
      </c>
      <c r="FV594" s="33" t="n">
        <v>0.103</v>
      </c>
      <c r="FW594" s="33" t="n">
        <v>0.179</v>
      </c>
      <c r="FX594" s="33" t="n">
        <v>0.144</v>
      </c>
      <c r="FY594" s="33" t="n">
        <v>0.159</v>
      </c>
      <c r="FZ594" s="33" t="n">
        <v>0.082</v>
      </c>
      <c r="GA594" s="33" t="n">
        <v>0.031</v>
      </c>
      <c r="GB594" s="33" t="n">
        <v>0.036</v>
      </c>
      <c r="GC594" s="33" t="n">
        <v>0.026</v>
      </c>
      <c r="GD594" s="33" t="n">
        <v>0.031</v>
      </c>
      <c r="GE594" s="33" t="n">
        <v>0.113</v>
      </c>
      <c r="GF594" s="33" t="n">
        <v>0.041</v>
      </c>
      <c r="GG594" s="33" t="n">
        <v>0.426</v>
      </c>
      <c r="GH594" s="33" t="n">
        <v>0.436</v>
      </c>
      <c r="GI594" s="33" t="n">
        <v>0.436</v>
      </c>
      <c r="GJ594" s="33" t="n">
        <v>0.431</v>
      </c>
      <c r="GK594" s="33" t="n">
        <v>0.431</v>
      </c>
      <c r="GL594" s="33" t="n">
        <v>0.426</v>
      </c>
      <c r="GM594" s="33" t="n">
        <v>0.287</v>
      </c>
      <c r="GN594" s="33" t="n">
        <v>0.256</v>
      </c>
      <c r="GO594" s="33" t="n">
        <v>0.256</v>
      </c>
      <c r="GP594" s="33" t="n">
        <v>0.241</v>
      </c>
      <c r="GQ594" s="33" t="n">
        <v>0.185</v>
      </c>
      <c r="GR594" s="33" t="n">
        <v>0.323</v>
      </c>
      <c r="GS594" s="33" t="n">
        <v>0.174</v>
      </c>
      <c r="GT594" s="33" t="n">
        <v>0.174</v>
      </c>
      <c r="GU594" s="33" t="n">
        <v>0.185</v>
      </c>
      <c r="GV594" s="33" t="n">
        <v>0.185</v>
      </c>
      <c r="GW594" s="33" t="n">
        <v>0.169</v>
      </c>
      <c r="GX594" s="33" t="n">
        <v>0.123</v>
      </c>
      <c r="GY594" s="33" t="n">
        <v>0.041</v>
      </c>
      <c r="GZ594" s="33" t="n">
        <v>0.041</v>
      </c>
      <c r="HA594" s="33" t="n">
        <v>0.046</v>
      </c>
      <c r="HB594" s="33" t="n">
        <v>0.056</v>
      </c>
      <c r="HC594" s="33" t="n">
        <v>0.036</v>
      </c>
      <c r="HD594" s="33" t="n">
        <v>0.041</v>
      </c>
      <c r="HE594" s="33" t="n">
        <v>0.041</v>
      </c>
      <c r="HF594" s="33" t="n">
        <v>0.056</v>
      </c>
      <c r="HG594" s="33" t="n">
        <v>0.051</v>
      </c>
      <c r="HH594" s="33" t="n">
        <v>0.056</v>
      </c>
      <c r="HI594" s="33" t="n">
        <v>0.067</v>
      </c>
      <c r="HJ594" s="33" t="n">
        <v>0.046</v>
      </c>
    </row>
    <row r="595" customFormat="false" ht="15" hidden="false" customHeight="false" outlineLevel="0" collapsed="false">
      <c r="A595" s="33" t="n">
        <v>610298</v>
      </c>
      <c r="B595" s="242" t="s">
        <v>1785</v>
      </c>
      <c r="C595" s="243" t="s">
        <v>1786</v>
      </c>
      <c r="D595" s="33" t="n">
        <v>7240</v>
      </c>
      <c r="E595" s="33" t="n">
        <v>29361</v>
      </c>
      <c r="F595" s="33" t="s">
        <v>853</v>
      </c>
      <c r="G595" s="33" t="s">
        <v>854</v>
      </c>
      <c r="H595" s="243" t="s">
        <v>46</v>
      </c>
      <c r="I595" s="33" t="s">
        <v>1855</v>
      </c>
      <c r="J595" s="33" t="s">
        <v>2438</v>
      </c>
      <c r="L595" s="33" t="s">
        <v>115</v>
      </c>
      <c r="N595" s="33" t="s">
        <v>1790</v>
      </c>
      <c r="O595" s="33" t="n">
        <v>51392</v>
      </c>
      <c r="P595" s="33" t="s">
        <v>1791</v>
      </c>
      <c r="Q595" s="33" t="s">
        <v>853</v>
      </c>
      <c r="R595" s="33" t="s">
        <v>5791</v>
      </c>
      <c r="S595" s="33" t="n">
        <v>60620</v>
      </c>
      <c r="T595" s="33" t="n">
        <v>45</v>
      </c>
      <c r="U595" s="33" t="s">
        <v>5792</v>
      </c>
      <c r="V595" s="33" t="s">
        <v>5793</v>
      </c>
      <c r="W595" s="33" t="s">
        <v>5794</v>
      </c>
      <c r="X595" s="33" t="s">
        <v>5795</v>
      </c>
      <c r="Y595" s="33" t="s">
        <v>2486</v>
      </c>
      <c r="Z595" s="33" t="s">
        <v>1964</v>
      </c>
      <c r="AA595" s="33" t="n">
        <v>2012</v>
      </c>
      <c r="AB595" s="33" t="n">
        <v>610298</v>
      </c>
      <c r="AD595" s="33" t="n">
        <v>7240</v>
      </c>
      <c r="AG595" s="33" t="s">
        <v>5796</v>
      </c>
      <c r="AH595" s="33" t="n">
        <v>0</v>
      </c>
      <c r="AI595" s="33" t="s">
        <v>1823</v>
      </c>
      <c r="AJ595" s="33" t="s">
        <v>1801</v>
      </c>
      <c r="AK595" s="33" t="s">
        <v>1802</v>
      </c>
      <c r="AL595" s="33" t="s">
        <v>115</v>
      </c>
      <c r="AM595" s="33" t="s">
        <v>53</v>
      </c>
      <c r="AN595" s="33" t="s">
        <v>115</v>
      </c>
      <c r="AO595" s="33" t="s">
        <v>115</v>
      </c>
      <c r="AP595" s="33" t="s">
        <v>53</v>
      </c>
      <c r="AQ595" s="33" t="s">
        <v>2426</v>
      </c>
      <c r="AR595" s="244" t="s">
        <v>808</v>
      </c>
      <c r="AS595" s="33" t="s">
        <v>77</v>
      </c>
      <c r="AT595" s="33" t="s">
        <v>67</v>
      </c>
      <c r="AU595" s="33" t="s">
        <v>47</v>
      </c>
      <c r="AV595" s="33" t="n">
        <v>62</v>
      </c>
      <c r="AW595" s="33" t="n">
        <v>28</v>
      </c>
      <c r="AX595" s="33" t="n">
        <v>57</v>
      </c>
      <c r="AY595" s="33" t="n">
        <v>202</v>
      </c>
      <c r="AZ595" s="33" t="n">
        <v>37</v>
      </c>
      <c r="BA595" s="33" t="n">
        <v>20</v>
      </c>
      <c r="BB595" s="33" t="n">
        <v>120</v>
      </c>
      <c r="BC595" s="33" t="n">
        <v>6</v>
      </c>
      <c r="BD595" s="245" t="n">
        <v>0</v>
      </c>
      <c r="BE595" s="33" t="n">
        <v>1</v>
      </c>
      <c r="BF595" s="33" t="n">
        <v>10</v>
      </c>
      <c r="BG595" s="33" t="n">
        <v>8</v>
      </c>
      <c r="BH595" s="33" t="n">
        <v>202</v>
      </c>
      <c r="BI595" s="33" t="n">
        <v>0.01</v>
      </c>
      <c r="BJ595" s="33" t="n">
        <v>0.015</v>
      </c>
      <c r="BK595" s="33" t="n">
        <v>0</v>
      </c>
      <c r="BL595" s="33" t="n">
        <v>0.01</v>
      </c>
      <c r="BM595" s="33" t="n">
        <v>0.025</v>
      </c>
      <c r="BN595" s="33" t="n">
        <v>0.054</v>
      </c>
      <c r="BO595" s="33" t="n">
        <v>0.02</v>
      </c>
      <c r="BP595" s="33" t="n">
        <v>0.045</v>
      </c>
      <c r="BQ595" s="33" t="n">
        <v>0.015</v>
      </c>
      <c r="BR595" s="33" t="n">
        <v>0.035</v>
      </c>
      <c r="BS595" s="33" t="n">
        <v>0.119</v>
      </c>
      <c r="BT595" s="33" t="n">
        <v>0.193</v>
      </c>
      <c r="BU595" s="33" t="n">
        <v>0.208</v>
      </c>
      <c r="BV595" s="33" t="n">
        <v>0.188</v>
      </c>
      <c r="BW595" s="33" t="n">
        <v>0.228</v>
      </c>
      <c r="BX595" s="33" t="n">
        <v>0.149</v>
      </c>
      <c r="BY595" s="33" t="n">
        <v>0.366</v>
      </c>
      <c r="BZ595" s="33" t="n">
        <v>0.307</v>
      </c>
      <c r="CA595" s="33" t="n">
        <v>0</v>
      </c>
      <c r="CB595" s="33" t="n">
        <v>0</v>
      </c>
      <c r="CC595" s="33" t="n">
        <v>0.015</v>
      </c>
      <c r="CD595" s="33" t="n">
        <v>0.02</v>
      </c>
      <c r="CE595" s="33" t="n">
        <v>0.01</v>
      </c>
      <c r="CF595" s="33" t="n">
        <v>0.045</v>
      </c>
      <c r="CG595" s="33" t="n">
        <v>0.762</v>
      </c>
      <c r="CH595" s="33" t="n">
        <v>0.752</v>
      </c>
      <c r="CI595" s="33" t="n">
        <v>0.743</v>
      </c>
      <c r="CJ595" s="33" t="n">
        <v>0.787</v>
      </c>
      <c r="CK595" s="33" t="n">
        <v>0.48</v>
      </c>
      <c r="CL595" s="33" t="n">
        <v>0.401</v>
      </c>
      <c r="CM595" s="33" t="n">
        <v>0</v>
      </c>
      <c r="CN595" s="33" t="n">
        <v>0.005</v>
      </c>
      <c r="CO595" s="33" t="n">
        <v>0</v>
      </c>
      <c r="CP595" s="33" t="n">
        <v>0.005</v>
      </c>
      <c r="CQ595" s="33" t="n">
        <v>0</v>
      </c>
      <c r="CR595" s="33" t="n">
        <v>0</v>
      </c>
      <c r="CS595" s="33" t="n">
        <v>0.015</v>
      </c>
      <c r="CT595" s="33" t="n">
        <v>0.124</v>
      </c>
      <c r="CU595" s="33" t="n">
        <v>0.084</v>
      </c>
      <c r="CV595" s="33" t="n">
        <v>0.015</v>
      </c>
      <c r="CW595" s="33" t="n">
        <v>0.005</v>
      </c>
      <c r="CX595" s="33" t="n">
        <v>0.005</v>
      </c>
      <c r="CY595" s="33" t="n">
        <v>0.03</v>
      </c>
      <c r="CZ595" s="33" t="n">
        <v>0.025</v>
      </c>
      <c r="DA595" s="33" t="n">
        <v>0.109</v>
      </c>
      <c r="DB595" s="33" t="n">
        <v>0.168</v>
      </c>
      <c r="DC595" s="33" t="n">
        <v>0.277</v>
      </c>
      <c r="DD595" s="33" t="n">
        <v>0.188</v>
      </c>
      <c r="DE595" s="33" t="n">
        <v>0.198</v>
      </c>
      <c r="DF595" s="33" t="n">
        <v>0.272</v>
      </c>
      <c r="DG595" s="33" t="n">
        <v>0.312</v>
      </c>
      <c r="DH595" s="33" t="n">
        <v>0.208</v>
      </c>
      <c r="DI595" s="33" t="n">
        <v>0.257</v>
      </c>
      <c r="DJ595" s="33" t="n">
        <v>0.317</v>
      </c>
      <c r="DK595" s="33" t="n">
        <v>0.223</v>
      </c>
      <c r="DL595" s="33" t="n">
        <v>0.163</v>
      </c>
      <c r="DM595" s="33" t="n">
        <v>0.248</v>
      </c>
      <c r="DN595" s="33" t="n">
        <v>0.005</v>
      </c>
      <c r="DO595" s="33" t="n">
        <v>0.01</v>
      </c>
      <c r="DP595" s="33" t="n">
        <v>0.015</v>
      </c>
      <c r="DQ595" s="33" t="n">
        <v>0.005</v>
      </c>
      <c r="DR595" s="33" t="n">
        <v>0.015</v>
      </c>
      <c r="DS595" s="33" t="n">
        <v>0.015</v>
      </c>
      <c r="DT595" s="33" t="n">
        <v>0.005</v>
      </c>
      <c r="DU595" s="33" t="n">
        <v>0.015</v>
      </c>
      <c r="DV595" s="33" t="n">
        <v>0.015</v>
      </c>
      <c r="DW595" s="33" t="n">
        <v>0.782</v>
      </c>
      <c r="DX595" s="33" t="n">
        <v>0.708</v>
      </c>
      <c r="DY595" s="33" t="n">
        <v>0.668</v>
      </c>
      <c r="DZ595" s="33" t="n">
        <v>0.752</v>
      </c>
      <c r="EA595" s="33" t="n">
        <v>0.703</v>
      </c>
      <c r="EB595" s="33" t="n">
        <v>0.559</v>
      </c>
      <c r="EC595" s="33" t="n">
        <v>0.589</v>
      </c>
      <c r="ED595" s="33" t="n">
        <v>0.421</v>
      </c>
      <c r="EE595" s="33" t="n">
        <v>0.465</v>
      </c>
      <c r="EF595" s="33" t="n">
        <v>0.614</v>
      </c>
      <c r="EG595" s="33" t="n">
        <v>0.025</v>
      </c>
      <c r="EH595" s="33" t="n">
        <v>0.02</v>
      </c>
      <c r="EI595" s="33" t="n">
        <v>0.144</v>
      </c>
      <c r="EJ595" s="33" t="n">
        <v>0.272</v>
      </c>
      <c r="EK595" s="33" t="n">
        <v>0.035</v>
      </c>
      <c r="EL595" s="33" t="n">
        <v>0.005</v>
      </c>
      <c r="EM595" s="33" t="n">
        <v>0.238</v>
      </c>
      <c r="EN595" s="33" t="n">
        <v>0.025</v>
      </c>
      <c r="EO595" s="33" t="n">
        <v>0.297</v>
      </c>
      <c r="EP595" s="33" t="n">
        <v>0.252</v>
      </c>
      <c r="EQ595" s="33" t="n">
        <v>0.292</v>
      </c>
      <c r="ER595" s="33" t="n">
        <v>0.035</v>
      </c>
      <c r="ES595" s="33" t="n">
        <v>0.035</v>
      </c>
      <c r="ET595" s="33" t="n">
        <v>0.035</v>
      </c>
      <c r="EU595" s="33" t="n">
        <v>0.084</v>
      </c>
      <c r="EV595" s="33" t="n">
        <v>0.054</v>
      </c>
      <c r="EW595" s="33" t="n">
        <v>0.609</v>
      </c>
      <c r="EX595" s="33" t="n">
        <v>0.688</v>
      </c>
      <c r="EY595" s="33" t="n">
        <v>0.243</v>
      </c>
      <c r="EZ595" s="33" t="n">
        <v>9.19</v>
      </c>
      <c r="FA595" s="33" t="n">
        <v>0</v>
      </c>
      <c r="FB595" s="33" t="n">
        <v>0.005</v>
      </c>
      <c r="FC595" s="33" t="n">
        <v>0</v>
      </c>
      <c r="FD595" s="33" t="n">
        <v>0.015</v>
      </c>
      <c r="FE595" s="33" t="n">
        <v>0.005</v>
      </c>
      <c r="FF595" s="33" t="n">
        <v>0.02</v>
      </c>
      <c r="FG595" s="33" t="n">
        <v>0.035</v>
      </c>
      <c r="FH595" s="33" t="n">
        <v>0.149</v>
      </c>
      <c r="FI595" s="33" t="n">
        <v>0.168</v>
      </c>
      <c r="FJ595" s="33" t="n">
        <v>0.594</v>
      </c>
      <c r="FK595" s="33" t="n">
        <v>0.01</v>
      </c>
      <c r="FL595" s="33" t="n">
        <v>0.426</v>
      </c>
      <c r="FM595" s="33" t="n">
        <v>0.604</v>
      </c>
      <c r="FN595" s="33" t="n">
        <v>0.124</v>
      </c>
      <c r="FO595" s="33" t="n">
        <v>0.302</v>
      </c>
      <c r="FP595" s="33" t="n">
        <v>0.208</v>
      </c>
      <c r="FQ595" s="33" t="n">
        <v>0.292</v>
      </c>
      <c r="FR595" s="33" t="n">
        <v>0.134</v>
      </c>
      <c r="FS595" s="33" t="n">
        <v>0.054</v>
      </c>
      <c r="FT595" s="33" t="n">
        <v>0.376</v>
      </c>
      <c r="FU595" s="33" t="n">
        <v>0.054</v>
      </c>
      <c r="FV595" s="33" t="n">
        <v>0.04</v>
      </c>
      <c r="FW595" s="33" t="n">
        <v>0.183</v>
      </c>
      <c r="FX595" s="33" t="n">
        <v>0.084</v>
      </c>
      <c r="FY595" s="33" t="n">
        <v>0.094</v>
      </c>
      <c r="FZ595" s="33" t="n">
        <v>0.025</v>
      </c>
      <c r="GA595" s="33" t="n">
        <v>0</v>
      </c>
      <c r="GB595" s="33" t="n">
        <v>0.01</v>
      </c>
      <c r="GC595" s="33" t="n">
        <v>0.025</v>
      </c>
      <c r="GD595" s="33" t="n">
        <v>0.02</v>
      </c>
      <c r="GE595" s="33" t="n">
        <v>0.109</v>
      </c>
      <c r="GF595" s="33" t="n">
        <v>0</v>
      </c>
      <c r="GG595" s="33" t="n">
        <v>0.292</v>
      </c>
      <c r="GH595" s="33" t="n">
        <v>0.287</v>
      </c>
      <c r="GI595" s="33" t="n">
        <v>0.421</v>
      </c>
      <c r="GJ595" s="33" t="n">
        <v>0.46</v>
      </c>
      <c r="GK595" s="33" t="n">
        <v>0.47</v>
      </c>
      <c r="GL595" s="33" t="n">
        <v>0.203</v>
      </c>
      <c r="GM595" s="33" t="n">
        <v>0.683</v>
      </c>
      <c r="GN595" s="33" t="n">
        <v>0.5</v>
      </c>
      <c r="GO595" s="33" t="n">
        <v>0.396</v>
      </c>
      <c r="GP595" s="33" t="n">
        <v>0.446</v>
      </c>
      <c r="GQ595" s="33" t="n">
        <v>0.302</v>
      </c>
      <c r="GR595" s="33" t="n">
        <v>0.767</v>
      </c>
      <c r="GS595" s="33" t="n">
        <v>0.01</v>
      </c>
      <c r="GT595" s="33" t="n">
        <v>0.163</v>
      </c>
      <c r="GU595" s="33" t="n">
        <v>0.129</v>
      </c>
      <c r="GV595" s="33" t="n">
        <v>0.045</v>
      </c>
      <c r="GW595" s="33" t="n">
        <v>0.079</v>
      </c>
      <c r="GX595" s="33" t="n">
        <v>0.01</v>
      </c>
      <c r="GY595" s="33" t="n">
        <v>0</v>
      </c>
      <c r="GZ595" s="33" t="n">
        <v>0.01</v>
      </c>
      <c r="HA595" s="33" t="n">
        <v>0.005</v>
      </c>
      <c r="HB595" s="33" t="n">
        <v>0.005</v>
      </c>
      <c r="HC595" s="33" t="n">
        <v>0.02</v>
      </c>
      <c r="HD595" s="33" t="n">
        <v>0</v>
      </c>
      <c r="HE595" s="33" t="n">
        <v>0.015</v>
      </c>
      <c r="HF595" s="33" t="n">
        <v>0.03</v>
      </c>
      <c r="HG595" s="33" t="n">
        <v>0.025</v>
      </c>
      <c r="HH595" s="33" t="n">
        <v>0.025</v>
      </c>
      <c r="HI595" s="33" t="n">
        <v>0.02</v>
      </c>
      <c r="HJ595" s="33" t="n">
        <v>0.02</v>
      </c>
    </row>
    <row r="596" customFormat="false" ht="15" hidden="false" customHeight="false" outlineLevel="0" collapsed="false">
      <c r="A596" s="33" t="n">
        <v>610299</v>
      </c>
      <c r="B596" s="242" t="s">
        <v>1785</v>
      </c>
      <c r="C596" s="243" t="s">
        <v>1786</v>
      </c>
      <c r="D596" s="33" t="n">
        <v>7250</v>
      </c>
      <c r="E596" s="33" t="n">
        <v>26371</v>
      </c>
      <c r="F596" s="33" t="s">
        <v>711</v>
      </c>
      <c r="G596" s="33" t="s">
        <v>712</v>
      </c>
      <c r="H596" s="243" t="s">
        <v>46</v>
      </c>
      <c r="I596" s="33" t="s">
        <v>1855</v>
      </c>
      <c r="J596" s="33" t="s">
        <v>1788</v>
      </c>
      <c r="L596" s="33" t="s">
        <v>89</v>
      </c>
      <c r="N596" s="33" t="s">
        <v>1790</v>
      </c>
      <c r="O596" s="33" t="n">
        <v>51393</v>
      </c>
      <c r="P596" s="33" t="s">
        <v>1791</v>
      </c>
      <c r="Q596" s="33" t="s">
        <v>5797</v>
      </c>
      <c r="R596" s="33" t="s">
        <v>5798</v>
      </c>
      <c r="S596" s="33" t="n">
        <v>60621</v>
      </c>
      <c r="T596" s="33" t="n">
        <v>45</v>
      </c>
      <c r="U596" s="33" t="s">
        <v>5799</v>
      </c>
      <c r="V596" s="33" t="s">
        <v>5800</v>
      </c>
      <c r="W596" s="33" t="s">
        <v>5801</v>
      </c>
      <c r="X596" s="33" t="s">
        <v>5802</v>
      </c>
      <c r="Y596" s="33" t="s">
        <v>1830</v>
      </c>
      <c r="Z596" s="33" t="s">
        <v>1831</v>
      </c>
      <c r="AA596" s="33" t="n">
        <v>2012</v>
      </c>
      <c r="AB596" s="33" t="n">
        <v>610299</v>
      </c>
      <c r="AD596" s="33" t="n">
        <v>7250</v>
      </c>
      <c r="AG596" s="33" t="s">
        <v>5803</v>
      </c>
      <c r="AH596" s="33" t="n">
        <v>5</v>
      </c>
      <c r="AI596" s="33" t="s">
        <v>1823</v>
      </c>
      <c r="AJ596" s="33" t="s">
        <v>1801</v>
      </c>
      <c r="AK596" s="33" t="s">
        <v>1802</v>
      </c>
      <c r="AL596" s="33" t="s">
        <v>89</v>
      </c>
      <c r="AM596" s="33" t="s">
        <v>71</v>
      </c>
      <c r="AN596" s="33" t="s">
        <v>89</v>
      </c>
      <c r="AO596" s="33" t="s">
        <v>89</v>
      </c>
      <c r="AP596" s="33" t="s">
        <v>71</v>
      </c>
      <c r="AQ596" s="33" t="s">
        <v>2467</v>
      </c>
      <c r="AR596" s="244" t="s">
        <v>109</v>
      </c>
      <c r="AS596" s="33" t="s">
        <v>67</v>
      </c>
      <c r="AT596" s="33" t="s">
        <v>47</v>
      </c>
      <c r="AU596" s="33" t="s">
        <v>67</v>
      </c>
      <c r="AV596" s="33" t="n">
        <v>20</v>
      </c>
      <c r="AW596" s="33" t="n">
        <v>44</v>
      </c>
      <c r="AX596" s="33" t="n">
        <v>38</v>
      </c>
      <c r="AY596" s="33" t="n">
        <v>124</v>
      </c>
      <c r="AZ596" s="33" t="n">
        <v>2</v>
      </c>
      <c r="BA596" s="33" t="n">
        <v>0</v>
      </c>
      <c r="BB596" s="33" t="n">
        <v>117</v>
      </c>
      <c r="BC596" s="33" t="n">
        <v>0</v>
      </c>
      <c r="BD596" s="245" t="n">
        <v>1</v>
      </c>
      <c r="BE596" s="33" t="n">
        <v>0</v>
      </c>
      <c r="BF596" s="33" t="n">
        <v>1</v>
      </c>
      <c r="BG596" s="33" t="n">
        <v>3</v>
      </c>
      <c r="BH596" s="33" t="n">
        <v>124</v>
      </c>
      <c r="BI596" s="33" t="n">
        <v>0.048</v>
      </c>
      <c r="BJ596" s="33" t="n">
        <v>0.048</v>
      </c>
      <c r="BK596" s="33" t="n">
        <v>0.008</v>
      </c>
      <c r="BL596" s="33" t="n">
        <v>0.032</v>
      </c>
      <c r="BM596" s="33" t="n">
        <v>0.016</v>
      </c>
      <c r="BN596" s="33" t="n">
        <v>0.113</v>
      </c>
      <c r="BO596" s="33" t="n">
        <v>0.21</v>
      </c>
      <c r="BP596" s="33" t="n">
        <v>0.161</v>
      </c>
      <c r="BQ596" s="33" t="n">
        <v>0.137</v>
      </c>
      <c r="BR596" s="33" t="n">
        <v>0.089</v>
      </c>
      <c r="BS596" s="33" t="n">
        <v>0.194</v>
      </c>
      <c r="BT596" s="33" t="n">
        <v>0.258</v>
      </c>
      <c r="BU596" s="33" t="n">
        <v>0.315</v>
      </c>
      <c r="BV596" s="33" t="n">
        <v>0.306</v>
      </c>
      <c r="BW596" s="33" t="n">
        <v>0.347</v>
      </c>
      <c r="BX596" s="33" t="n">
        <v>0.258</v>
      </c>
      <c r="BY596" s="33" t="n">
        <v>0.347</v>
      </c>
      <c r="BZ596" s="33" t="n">
        <v>0.226</v>
      </c>
      <c r="CA596" s="33" t="n">
        <v>0.016</v>
      </c>
      <c r="CB596" s="33" t="n">
        <v>0.008</v>
      </c>
      <c r="CC596" s="33" t="n">
        <v>0.008</v>
      </c>
      <c r="CD596" s="33" t="n">
        <v>0.016</v>
      </c>
      <c r="CE596" s="33" t="n">
        <v>0</v>
      </c>
      <c r="CF596" s="33" t="n">
        <v>0.024</v>
      </c>
      <c r="CG596" s="33" t="n">
        <v>0.411</v>
      </c>
      <c r="CH596" s="33" t="n">
        <v>0.476</v>
      </c>
      <c r="CI596" s="33" t="n">
        <v>0.5</v>
      </c>
      <c r="CJ596" s="33" t="n">
        <v>0.605</v>
      </c>
      <c r="CK596" s="33" t="n">
        <v>0.444</v>
      </c>
      <c r="CL596" s="33" t="n">
        <v>0.379</v>
      </c>
      <c r="CM596" s="33" t="n">
        <v>0</v>
      </c>
      <c r="CN596" s="33" t="n">
        <v>0</v>
      </c>
      <c r="CO596" s="33" t="n">
        <v>0</v>
      </c>
      <c r="CP596" s="33" t="n">
        <v>0.016</v>
      </c>
      <c r="CQ596" s="33" t="n">
        <v>0</v>
      </c>
      <c r="CR596" s="33" t="n">
        <v>0.016</v>
      </c>
      <c r="CS596" s="33" t="n">
        <v>0.048</v>
      </c>
      <c r="CT596" s="33" t="n">
        <v>0.056</v>
      </c>
      <c r="CU596" s="33" t="n">
        <v>0.032</v>
      </c>
      <c r="CV596" s="33" t="n">
        <v>0.016</v>
      </c>
      <c r="CW596" s="33" t="n">
        <v>0.016</v>
      </c>
      <c r="CX596" s="33" t="n">
        <v>0.024</v>
      </c>
      <c r="CY596" s="33" t="n">
        <v>0.032</v>
      </c>
      <c r="CZ596" s="33" t="n">
        <v>0.024</v>
      </c>
      <c r="DA596" s="33" t="n">
        <v>0.097</v>
      </c>
      <c r="DB596" s="33" t="n">
        <v>0.081</v>
      </c>
      <c r="DC596" s="33" t="n">
        <v>0.089</v>
      </c>
      <c r="DD596" s="33" t="n">
        <v>0.081</v>
      </c>
      <c r="DE596" s="33" t="n">
        <v>0.169</v>
      </c>
      <c r="DF596" s="33" t="n">
        <v>0.169</v>
      </c>
      <c r="DG596" s="33" t="n">
        <v>0.242</v>
      </c>
      <c r="DH596" s="33" t="n">
        <v>0.21</v>
      </c>
      <c r="DI596" s="33" t="n">
        <v>0.242</v>
      </c>
      <c r="DJ596" s="33" t="n">
        <v>0.339</v>
      </c>
      <c r="DK596" s="33" t="n">
        <v>0.242</v>
      </c>
      <c r="DL596" s="33" t="n">
        <v>0.21</v>
      </c>
      <c r="DM596" s="33" t="n">
        <v>0.242</v>
      </c>
      <c r="DN596" s="33" t="n">
        <v>0</v>
      </c>
      <c r="DO596" s="33" t="n">
        <v>0</v>
      </c>
      <c r="DP596" s="33" t="n">
        <v>0.008</v>
      </c>
      <c r="DQ596" s="33" t="n">
        <v>0.008</v>
      </c>
      <c r="DR596" s="33" t="n">
        <v>0.016</v>
      </c>
      <c r="DS596" s="33" t="n">
        <v>0.008</v>
      </c>
      <c r="DT596" s="33" t="n">
        <v>0</v>
      </c>
      <c r="DU596" s="33" t="n">
        <v>0.016</v>
      </c>
      <c r="DV596" s="33" t="n">
        <v>0</v>
      </c>
      <c r="DW596" s="33" t="n">
        <v>0.815</v>
      </c>
      <c r="DX596" s="33" t="n">
        <v>0.815</v>
      </c>
      <c r="DY596" s="33" t="n">
        <v>0.726</v>
      </c>
      <c r="DZ596" s="33" t="n">
        <v>0.734</v>
      </c>
      <c r="EA596" s="33" t="n">
        <v>0.718</v>
      </c>
      <c r="EB596" s="33" t="n">
        <v>0.54</v>
      </c>
      <c r="EC596" s="33" t="n">
        <v>0.629</v>
      </c>
      <c r="ED596" s="33" t="n">
        <v>0.629</v>
      </c>
      <c r="EE596" s="33" t="n">
        <v>0.645</v>
      </c>
      <c r="EF596" s="33" t="n">
        <v>0.468</v>
      </c>
      <c r="EG596" s="33" t="n">
        <v>0.016</v>
      </c>
      <c r="EH596" s="33" t="n">
        <v>0.008</v>
      </c>
      <c r="EI596" s="33" t="n">
        <v>0.129</v>
      </c>
      <c r="EJ596" s="33" t="n">
        <v>0.371</v>
      </c>
      <c r="EK596" s="33" t="n">
        <v>0.145</v>
      </c>
      <c r="EL596" s="33" t="n">
        <v>0.113</v>
      </c>
      <c r="EM596" s="33" t="n">
        <v>0.185</v>
      </c>
      <c r="EN596" s="33" t="n">
        <v>0.032</v>
      </c>
      <c r="EO596" s="33" t="n">
        <v>0.395</v>
      </c>
      <c r="EP596" s="33" t="n">
        <v>0.315</v>
      </c>
      <c r="EQ596" s="33" t="n">
        <v>0.242</v>
      </c>
      <c r="ER596" s="33" t="n">
        <v>0.04</v>
      </c>
      <c r="ES596" s="33" t="n">
        <v>0.008</v>
      </c>
      <c r="ET596" s="33" t="n">
        <v>0.008</v>
      </c>
      <c r="EU596" s="33" t="n">
        <v>0.032</v>
      </c>
      <c r="EV596" s="33" t="n">
        <v>0.089</v>
      </c>
      <c r="EW596" s="33" t="n">
        <v>0.435</v>
      </c>
      <c r="EX596" s="33" t="n">
        <v>0.556</v>
      </c>
      <c r="EY596" s="33" t="n">
        <v>0.411</v>
      </c>
      <c r="EZ596" s="33" t="n">
        <v>6.83</v>
      </c>
      <c r="FA596" s="33" t="n">
        <v>0.024</v>
      </c>
      <c r="FB596" s="33" t="n">
        <v>0.008</v>
      </c>
      <c r="FC596" s="33" t="n">
        <v>0.032</v>
      </c>
      <c r="FD596" s="33" t="n">
        <v>0.048</v>
      </c>
      <c r="FE596" s="33" t="n">
        <v>0.194</v>
      </c>
      <c r="FF596" s="33" t="n">
        <v>0.129</v>
      </c>
      <c r="FG596" s="33" t="n">
        <v>0.177</v>
      </c>
      <c r="FH596" s="33" t="n">
        <v>0.097</v>
      </c>
      <c r="FI596" s="33" t="n">
        <v>0.113</v>
      </c>
      <c r="FJ596" s="33" t="n">
        <v>0.161</v>
      </c>
      <c r="FK596" s="33" t="n">
        <v>0.016</v>
      </c>
      <c r="FL596" s="33" t="n">
        <v>0.597</v>
      </c>
      <c r="FM596" s="33" t="n">
        <v>0.734</v>
      </c>
      <c r="FN596" s="33" t="n">
        <v>0.444</v>
      </c>
      <c r="FO596" s="33" t="n">
        <v>0.21</v>
      </c>
      <c r="FP596" s="33" t="n">
        <v>0.137</v>
      </c>
      <c r="FQ596" s="33" t="n">
        <v>0.234</v>
      </c>
      <c r="FR596" s="33" t="n">
        <v>0.113</v>
      </c>
      <c r="FS596" s="33" t="n">
        <v>0.032</v>
      </c>
      <c r="FT596" s="33" t="n">
        <v>0.129</v>
      </c>
      <c r="FU596" s="33" t="n">
        <v>0.048</v>
      </c>
      <c r="FV596" s="33" t="n">
        <v>0.056</v>
      </c>
      <c r="FW596" s="33" t="n">
        <v>0.177</v>
      </c>
      <c r="FX596" s="33" t="n">
        <v>0.032</v>
      </c>
      <c r="FY596" s="33" t="n">
        <v>0.04</v>
      </c>
      <c r="FZ596" s="33" t="n">
        <v>0.016</v>
      </c>
      <c r="GA596" s="33" t="n">
        <v>0.008</v>
      </c>
      <c r="GB596" s="33" t="n">
        <v>0.04</v>
      </c>
      <c r="GC596" s="33" t="n">
        <v>0.024</v>
      </c>
      <c r="GD596" s="33" t="n">
        <v>0.04</v>
      </c>
      <c r="GE596" s="33" t="n">
        <v>0.169</v>
      </c>
      <c r="GF596" s="33" t="n">
        <v>0.024</v>
      </c>
      <c r="GG596" s="33" t="n">
        <v>0.46</v>
      </c>
      <c r="GH596" s="33" t="n">
        <v>0.323</v>
      </c>
      <c r="GI596" s="33" t="n">
        <v>0.331</v>
      </c>
      <c r="GJ596" s="33" t="n">
        <v>0.468</v>
      </c>
      <c r="GK596" s="33" t="n">
        <v>0.371</v>
      </c>
      <c r="GL596" s="33" t="n">
        <v>0.403</v>
      </c>
      <c r="GM596" s="33" t="n">
        <v>0.492</v>
      </c>
      <c r="GN596" s="33" t="n">
        <v>0.395</v>
      </c>
      <c r="GO596" s="33" t="n">
        <v>0.476</v>
      </c>
      <c r="GP596" s="33" t="n">
        <v>0.419</v>
      </c>
      <c r="GQ596" s="33" t="n">
        <v>0.339</v>
      </c>
      <c r="GR596" s="33" t="n">
        <v>0.508</v>
      </c>
      <c r="GS596" s="33" t="n">
        <v>0.024</v>
      </c>
      <c r="GT596" s="33" t="n">
        <v>0.169</v>
      </c>
      <c r="GU596" s="33" t="n">
        <v>0.137</v>
      </c>
      <c r="GV596" s="33" t="n">
        <v>0.048</v>
      </c>
      <c r="GW596" s="33" t="n">
        <v>0.081</v>
      </c>
      <c r="GX596" s="33" t="n">
        <v>0.04</v>
      </c>
      <c r="GY596" s="33" t="n">
        <v>0.008</v>
      </c>
      <c r="GZ596" s="33" t="n">
        <v>0.048</v>
      </c>
      <c r="HA596" s="33" t="n">
        <v>0.032</v>
      </c>
      <c r="HB596" s="33" t="n">
        <v>0.016</v>
      </c>
      <c r="HC596" s="33" t="n">
        <v>0.032</v>
      </c>
      <c r="HD596" s="33" t="n">
        <v>0.008</v>
      </c>
      <c r="HE596" s="33" t="n">
        <v>0.008</v>
      </c>
      <c r="HF596" s="33" t="n">
        <v>0.024</v>
      </c>
      <c r="HG596" s="33" t="n">
        <v>0</v>
      </c>
      <c r="HH596" s="33" t="n">
        <v>0.008</v>
      </c>
      <c r="HI596" s="33" t="n">
        <v>0.008</v>
      </c>
      <c r="HJ596" s="33" t="n">
        <v>0.016</v>
      </c>
    </row>
    <row r="597" customFormat="false" ht="15" hidden="false" customHeight="false" outlineLevel="0" collapsed="false">
      <c r="A597" s="33" t="n">
        <v>610300</v>
      </c>
      <c r="B597" s="242" t="s">
        <v>1785</v>
      </c>
      <c r="C597" s="243" t="s">
        <v>1786</v>
      </c>
      <c r="D597" s="33" t="n">
        <v>7260</v>
      </c>
      <c r="E597" s="33" t="n">
        <v>26381</v>
      </c>
      <c r="F597" s="33" t="s">
        <v>1458</v>
      </c>
      <c r="G597" s="33" t="s">
        <v>1459</v>
      </c>
      <c r="H597" s="243" t="s">
        <v>46</v>
      </c>
      <c r="I597" s="33" t="s">
        <v>1855</v>
      </c>
      <c r="J597" s="33" t="s">
        <v>1788</v>
      </c>
      <c r="L597" s="33" t="s">
        <v>115</v>
      </c>
      <c r="N597" s="33" t="s">
        <v>1790</v>
      </c>
      <c r="O597" s="33" t="n">
        <v>51394</v>
      </c>
      <c r="P597" s="33" t="s">
        <v>1791</v>
      </c>
      <c r="Q597" s="33" t="s">
        <v>5804</v>
      </c>
      <c r="R597" s="33" t="s">
        <v>5805</v>
      </c>
      <c r="S597" s="33" t="n">
        <v>60620</v>
      </c>
      <c r="T597" s="33" t="n">
        <v>45</v>
      </c>
      <c r="U597" s="33" t="s">
        <v>5806</v>
      </c>
      <c r="V597" s="33" t="s">
        <v>5807</v>
      </c>
      <c r="W597" s="33" t="s">
        <v>5808</v>
      </c>
      <c r="X597" s="33" t="s">
        <v>5809</v>
      </c>
      <c r="Y597" s="33" t="s">
        <v>2486</v>
      </c>
      <c r="Z597" s="33" t="s">
        <v>2215</v>
      </c>
      <c r="AA597" s="33" t="n">
        <v>2012</v>
      </c>
      <c r="AB597" s="33" t="n">
        <v>610300</v>
      </c>
      <c r="AD597" s="33" t="n">
        <v>7260</v>
      </c>
      <c r="AG597" s="33" t="s">
        <v>5810</v>
      </c>
      <c r="AH597" s="33" t="n">
        <v>5</v>
      </c>
      <c r="AI597" s="33" t="s">
        <v>1823</v>
      </c>
      <c r="AJ597" s="33" t="s">
        <v>1801</v>
      </c>
      <c r="AK597" s="33" t="s">
        <v>1802</v>
      </c>
      <c r="AL597" s="33" t="s">
        <v>115</v>
      </c>
      <c r="AM597" s="33" t="s">
        <v>53</v>
      </c>
      <c r="AN597" s="33" t="s">
        <v>115</v>
      </c>
      <c r="AO597" s="33" t="s">
        <v>115</v>
      </c>
      <c r="AP597" s="33" t="s">
        <v>53</v>
      </c>
      <c r="AQ597" s="33" t="s">
        <v>2467</v>
      </c>
      <c r="AR597" s="244" t="s">
        <v>246</v>
      </c>
      <c r="AS597" s="33" t="s">
        <v>47</v>
      </c>
      <c r="AT597" s="33" t="s">
        <v>67</v>
      </c>
      <c r="AU597" s="33" t="s">
        <v>47</v>
      </c>
      <c r="AV597" s="33" t="n">
        <v>44</v>
      </c>
      <c r="AW597" s="33" t="n">
        <v>28</v>
      </c>
      <c r="AX597" s="33" t="n">
        <v>52</v>
      </c>
      <c r="AY597" s="33" t="n">
        <v>126</v>
      </c>
      <c r="AZ597" s="33" t="n">
        <v>0</v>
      </c>
      <c r="BA597" s="33" t="n">
        <v>0</v>
      </c>
      <c r="BB597" s="33" t="n">
        <v>121</v>
      </c>
      <c r="BC597" s="33" t="n">
        <v>1</v>
      </c>
      <c r="BD597" s="245" t="n">
        <v>0</v>
      </c>
      <c r="BE597" s="33" t="n">
        <v>0</v>
      </c>
      <c r="BF597" s="33" t="n">
        <v>2</v>
      </c>
      <c r="BG597" s="33" t="n">
        <v>2</v>
      </c>
      <c r="BH597" s="33" t="n">
        <v>126</v>
      </c>
      <c r="BI597" s="33" t="n">
        <v>0.008</v>
      </c>
      <c r="BJ597" s="33" t="n">
        <v>0</v>
      </c>
      <c r="BK597" s="33" t="n">
        <v>0.008</v>
      </c>
      <c r="BL597" s="33" t="n">
        <v>0.008</v>
      </c>
      <c r="BM597" s="33" t="n">
        <v>0.032</v>
      </c>
      <c r="BN597" s="33" t="n">
        <v>0.032</v>
      </c>
      <c r="BO597" s="33" t="n">
        <v>0.071</v>
      </c>
      <c r="BP597" s="33" t="n">
        <v>0.063</v>
      </c>
      <c r="BQ597" s="33" t="n">
        <v>0.071</v>
      </c>
      <c r="BR597" s="33" t="n">
        <v>0.056</v>
      </c>
      <c r="BS597" s="33" t="n">
        <v>0.095</v>
      </c>
      <c r="BT597" s="33" t="n">
        <v>0.159</v>
      </c>
      <c r="BU597" s="33" t="n">
        <v>0.397</v>
      </c>
      <c r="BV597" s="33" t="n">
        <v>0.317</v>
      </c>
      <c r="BW597" s="33" t="n">
        <v>0.357</v>
      </c>
      <c r="BX597" s="33" t="n">
        <v>0.254</v>
      </c>
      <c r="BY597" s="33" t="n">
        <v>0.365</v>
      </c>
      <c r="BZ597" s="33" t="n">
        <v>0.31</v>
      </c>
      <c r="CA597" s="33" t="n">
        <v>0.008</v>
      </c>
      <c r="CB597" s="33" t="n">
        <v>0.032</v>
      </c>
      <c r="CC597" s="33" t="n">
        <v>0.024</v>
      </c>
      <c r="CD597" s="33" t="n">
        <v>0.016</v>
      </c>
      <c r="CE597" s="33" t="n">
        <v>0.016</v>
      </c>
      <c r="CF597" s="33" t="n">
        <v>0.056</v>
      </c>
      <c r="CG597" s="33" t="n">
        <v>0.516</v>
      </c>
      <c r="CH597" s="33" t="n">
        <v>0.587</v>
      </c>
      <c r="CI597" s="33" t="n">
        <v>0.54</v>
      </c>
      <c r="CJ597" s="33" t="n">
        <v>0.667</v>
      </c>
      <c r="CK597" s="33" t="n">
        <v>0.492</v>
      </c>
      <c r="CL597" s="33" t="n">
        <v>0.444</v>
      </c>
      <c r="CM597" s="33" t="n">
        <v>0.008</v>
      </c>
      <c r="CN597" s="33" t="n">
        <v>0</v>
      </c>
      <c r="CO597" s="33" t="n">
        <v>0.008</v>
      </c>
      <c r="CP597" s="33" t="n">
        <v>0.008</v>
      </c>
      <c r="CQ597" s="33" t="n">
        <v>0</v>
      </c>
      <c r="CR597" s="33" t="n">
        <v>0.024</v>
      </c>
      <c r="CS597" s="33" t="n">
        <v>0.048</v>
      </c>
      <c r="CT597" s="33" t="n">
        <v>0.079</v>
      </c>
      <c r="CU597" s="33" t="n">
        <v>0.04</v>
      </c>
      <c r="CV597" s="33" t="n">
        <v>0.024</v>
      </c>
      <c r="CW597" s="33" t="n">
        <v>0.024</v>
      </c>
      <c r="CX597" s="33" t="n">
        <v>0.04</v>
      </c>
      <c r="CY597" s="33" t="n">
        <v>0.071</v>
      </c>
      <c r="CZ597" s="33" t="n">
        <v>0.063</v>
      </c>
      <c r="DA597" s="33" t="n">
        <v>0.087</v>
      </c>
      <c r="DB597" s="33" t="n">
        <v>0.087</v>
      </c>
      <c r="DC597" s="33" t="n">
        <v>0.127</v>
      </c>
      <c r="DD597" s="33" t="n">
        <v>0.127</v>
      </c>
      <c r="DE597" s="33" t="n">
        <v>0.238</v>
      </c>
      <c r="DF597" s="33" t="n">
        <v>0.325</v>
      </c>
      <c r="DG597" s="33" t="n">
        <v>0.262</v>
      </c>
      <c r="DH597" s="33" t="n">
        <v>0.198</v>
      </c>
      <c r="DI597" s="33" t="n">
        <v>0.278</v>
      </c>
      <c r="DJ597" s="33" t="n">
        <v>0.389</v>
      </c>
      <c r="DK597" s="33" t="n">
        <v>0.317</v>
      </c>
      <c r="DL597" s="33" t="n">
        <v>0.246</v>
      </c>
      <c r="DM597" s="33" t="n">
        <v>0.262</v>
      </c>
      <c r="DN597" s="33" t="n">
        <v>0.008</v>
      </c>
      <c r="DO597" s="33" t="n">
        <v>0</v>
      </c>
      <c r="DP597" s="33" t="n">
        <v>0</v>
      </c>
      <c r="DQ597" s="33" t="n">
        <v>0.024</v>
      </c>
      <c r="DR597" s="33" t="n">
        <v>0</v>
      </c>
      <c r="DS597" s="33" t="n">
        <v>0.008</v>
      </c>
      <c r="DT597" s="33" t="n">
        <v>0</v>
      </c>
      <c r="DU597" s="33" t="n">
        <v>0.008</v>
      </c>
      <c r="DV597" s="33" t="n">
        <v>0.032</v>
      </c>
      <c r="DW597" s="33" t="n">
        <v>0.722</v>
      </c>
      <c r="DX597" s="33" t="n">
        <v>0.651</v>
      </c>
      <c r="DY597" s="33" t="n">
        <v>0.69</v>
      </c>
      <c r="DZ597" s="33" t="n">
        <v>0.698</v>
      </c>
      <c r="EA597" s="33" t="n">
        <v>0.659</v>
      </c>
      <c r="EB597" s="33" t="n">
        <v>0.492</v>
      </c>
      <c r="EC597" s="33" t="n">
        <v>0.548</v>
      </c>
      <c r="ED597" s="33" t="n">
        <v>0.54</v>
      </c>
      <c r="EE597" s="33" t="n">
        <v>0.54</v>
      </c>
      <c r="EF597" s="33" t="n">
        <v>0.429</v>
      </c>
      <c r="EG597" s="33" t="n">
        <v>0.016</v>
      </c>
      <c r="EH597" s="33" t="n">
        <v>0.008</v>
      </c>
      <c r="EI597" s="33" t="n">
        <v>0.04</v>
      </c>
      <c r="EJ597" s="33" t="n">
        <v>0.333</v>
      </c>
      <c r="EK597" s="33" t="n">
        <v>0.135</v>
      </c>
      <c r="EL597" s="33" t="n">
        <v>0.063</v>
      </c>
      <c r="EM597" s="33" t="n">
        <v>0.143</v>
      </c>
      <c r="EN597" s="33" t="n">
        <v>0.103</v>
      </c>
      <c r="EO597" s="33" t="n">
        <v>0.317</v>
      </c>
      <c r="EP597" s="33" t="n">
        <v>0.302</v>
      </c>
      <c r="EQ597" s="33" t="n">
        <v>0.349</v>
      </c>
      <c r="ER597" s="33" t="n">
        <v>0.024</v>
      </c>
      <c r="ES597" s="33" t="n">
        <v>0.016</v>
      </c>
      <c r="ET597" s="33" t="n">
        <v>0.079</v>
      </c>
      <c r="EU597" s="33" t="n">
        <v>0.04</v>
      </c>
      <c r="EV597" s="33" t="n">
        <v>0.111</v>
      </c>
      <c r="EW597" s="33" t="n">
        <v>0.516</v>
      </c>
      <c r="EX597" s="33" t="n">
        <v>0.548</v>
      </c>
      <c r="EY597" s="33" t="n">
        <v>0.429</v>
      </c>
      <c r="EZ597" s="33" t="n">
        <v>7.33</v>
      </c>
      <c r="FA597" s="33" t="n">
        <v>0.024</v>
      </c>
      <c r="FB597" s="33" t="n">
        <v>0.016</v>
      </c>
      <c r="FC597" s="33" t="n">
        <v>0.032</v>
      </c>
      <c r="FD597" s="33" t="n">
        <v>0.063</v>
      </c>
      <c r="FE597" s="33" t="n">
        <v>0.111</v>
      </c>
      <c r="FF597" s="33" t="n">
        <v>0.056</v>
      </c>
      <c r="FG597" s="33" t="n">
        <v>0.079</v>
      </c>
      <c r="FH597" s="33" t="n">
        <v>0.278</v>
      </c>
      <c r="FI597" s="33" t="n">
        <v>0.111</v>
      </c>
      <c r="FJ597" s="33" t="n">
        <v>0.214</v>
      </c>
      <c r="FK597" s="33" t="n">
        <v>0.016</v>
      </c>
      <c r="FL597" s="33" t="n">
        <v>0.532</v>
      </c>
      <c r="FM597" s="33" t="n">
        <v>0.516</v>
      </c>
      <c r="FN597" s="33" t="n">
        <v>0.262</v>
      </c>
      <c r="FO597" s="33" t="n">
        <v>0.198</v>
      </c>
      <c r="FP597" s="33" t="n">
        <v>0.254</v>
      </c>
      <c r="FQ597" s="33" t="n">
        <v>0.302</v>
      </c>
      <c r="FR597" s="33" t="n">
        <v>0.111</v>
      </c>
      <c r="FS597" s="33" t="n">
        <v>0.048</v>
      </c>
      <c r="FT597" s="33" t="n">
        <v>0.222</v>
      </c>
      <c r="FU597" s="33" t="n">
        <v>0.079</v>
      </c>
      <c r="FV597" s="33" t="n">
        <v>0.063</v>
      </c>
      <c r="FW597" s="33" t="n">
        <v>0.183</v>
      </c>
      <c r="FX597" s="33" t="n">
        <v>0.079</v>
      </c>
      <c r="FY597" s="33" t="n">
        <v>0.119</v>
      </c>
      <c r="FZ597" s="33" t="n">
        <v>0.032</v>
      </c>
      <c r="GA597" s="33" t="n">
        <v>0.008</v>
      </c>
      <c r="GB597" s="33" t="n">
        <v>0</v>
      </c>
      <c r="GC597" s="33" t="n">
        <v>0.008</v>
      </c>
      <c r="GD597" s="33" t="n">
        <v>0.016</v>
      </c>
      <c r="GE597" s="33" t="n">
        <v>0.04</v>
      </c>
      <c r="GF597" s="33" t="n">
        <v>0.008</v>
      </c>
      <c r="GG597" s="33" t="n">
        <v>0.397</v>
      </c>
      <c r="GH597" s="33" t="n">
        <v>0.27</v>
      </c>
      <c r="GI597" s="33" t="n">
        <v>0.31</v>
      </c>
      <c r="GJ597" s="33" t="n">
        <v>0.365</v>
      </c>
      <c r="GK597" s="33" t="n">
        <v>0.413</v>
      </c>
      <c r="GL597" s="33" t="n">
        <v>0.397</v>
      </c>
      <c r="GM597" s="33" t="n">
        <v>0.46</v>
      </c>
      <c r="GN597" s="33" t="n">
        <v>0.508</v>
      </c>
      <c r="GO597" s="33" t="n">
        <v>0.492</v>
      </c>
      <c r="GP597" s="33" t="n">
        <v>0.444</v>
      </c>
      <c r="GQ597" s="33" t="n">
        <v>0.413</v>
      </c>
      <c r="GR597" s="33" t="n">
        <v>0.548</v>
      </c>
      <c r="GS597" s="33" t="n">
        <v>0.103</v>
      </c>
      <c r="GT597" s="33" t="n">
        <v>0.183</v>
      </c>
      <c r="GU597" s="33" t="n">
        <v>0.159</v>
      </c>
      <c r="GV597" s="33" t="n">
        <v>0.119</v>
      </c>
      <c r="GW597" s="33" t="n">
        <v>0.119</v>
      </c>
      <c r="GX597" s="33" t="n">
        <v>0.032</v>
      </c>
      <c r="GY597" s="33" t="n">
        <v>0.008</v>
      </c>
      <c r="GZ597" s="33" t="n">
        <v>0.016</v>
      </c>
      <c r="HA597" s="33" t="n">
        <v>0.016</v>
      </c>
      <c r="HB597" s="33" t="n">
        <v>0.016</v>
      </c>
      <c r="HC597" s="33" t="n">
        <v>0.008</v>
      </c>
      <c r="HD597" s="33" t="n">
        <v>0.008</v>
      </c>
      <c r="HE597" s="33" t="n">
        <v>0.024</v>
      </c>
      <c r="HF597" s="33" t="n">
        <v>0.024</v>
      </c>
      <c r="HG597" s="33" t="n">
        <v>0.016</v>
      </c>
      <c r="HH597" s="33" t="n">
        <v>0.04</v>
      </c>
      <c r="HI597" s="33" t="n">
        <v>0.008</v>
      </c>
      <c r="HJ597" s="33" t="n">
        <v>0.008</v>
      </c>
    </row>
    <row r="598" customFormat="false" ht="15" hidden="false" customHeight="false" outlineLevel="0" collapsed="false">
      <c r="A598" s="33" t="n">
        <v>610304</v>
      </c>
      <c r="B598" s="242" t="s">
        <v>1785</v>
      </c>
      <c r="C598" s="243" t="s">
        <v>1786</v>
      </c>
      <c r="D598" s="33" t="n">
        <v>7310</v>
      </c>
      <c r="E598" s="33" t="n">
        <v>55011</v>
      </c>
      <c r="F598" s="33" t="s">
        <v>1125</v>
      </c>
      <c r="G598" s="33" t="s">
        <v>1126</v>
      </c>
      <c r="H598" s="243" t="s">
        <v>49</v>
      </c>
      <c r="I598" s="33" t="s">
        <v>1855</v>
      </c>
      <c r="J598" s="33" t="s">
        <v>1788</v>
      </c>
      <c r="L598" s="33" t="s">
        <v>118</v>
      </c>
      <c r="N598" s="33" t="s">
        <v>1790</v>
      </c>
      <c r="O598" s="33" t="n">
        <v>51185</v>
      </c>
      <c r="P598" s="33" t="s">
        <v>1791</v>
      </c>
      <c r="Q598" s="33" t="s">
        <v>1125</v>
      </c>
      <c r="R598" s="33" t="s">
        <v>5811</v>
      </c>
      <c r="S598" s="33" t="n">
        <v>60612</v>
      </c>
      <c r="T598" s="33" t="n">
        <v>38</v>
      </c>
      <c r="U598" s="33" t="s">
        <v>5812</v>
      </c>
      <c r="V598" s="33" t="s">
        <v>5813</v>
      </c>
      <c r="W598" s="33" t="s">
        <v>5814</v>
      </c>
      <c r="X598" s="33" t="s">
        <v>5815</v>
      </c>
      <c r="Y598" s="33" t="s">
        <v>1989</v>
      </c>
      <c r="Z598" s="33" t="s">
        <v>2067</v>
      </c>
      <c r="AA598" s="33" t="n">
        <v>2012</v>
      </c>
      <c r="AB598" s="33" t="n">
        <v>610304</v>
      </c>
      <c r="AD598" s="33" t="n">
        <v>7310</v>
      </c>
      <c r="AG598" s="33" t="s">
        <v>5816</v>
      </c>
      <c r="AH598" s="33" t="n">
        <v>3</v>
      </c>
      <c r="AI598" s="33" t="s">
        <v>1842</v>
      </c>
      <c r="AJ598" s="33" t="s">
        <v>1801</v>
      </c>
      <c r="AK598" s="33" t="s">
        <v>1802</v>
      </c>
      <c r="AL598" s="33" t="s">
        <v>118</v>
      </c>
      <c r="AM598" s="33" t="s">
        <v>108</v>
      </c>
      <c r="AN598" s="33" t="s">
        <v>118</v>
      </c>
      <c r="AO598" s="33" t="s">
        <v>118</v>
      </c>
      <c r="AP598" s="33" t="s">
        <v>108</v>
      </c>
      <c r="AQ598" s="33" t="s">
        <v>2426</v>
      </c>
      <c r="AR598" s="244" t="s">
        <v>198</v>
      </c>
      <c r="AS598" s="33" t="s">
        <v>47</v>
      </c>
      <c r="AT598" s="33" t="s">
        <v>47</v>
      </c>
      <c r="AU598" s="33" t="s">
        <v>47</v>
      </c>
      <c r="AV598" s="33" t="n">
        <v>55</v>
      </c>
      <c r="AW598" s="33" t="n">
        <v>51</v>
      </c>
      <c r="AX598" s="33" t="n">
        <v>50</v>
      </c>
      <c r="AY598" s="33" t="n">
        <v>228</v>
      </c>
      <c r="AZ598" s="33" t="n">
        <v>5</v>
      </c>
      <c r="BA598" s="33" t="n">
        <v>0</v>
      </c>
      <c r="BB598" s="33" t="n">
        <v>64</v>
      </c>
      <c r="BC598" s="33" t="n">
        <v>147</v>
      </c>
      <c r="BD598" s="245" t="n">
        <v>0</v>
      </c>
      <c r="BE598" s="33" t="n">
        <v>0</v>
      </c>
      <c r="BF598" s="33" t="n">
        <v>3</v>
      </c>
      <c r="BG598" s="33" t="n">
        <v>9</v>
      </c>
      <c r="BH598" s="33" t="n">
        <v>228</v>
      </c>
      <c r="BI598" s="33" t="n">
        <v>0.013</v>
      </c>
      <c r="BJ598" s="33" t="n">
        <v>0.018</v>
      </c>
      <c r="BK598" s="33" t="n">
        <v>0.039</v>
      </c>
      <c r="BL598" s="33" t="n">
        <v>0.022</v>
      </c>
      <c r="BM598" s="33" t="n">
        <v>0.044</v>
      </c>
      <c r="BN598" s="33" t="n">
        <v>0.11</v>
      </c>
      <c r="BO598" s="33" t="n">
        <v>0.075</v>
      </c>
      <c r="BP598" s="33" t="n">
        <v>0.057</v>
      </c>
      <c r="BQ598" s="33" t="n">
        <v>0.066</v>
      </c>
      <c r="BR598" s="33" t="n">
        <v>0.092</v>
      </c>
      <c r="BS598" s="33" t="n">
        <v>0.136</v>
      </c>
      <c r="BT598" s="33" t="n">
        <v>0.18</v>
      </c>
      <c r="BU598" s="33" t="n">
        <v>0.303</v>
      </c>
      <c r="BV598" s="33" t="n">
        <v>0.281</v>
      </c>
      <c r="BW598" s="33" t="n">
        <v>0.346</v>
      </c>
      <c r="BX598" s="33" t="n">
        <v>0.254</v>
      </c>
      <c r="BY598" s="33" t="n">
        <v>0.395</v>
      </c>
      <c r="BZ598" s="33" t="n">
        <v>0.333</v>
      </c>
      <c r="CA598" s="33" t="n">
        <v>0</v>
      </c>
      <c r="CB598" s="33" t="n">
        <v>0.004</v>
      </c>
      <c r="CC598" s="33" t="n">
        <v>0.004</v>
      </c>
      <c r="CD598" s="33" t="n">
        <v>0.013</v>
      </c>
      <c r="CE598" s="33" t="n">
        <v>0.004</v>
      </c>
      <c r="CF598" s="33" t="n">
        <v>0</v>
      </c>
      <c r="CG598" s="33" t="n">
        <v>0.61</v>
      </c>
      <c r="CH598" s="33" t="n">
        <v>0.64</v>
      </c>
      <c r="CI598" s="33" t="n">
        <v>0.544</v>
      </c>
      <c r="CJ598" s="33" t="n">
        <v>0.618</v>
      </c>
      <c r="CK598" s="33" t="n">
        <v>0.421</v>
      </c>
      <c r="CL598" s="33" t="n">
        <v>0.377</v>
      </c>
      <c r="CM598" s="33" t="n">
        <v>0.004</v>
      </c>
      <c r="CN598" s="33" t="n">
        <v>0.009</v>
      </c>
      <c r="CO598" s="33" t="n">
        <v>0.018</v>
      </c>
      <c r="CP598" s="33" t="n">
        <v>0.018</v>
      </c>
      <c r="CQ598" s="33" t="n">
        <v>0.018</v>
      </c>
      <c r="CR598" s="33" t="n">
        <v>0.035</v>
      </c>
      <c r="CS598" s="33" t="n">
        <v>0.066</v>
      </c>
      <c r="CT598" s="33" t="n">
        <v>0.14</v>
      </c>
      <c r="CU598" s="33" t="n">
        <v>0.101</v>
      </c>
      <c r="CV598" s="33" t="n">
        <v>0.022</v>
      </c>
      <c r="CW598" s="33" t="n">
        <v>0.039</v>
      </c>
      <c r="CX598" s="33" t="n">
        <v>0.057</v>
      </c>
      <c r="CY598" s="33" t="n">
        <v>0.114</v>
      </c>
      <c r="CZ598" s="33" t="n">
        <v>0.039</v>
      </c>
      <c r="DA598" s="33" t="n">
        <v>0.066</v>
      </c>
      <c r="DB598" s="33" t="n">
        <v>0.136</v>
      </c>
      <c r="DC598" s="33" t="n">
        <v>0.184</v>
      </c>
      <c r="DD598" s="33" t="n">
        <v>0.118</v>
      </c>
      <c r="DE598" s="33" t="n">
        <v>0.294</v>
      </c>
      <c r="DF598" s="33" t="n">
        <v>0.307</v>
      </c>
      <c r="DG598" s="33" t="n">
        <v>0.329</v>
      </c>
      <c r="DH598" s="33" t="n">
        <v>0.254</v>
      </c>
      <c r="DI598" s="33" t="n">
        <v>0.294</v>
      </c>
      <c r="DJ598" s="33" t="n">
        <v>0.311</v>
      </c>
      <c r="DK598" s="33" t="n">
        <v>0.338</v>
      </c>
      <c r="DL598" s="33" t="n">
        <v>0.241</v>
      </c>
      <c r="DM598" s="33" t="n">
        <v>0.307</v>
      </c>
      <c r="DN598" s="33" t="n">
        <v>0.004</v>
      </c>
      <c r="DO598" s="33" t="n">
        <v>0</v>
      </c>
      <c r="DP598" s="33" t="n">
        <v>0.004</v>
      </c>
      <c r="DQ598" s="33" t="n">
        <v>0</v>
      </c>
      <c r="DR598" s="33" t="n">
        <v>0</v>
      </c>
      <c r="DS598" s="33" t="n">
        <v>0</v>
      </c>
      <c r="DT598" s="33" t="n">
        <v>0</v>
      </c>
      <c r="DU598" s="33" t="n">
        <v>0</v>
      </c>
      <c r="DV598" s="33" t="n">
        <v>0.018</v>
      </c>
      <c r="DW598" s="33" t="n">
        <v>0.675</v>
      </c>
      <c r="DX598" s="33" t="n">
        <v>0.645</v>
      </c>
      <c r="DY598" s="33" t="n">
        <v>0.592</v>
      </c>
      <c r="DZ598" s="33" t="n">
        <v>0.614</v>
      </c>
      <c r="EA598" s="33" t="n">
        <v>0.649</v>
      </c>
      <c r="EB598" s="33" t="n">
        <v>0.588</v>
      </c>
      <c r="EC598" s="33" t="n">
        <v>0.461</v>
      </c>
      <c r="ED598" s="33" t="n">
        <v>0.434</v>
      </c>
      <c r="EE598" s="33" t="n">
        <v>0.456</v>
      </c>
      <c r="EF598" s="33" t="n">
        <v>0.548</v>
      </c>
      <c r="EG598" s="33" t="n">
        <v>0.079</v>
      </c>
      <c r="EH598" s="33" t="n">
        <v>0.039</v>
      </c>
      <c r="EI598" s="33" t="n">
        <v>0.031</v>
      </c>
      <c r="EJ598" s="33" t="n">
        <v>0.219</v>
      </c>
      <c r="EK598" s="33" t="n">
        <v>0.189</v>
      </c>
      <c r="EL598" s="33" t="n">
        <v>0.096</v>
      </c>
      <c r="EM598" s="33" t="n">
        <v>0.101</v>
      </c>
      <c r="EN598" s="33" t="n">
        <v>0.162</v>
      </c>
      <c r="EO598" s="33" t="n">
        <v>0.386</v>
      </c>
      <c r="EP598" s="33" t="n">
        <v>0.351</v>
      </c>
      <c r="EQ598" s="33" t="n">
        <v>0.377</v>
      </c>
      <c r="ER598" s="33" t="n">
        <v>0.004</v>
      </c>
      <c r="ES598" s="33" t="n">
        <v>0.009</v>
      </c>
      <c r="ET598" s="33" t="n">
        <v>0.018</v>
      </c>
      <c r="EU598" s="33" t="n">
        <v>0.026</v>
      </c>
      <c r="EV598" s="33" t="n">
        <v>0.066</v>
      </c>
      <c r="EW598" s="33" t="n">
        <v>0.338</v>
      </c>
      <c r="EX598" s="33" t="n">
        <v>0.496</v>
      </c>
      <c r="EY598" s="33" t="n">
        <v>0.465</v>
      </c>
      <c r="EZ598" s="33" t="n">
        <v>8.63</v>
      </c>
      <c r="FA598" s="33" t="n">
        <v>0.013</v>
      </c>
      <c r="FB598" s="33" t="n">
        <v>0</v>
      </c>
      <c r="FC598" s="33" t="n">
        <v>0.004</v>
      </c>
      <c r="FD598" s="33" t="n">
        <v>0.022</v>
      </c>
      <c r="FE598" s="33" t="n">
        <v>0.031</v>
      </c>
      <c r="FF598" s="33" t="n">
        <v>0.035</v>
      </c>
      <c r="FG598" s="33" t="n">
        <v>0.075</v>
      </c>
      <c r="FH598" s="33" t="n">
        <v>0.189</v>
      </c>
      <c r="FI598" s="33" t="n">
        <v>0.193</v>
      </c>
      <c r="FJ598" s="33" t="n">
        <v>0.434</v>
      </c>
      <c r="FK598" s="33" t="n">
        <v>0.004</v>
      </c>
      <c r="FL598" s="33" t="n">
        <v>0.596</v>
      </c>
      <c r="FM598" s="33" t="n">
        <v>0.57</v>
      </c>
      <c r="FN598" s="33" t="n">
        <v>0.254</v>
      </c>
      <c r="FO598" s="33" t="n">
        <v>0.189</v>
      </c>
      <c r="FP598" s="33" t="n">
        <v>0.175</v>
      </c>
      <c r="FQ598" s="33" t="n">
        <v>0.259</v>
      </c>
      <c r="FR598" s="33" t="n">
        <v>0.096</v>
      </c>
      <c r="FS598" s="33" t="n">
        <v>0.14</v>
      </c>
      <c r="FT598" s="33" t="n">
        <v>0.281</v>
      </c>
      <c r="FU598" s="33" t="n">
        <v>0.096</v>
      </c>
      <c r="FV598" s="33" t="n">
        <v>0.096</v>
      </c>
      <c r="FW598" s="33" t="n">
        <v>0.193</v>
      </c>
      <c r="FX598" s="33" t="n">
        <v>0.022</v>
      </c>
      <c r="FY598" s="33" t="n">
        <v>0.018</v>
      </c>
      <c r="FZ598" s="33" t="n">
        <v>0.013</v>
      </c>
      <c r="GA598" s="33" t="n">
        <v>0.013</v>
      </c>
      <c r="GB598" s="33" t="n">
        <v>0.018</v>
      </c>
      <c r="GC598" s="33" t="n">
        <v>0.031</v>
      </c>
      <c r="GD598" s="33" t="n">
        <v>0.018</v>
      </c>
      <c r="GE598" s="33" t="n">
        <v>0.228</v>
      </c>
      <c r="GF598" s="33" t="n">
        <v>0.026</v>
      </c>
      <c r="GG598" s="33" t="n">
        <v>0.456</v>
      </c>
      <c r="GH598" s="33" t="n">
        <v>0.377</v>
      </c>
      <c r="GI598" s="33" t="n">
        <v>0.333</v>
      </c>
      <c r="GJ598" s="33" t="n">
        <v>0.289</v>
      </c>
      <c r="GK598" s="33" t="n">
        <v>0.39</v>
      </c>
      <c r="GL598" s="33" t="n">
        <v>0.404</v>
      </c>
      <c r="GM598" s="33" t="n">
        <v>0.421</v>
      </c>
      <c r="GN598" s="33" t="n">
        <v>0.434</v>
      </c>
      <c r="GO598" s="33" t="n">
        <v>0.469</v>
      </c>
      <c r="GP598" s="33" t="n">
        <v>0.539</v>
      </c>
      <c r="GQ598" s="33" t="n">
        <v>0.202</v>
      </c>
      <c r="GR598" s="33" t="n">
        <v>0.496</v>
      </c>
      <c r="GS598" s="33" t="n">
        <v>0.101</v>
      </c>
      <c r="GT598" s="33" t="n">
        <v>0.158</v>
      </c>
      <c r="GU598" s="33" t="n">
        <v>0.145</v>
      </c>
      <c r="GV598" s="33" t="n">
        <v>0.127</v>
      </c>
      <c r="GW598" s="33" t="n">
        <v>0.158</v>
      </c>
      <c r="GX598" s="33" t="n">
        <v>0.066</v>
      </c>
      <c r="GY598" s="33" t="n">
        <v>0.009</v>
      </c>
      <c r="GZ598" s="33" t="n">
        <v>0.013</v>
      </c>
      <c r="HA598" s="33" t="n">
        <v>0.009</v>
      </c>
      <c r="HB598" s="33" t="n">
        <v>0.009</v>
      </c>
      <c r="HC598" s="33" t="n">
        <v>0.018</v>
      </c>
      <c r="HD598" s="33" t="n">
        <v>0.009</v>
      </c>
      <c r="HE598" s="33" t="n">
        <v>0</v>
      </c>
      <c r="HF598" s="33" t="n">
        <v>0</v>
      </c>
      <c r="HG598" s="33" t="n">
        <v>0.013</v>
      </c>
      <c r="HH598" s="33" t="n">
        <v>0.018</v>
      </c>
      <c r="HI598" s="33" t="n">
        <v>0.004</v>
      </c>
      <c r="HJ598" s="33" t="n">
        <v>0</v>
      </c>
    </row>
    <row r="599" customFormat="false" ht="15" hidden="false" customHeight="false" outlineLevel="0" collapsed="false">
      <c r="A599" s="33" t="n">
        <v>610305</v>
      </c>
      <c r="B599" s="242" t="s">
        <v>1785</v>
      </c>
      <c r="C599" s="243" t="s">
        <v>1786</v>
      </c>
      <c r="D599" s="33" t="n">
        <v>7320</v>
      </c>
      <c r="E599" s="33" t="n">
        <v>26391</v>
      </c>
      <c r="F599" s="33" t="s">
        <v>851</v>
      </c>
      <c r="G599" s="33" t="s">
        <v>852</v>
      </c>
      <c r="H599" s="243" t="s">
        <v>46</v>
      </c>
      <c r="I599" s="33" t="s">
        <v>1855</v>
      </c>
      <c r="J599" s="33" t="s">
        <v>2438</v>
      </c>
      <c r="L599" s="33" t="s">
        <v>107</v>
      </c>
      <c r="N599" s="33" t="s">
        <v>1790</v>
      </c>
      <c r="O599" s="33" t="n">
        <v>51106</v>
      </c>
      <c r="P599" s="33" t="s">
        <v>1791</v>
      </c>
      <c r="Q599" s="33" t="s">
        <v>5817</v>
      </c>
      <c r="R599" s="33" t="s">
        <v>5818</v>
      </c>
      <c r="S599" s="33" t="n">
        <v>60644</v>
      </c>
      <c r="T599" s="33" t="n">
        <v>36</v>
      </c>
      <c r="U599" s="33" t="s">
        <v>5819</v>
      </c>
      <c r="V599" s="33" t="s">
        <v>5820</v>
      </c>
      <c r="W599" s="33" t="s">
        <v>5821</v>
      </c>
      <c r="X599" s="33" t="s">
        <v>5822</v>
      </c>
      <c r="Y599" s="33" t="s">
        <v>1862</v>
      </c>
      <c r="Z599" s="33" t="s">
        <v>3016</v>
      </c>
      <c r="AA599" s="33" t="n">
        <v>2012</v>
      </c>
      <c r="AB599" s="33" t="n">
        <v>610305</v>
      </c>
      <c r="AD599" s="33" t="n">
        <v>7320</v>
      </c>
      <c r="AG599" s="33" t="s">
        <v>5823</v>
      </c>
      <c r="AH599" s="33" t="n">
        <v>2</v>
      </c>
      <c r="AI599" s="33" t="s">
        <v>1823</v>
      </c>
      <c r="AJ599" s="33" t="s">
        <v>1801</v>
      </c>
      <c r="AK599" s="33" t="s">
        <v>1802</v>
      </c>
      <c r="AL599" s="33" t="s">
        <v>107</v>
      </c>
      <c r="AM599" s="33" t="s">
        <v>108</v>
      </c>
      <c r="AN599" s="33" t="s">
        <v>107</v>
      </c>
      <c r="AO599" s="33" t="s">
        <v>107</v>
      </c>
      <c r="AP599" s="33" t="s">
        <v>108</v>
      </c>
      <c r="AQ599" s="33" t="s">
        <v>2467</v>
      </c>
      <c r="AR599" s="244" t="s">
        <v>195</v>
      </c>
      <c r="AS599" s="33" t="s">
        <v>77</v>
      </c>
      <c r="AT599" s="33" t="s">
        <v>131</v>
      </c>
      <c r="AU599" s="33" t="s">
        <v>77</v>
      </c>
      <c r="AV599" s="33" t="n">
        <v>72</v>
      </c>
      <c r="AW599" s="33" t="n">
        <v>83</v>
      </c>
      <c r="AX599" s="33" t="n">
        <v>67</v>
      </c>
      <c r="AY599" s="33" t="n">
        <v>68</v>
      </c>
      <c r="AZ599" s="33" t="n">
        <v>1</v>
      </c>
      <c r="BA599" s="33" t="n">
        <v>0</v>
      </c>
      <c r="BB599" s="33" t="n">
        <v>67</v>
      </c>
      <c r="BC599" s="33" t="n">
        <v>0</v>
      </c>
      <c r="BD599" s="245" t="n">
        <v>0</v>
      </c>
      <c r="BE599" s="33" t="n">
        <v>0</v>
      </c>
      <c r="BF599" s="33" t="n">
        <v>0</v>
      </c>
      <c r="BG599" s="33" t="n">
        <v>0</v>
      </c>
      <c r="BH599" s="33" t="n">
        <v>68</v>
      </c>
      <c r="BI599" s="33" t="n">
        <v>0</v>
      </c>
      <c r="BJ599" s="33" t="n">
        <v>0</v>
      </c>
      <c r="BK599" s="33" t="n">
        <v>0.015</v>
      </c>
      <c r="BL599" s="33" t="n">
        <v>0.015</v>
      </c>
      <c r="BM599" s="33" t="n">
        <v>0.015</v>
      </c>
      <c r="BN599" s="33" t="n">
        <v>0.059</v>
      </c>
      <c r="BO599" s="33" t="n">
        <v>0.044</v>
      </c>
      <c r="BP599" s="33" t="n">
        <v>0.029</v>
      </c>
      <c r="BQ599" s="33" t="n">
        <v>0</v>
      </c>
      <c r="BR599" s="33" t="n">
        <v>0.044</v>
      </c>
      <c r="BS599" s="33" t="n">
        <v>0.059</v>
      </c>
      <c r="BT599" s="33" t="n">
        <v>0.088</v>
      </c>
      <c r="BU599" s="33" t="n">
        <v>0.162</v>
      </c>
      <c r="BV599" s="33" t="n">
        <v>0.147</v>
      </c>
      <c r="BW599" s="33" t="n">
        <v>0.221</v>
      </c>
      <c r="BX599" s="33" t="n">
        <v>0.162</v>
      </c>
      <c r="BY599" s="33" t="n">
        <v>0.265</v>
      </c>
      <c r="BZ599" s="33" t="n">
        <v>0.25</v>
      </c>
      <c r="CA599" s="33" t="n">
        <v>0</v>
      </c>
      <c r="CB599" s="33" t="n">
        <v>0.015</v>
      </c>
      <c r="CC599" s="33" t="n">
        <v>0.015</v>
      </c>
      <c r="CD599" s="33" t="n">
        <v>0</v>
      </c>
      <c r="CE599" s="33" t="n">
        <v>0.015</v>
      </c>
      <c r="CF599" s="33" t="n">
        <v>0.029</v>
      </c>
      <c r="CG599" s="33" t="n">
        <v>0.794</v>
      </c>
      <c r="CH599" s="33" t="n">
        <v>0.809</v>
      </c>
      <c r="CI599" s="33" t="n">
        <v>0.75</v>
      </c>
      <c r="CJ599" s="33" t="n">
        <v>0.779</v>
      </c>
      <c r="CK599" s="33" t="n">
        <v>0.647</v>
      </c>
      <c r="CL599" s="33" t="n">
        <v>0.574</v>
      </c>
      <c r="CM599" s="33" t="n">
        <v>0</v>
      </c>
      <c r="CN599" s="33" t="n">
        <v>0.015</v>
      </c>
      <c r="CO599" s="33" t="n">
        <v>0</v>
      </c>
      <c r="CP599" s="33" t="n">
        <v>0</v>
      </c>
      <c r="CQ599" s="33" t="n">
        <v>0.015</v>
      </c>
      <c r="CR599" s="33" t="n">
        <v>0</v>
      </c>
      <c r="CS599" s="33" t="n">
        <v>0.015</v>
      </c>
      <c r="CT599" s="33" t="n">
        <v>0</v>
      </c>
      <c r="CU599" s="33" t="n">
        <v>0</v>
      </c>
      <c r="CV599" s="33" t="n">
        <v>0.015</v>
      </c>
      <c r="CW599" s="33" t="n">
        <v>0</v>
      </c>
      <c r="CX599" s="33" t="n">
        <v>0.015</v>
      </c>
      <c r="CY599" s="33" t="n">
        <v>0.015</v>
      </c>
      <c r="CZ599" s="33" t="n">
        <v>0</v>
      </c>
      <c r="DA599" s="33" t="n">
        <v>0.044</v>
      </c>
      <c r="DB599" s="33" t="n">
        <v>0.015</v>
      </c>
      <c r="DC599" s="33" t="n">
        <v>0.044</v>
      </c>
      <c r="DD599" s="33" t="n">
        <v>0</v>
      </c>
      <c r="DE599" s="33" t="n">
        <v>0.132</v>
      </c>
      <c r="DF599" s="33" t="n">
        <v>0.132</v>
      </c>
      <c r="DG599" s="33" t="n">
        <v>0.103</v>
      </c>
      <c r="DH599" s="33" t="n">
        <v>0.176</v>
      </c>
      <c r="DI599" s="33" t="n">
        <v>0.118</v>
      </c>
      <c r="DJ599" s="33" t="n">
        <v>0.176</v>
      </c>
      <c r="DK599" s="33" t="n">
        <v>0.132</v>
      </c>
      <c r="DL599" s="33" t="n">
        <v>0.132</v>
      </c>
      <c r="DM599" s="33" t="n">
        <v>0.132</v>
      </c>
      <c r="DN599" s="33" t="n">
        <v>0</v>
      </c>
      <c r="DO599" s="33" t="n">
        <v>0</v>
      </c>
      <c r="DP599" s="33" t="n">
        <v>0</v>
      </c>
      <c r="DQ599" s="33" t="n">
        <v>0</v>
      </c>
      <c r="DR599" s="33" t="n">
        <v>0.015</v>
      </c>
      <c r="DS599" s="33" t="n">
        <v>0</v>
      </c>
      <c r="DT599" s="33" t="n">
        <v>0</v>
      </c>
      <c r="DU599" s="33" t="n">
        <v>0</v>
      </c>
      <c r="DV599" s="33" t="n">
        <v>0.015</v>
      </c>
      <c r="DW599" s="33" t="n">
        <v>0.853</v>
      </c>
      <c r="DX599" s="33" t="n">
        <v>0.853</v>
      </c>
      <c r="DY599" s="33" t="n">
        <v>0.882</v>
      </c>
      <c r="DZ599" s="33" t="n">
        <v>0.809</v>
      </c>
      <c r="EA599" s="33" t="n">
        <v>0.853</v>
      </c>
      <c r="EB599" s="33" t="n">
        <v>0.779</v>
      </c>
      <c r="EC599" s="33" t="n">
        <v>0.838</v>
      </c>
      <c r="ED599" s="33" t="n">
        <v>0.824</v>
      </c>
      <c r="EE599" s="33" t="n">
        <v>0.853</v>
      </c>
      <c r="EF599" s="33" t="n">
        <v>0.706</v>
      </c>
      <c r="EG599" s="33" t="n">
        <v>0</v>
      </c>
      <c r="EH599" s="33" t="n">
        <v>0.015</v>
      </c>
      <c r="EI599" s="33" t="n">
        <v>0.132</v>
      </c>
      <c r="EJ599" s="33" t="n">
        <v>0.176</v>
      </c>
      <c r="EK599" s="33" t="n">
        <v>0.044</v>
      </c>
      <c r="EL599" s="33" t="n">
        <v>0</v>
      </c>
      <c r="EM599" s="33" t="n">
        <v>0.103</v>
      </c>
      <c r="EN599" s="33" t="n">
        <v>0.029</v>
      </c>
      <c r="EO599" s="33" t="n">
        <v>0.088</v>
      </c>
      <c r="EP599" s="33" t="n">
        <v>0.074</v>
      </c>
      <c r="EQ599" s="33" t="n">
        <v>0.132</v>
      </c>
      <c r="ER599" s="33" t="n">
        <v>0</v>
      </c>
      <c r="ES599" s="33" t="n">
        <v>0.044</v>
      </c>
      <c r="ET599" s="33" t="n">
        <v>0.074</v>
      </c>
      <c r="EU599" s="33" t="n">
        <v>0.059</v>
      </c>
      <c r="EV599" s="33" t="n">
        <v>0.088</v>
      </c>
      <c r="EW599" s="33" t="n">
        <v>0.824</v>
      </c>
      <c r="EX599" s="33" t="n">
        <v>0.838</v>
      </c>
      <c r="EY599" s="33" t="n">
        <v>0.574</v>
      </c>
      <c r="EZ599" s="33" t="n">
        <v>9.16</v>
      </c>
      <c r="FA599" s="33" t="n">
        <v>0</v>
      </c>
      <c r="FB599" s="33" t="n">
        <v>0</v>
      </c>
      <c r="FC599" s="33" t="n">
        <v>0</v>
      </c>
      <c r="FD599" s="33" t="n">
        <v>0.015</v>
      </c>
      <c r="FE599" s="33" t="n">
        <v>0.029</v>
      </c>
      <c r="FF599" s="33" t="n">
        <v>0.029</v>
      </c>
      <c r="FG599" s="33" t="n">
        <v>0.044</v>
      </c>
      <c r="FH599" s="33" t="n">
        <v>0.074</v>
      </c>
      <c r="FI599" s="33" t="n">
        <v>0.206</v>
      </c>
      <c r="FJ599" s="33" t="n">
        <v>0.603</v>
      </c>
      <c r="FK599" s="33" t="n">
        <v>0</v>
      </c>
      <c r="FL599" s="33" t="n">
        <v>0.529</v>
      </c>
      <c r="FM599" s="33" t="n">
        <v>0.529</v>
      </c>
      <c r="FN599" s="33" t="n">
        <v>0.279</v>
      </c>
      <c r="FO599" s="33" t="n">
        <v>0.25</v>
      </c>
      <c r="FP599" s="33" t="n">
        <v>0.235</v>
      </c>
      <c r="FQ599" s="33" t="n">
        <v>0.25</v>
      </c>
      <c r="FR599" s="33" t="n">
        <v>0.059</v>
      </c>
      <c r="FS599" s="33" t="n">
        <v>0.044</v>
      </c>
      <c r="FT599" s="33" t="n">
        <v>0.206</v>
      </c>
      <c r="FU599" s="33" t="n">
        <v>0.103</v>
      </c>
      <c r="FV599" s="33" t="n">
        <v>0.088</v>
      </c>
      <c r="FW599" s="33" t="n">
        <v>0.206</v>
      </c>
      <c r="FX599" s="33" t="n">
        <v>0.059</v>
      </c>
      <c r="FY599" s="33" t="n">
        <v>0.103</v>
      </c>
      <c r="FZ599" s="33" t="n">
        <v>0.059</v>
      </c>
      <c r="GA599" s="33" t="n">
        <v>0</v>
      </c>
      <c r="GB599" s="33" t="n">
        <v>0.015</v>
      </c>
      <c r="GC599" s="33" t="n">
        <v>0</v>
      </c>
      <c r="GD599" s="33" t="n">
        <v>0.044</v>
      </c>
      <c r="GE599" s="33" t="n">
        <v>0.044</v>
      </c>
      <c r="GF599" s="33" t="n">
        <v>0</v>
      </c>
      <c r="GG599" s="33" t="n">
        <v>0.25</v>
      </c>
      <c r="GH599" s="33" t="n">
        <v>0.176</v>
      </c>
      <c r="GI599" s="33" t="n">
        <v>0.206</v>
      </c>
      <c r="GJ599" s="33" t="n">
        <v>0.441</v>
      </c>
      <c r="GK599" s="33" t="n">
        <v>0.471</v>
      </c>
      <c r="GL599" s="33" t="n">
        <v>0.147</v>
      </c>
      <c r="GM599" s="33" t="n">
        <v>0.706</v>
      </c>
      <c r="GN599" s="33" t="n">
        <v>0.426</v>
      </c>
      <c r="GO599" s="33" t="n">
        <v>0.397</v>
      </c>
      <c r="GP599" s="33" t="n">
        <v>0.426</v>
      </c>
      <c r="GQ599" s="33" t="n">
        <v>0.382</v>
      </c>
      <c r="GR599" s="33" t="n">
        <v>0.779</v>
      </c>
      <c r="GS599" s="33" t="n">
        <v>0.015</v>
      </c>
      <c r="GT599" s="33" t="n">
        <v>0.118</v>
      </c>
      <c r="GU599" s="33" t="n">
        <v>0.132</v>
      </c>
      <c r="GV599" s="33" t="n">
        <v>0.015</v>
      </c>
      <c r="GW599" s="33" t="n">
        <v>0.029</v>
      </c>
      <c r="GX599" s="33" t="n">
        <v>0.015</v>
      </c>
      <c r="GY599" s="33" t="n">
        <v>0.029</v>
      </c>
      <c r="GZ599" s="33" t="n">
        <v>0.25</v>
      </c>
      <c r="HA599" s="33" t="n">
        <v>0.25</v>
      </c>
      <c r="HB599" s="33" t="n">
        <v>0.044</v>
      </c>
      <c r="HC599" s="33" t="n">
        <v>0.029</v>
      </c>
      <c r="HD599" s="33" t="n">
        <v>0.029</v>
      </c>
      <c r="HE599" s="33" t="n">
        <v>0</v>
      </c>
      <c r="HF599" s="33" t="n">
        <v>0.015</v>
      </c>
      <c r="HG599" s="33" t="n">
        <v>0.015</v>
      </c>
      <c r="HH599" s="33" t="n">
        <v>0.029</v>
      </c>
      <c r="HI599" s="33" t="n">
        <v>0.044</v>
      </c>
      <c r="HJ599" s="33" t="n">
        <v>0.029</v>
      </c>
    </row>
    <row r="600" customFormat="false" ht="15" hidden="false" customHeight="false" outlineLevel="0" collapsed="false">
      <c r="A600" s="33" t="n">
        <v>610308</v>
      </c>
      <c r="B600" s="242" t="s">
        <v>1785</v>
      </c>
      <c r="C600" s="243" t="s">
        <v>1786</v>
      </c>
      <c r="D600" s="33" t="n">
        <v>7350</v>
      </c>
      <c r="E600" s="33" t="n">
        <v>30121</v>
      </c>
      <c r="F600" s="33" t="s">
        <v>1208</v>
      </c>
      <c r="G600" s="33" t="s">
        <v>1209</v>
      </c>
      <c r="H600" s="243" t="s">
        <v>46</v>
      </c>
      <c r="I600" s="33" t="s">
        <v>1855</v>
      </c>
      <c r="J600" s="33" t="s">
        <v>1788</v>
      </c>
      <c r="L600" s="33" t="s">
        <v>232</v>
      </c>
      <c r="N600" s="33" t="s">
        <v>1790</v>
      </c>
      <c r="O600" s="33" t="n">
        <v>51196</v>
      </c>
      <c r="P600" s="33" t="s">
        <v>1791</v>
      </c>
      <c r="Q600" s="33" t="s">
        <v>5824</v>
      </c>
      <c r="R600" s="33" t="s">
        <v>5825</v>
      </c>
      <c r="S600" s="33" t="n">
        <v>60612</v>
      </c>
      <c r="T600" s="33" t="n">
        <v>38</v>
      </c>
      <c r="U600" s="33" t="s">
        <v>5826</v>
      </c>
      <c r="V600" s="33" t="s">
        <v>5827</v>
      </c>
      <c r="W600" s="33" t="s">
        <v>5828</v>
      </c>
      <c r="X600" s="33" t="s">
        <v>5829</v>
      </c>
      <c r="Y600" s="33" t="s">
        <v>1989</v>
      </c>
      <c r="Z600" s="33" t="s">
        <v>2090</v>
      </c>
      <c r="AA600" s="33" t="n">
        <v>2012</v>
      </c>
      <c r="AB600" s="33" t="n">
        <v>610308</v>
      </c>
      <c r="AD600" s="33" t="n">
        <v>7350</v>
      </c>
      <c r="AG600" s="33" t="s">
        <v>5830</v>
      </c>
      <c r="AH600" s="33" t="n">
        <v>0</v>
      </c>
      <c r="AI600" s="33" t="s">
        <v>1823</v>
      </c>
      <c r="AJ600" s="33" t="s">
        <v>1801</v>
      </c>
      <c r="AK600" s="33" t="s">
        <v>1802</v>
      </c>
      <c r="AL600" s="33" t="s">
        <v>232</v>
      </c>
      <c r="AM600" s="33" t="s">
        <v>108</v>
      </c>
      <c r="AN600" s="33" t="s">
        <v>232</v>
      </c>
      <c r="AO600" s="33" t="s">
        <v>232</v>
      </c>
      <c r="AP600" s="33" t="s">
        <v>108</v>
      </c>
      <c r="AQ600" s="33" t="s">
        <v>2426</v>
      </c>
      <c r="AR600" s="244" t="s">
        <v>54</v>
      </c>
    </row>
    <row r="601" customFormat="false" ht="15" hidden="false" customHeight="false" outlineLevel="0" collapsed="false">
      <c r="A601" s="33" t="n">
        <v>610312</v>
      </c>
      <c r="B601" s="242" t="s">
        <v>1785</v>
      </c>
      <c r="C601" s="243" t="s">
        <v>1786</v>
      </c>
      <c r="D601" s="33" t="n">
        <v>7390</v>
      </c>
      <c r="E601" s="33" t="n">
        <v>26421</v>
      </c>
      <c r="F601" s="33" t="s">
        <v>931</v>
      </c>
      <c r="G601" s="33" t="s">
        <v>932</v>
      </c>
      <c r="H601" s="243" t="s">
        <v>46</v>
      </c>
      <c r="I601" s="33" t="s">
        <v>1855</v>
      </c>
      <c r="J601" s="33" t="s">
        <v>1788</v>
      </c>
      <c r="L601" s="33" t="s">
        <v>115</v>
      </c>
      <c r="N601" s="33" t="s">
        <v>1790</v>
      </c>
      <c r="O601" s="33" t="n">
        <v>51488</v>
      </c>
      <c r="P601" s="33" t="s">
        <v>1791</v>
      </c>
      <c r="Q601" s="33" t="s">
        <v>5831</v>
      </c>
      <c r="R601" s="33" t="s">
        <v>5832</v>
      </c>
      <c r="S601" s="33" t="n">
        <v>60619</v>
      </c>
      <c r="T601" s="33" t="n">
        <v>47</v>
      </c>
      <c r="U601" s="33" t="s">
        <v>5833</v>
      </c>
      <c r="V601" s="33" t="s">
        <v>5834</v>
      </c>
      <c r="W601" s="33" t="s">
        <v>5835</v>
      </c>
      <c r="X601" s="33" t="s">
        <v>5836</v>
      </c>
      <c r="Y601" s="33" t="s">
        <v>4118</v>
      </c>
      <c r="Z601" s="33" t="s">
        <v>2204</v>
      </c>
      <c r="AA601" s="33" t="n">
        <v>2012</v>
      </c>
      <c r="AB601" s="33" t="n">
        <v>610312</v>
      </c>
      <c r="AD601" s="33" t="n">
        <v>7390</v>
      </c>
      <c r="AG601" s="33" t="s">
        <v>5837</v>
      </c>
      <c r="AH601" s="33" t="n">
        <v>4</v>
      </c>
      <c r="AI601" s="33" t="s">
        <v>1823</v>
      </c>
      <c r="AJ601" s="33" t="s">
        <v>1801</v>
      </c>
      <c r="AK601" s="33" t="s">
        <v>1802</v>
      </c>
      <c r="AL601" s="33" t="s">
        <v>115</v>
      </c>
      <c r="AM601" s="33" t="s">
        <v>53</v>
      </c>
      <c r="AN601" s="33" t="s">
        <v>115</v>
      </c>
      <c r="AO601" s="33" t="s">
        <v>115</v>
      </c>
      <c r="AP601" s="33" t="s">
        <v>53</v>
      </c>
      <c r="AQ601" s="33" t="s">
        <v>2467</v>
      </c>
      <c r="AR601" s="244" t="s">
        <v>674</v>
      </c>
      <c r="AS601" s="33" t="s">
        <v>77</v>
      </c>
      <c r="AT601" s="33" t="s">
        <v>47</v>
      </c>
      <c r="AU601" s="33" t="s">
        <v>77</v>
      </c>
      <c r="AV601" s="33" t="n">
        <v>64</v>
      </c>
      <c r="AW601" s="33" t="n">
        <v>55</v>
      </c>
      <c r="AX601" s="33" t="n">
        <v>67</v>
      </c>
      <c r="AY601" s="33" t="n">
        <v>60</v>
      </c>
      <c r="AZ601" s="33" t="n">
        <v>1</v>
      </c>
      <c r="BA601" s="33" t="n">
        <v>0</v>
      </c>
      <c r="BB601" s="33" t="n">
        <v>54</v>
      </c>
      <c r="BC601" s="33" t="n">
        <v>0</v>
      </c>
      <c r="BD601" s="245" t="n">
        <v>0</v>
      </c>
      <c r="BE601" s="33" t="n">
        <v>0</v>
      </c>
      <c r="BF601" s="33" t="n">
        <v>1</v>
      </c>
      <c r="BG601" s="33" t="n">
        <v>4</v>
      </c>
      <c r="BH601" s="33" t="n">
        <v>60</v>
      </c>
      <c r="BI601" s="33" t="n">
        <v>0.017</v>
      </c>
      <c r="BJ601" s="33" t="n">
        <v>0.017</v>
      </c>
      <c r="BK601" s="33" t="n">
        <v>0</v>
      </c>
      <c r="BL601" s="33" t="n">
        <v>0</v>
      </c>
      <c r="BM601" s="33" t="n">
        <v>0.033</v>
      </c>
      <c r="BN601" s="33" t="n">
        <v>0.067</v>
      </c>
      <c r="BO601" s="33" t="n">
        <v>0.083</v>
      </c>
      <c r="BP601" s="33" t="n">
        <v>0.083</v>
      </c>
      <c r="BQ601" s="33" t="n">
        <v>0.033</v>
      </c>
      <c r="BR601" s="33" t="n">
        <v>0.033</v>
      </c>
      <c r="BS601" s="33" t="n">
        <v>0.033</v>
      </c>
      <c r="BT601" s="33" t="n">
        <v>0.083</v>
      </c>
      <c r="BU601" s="33" t="n">
        <v>0.183</v>
      </c>
      <c r="BV601" s="33" t="n">
        <v>0.15</v>
      </c>
      <c r="BW601" s="33" t="n">
        <v>0.183</v>
      </c>
      <c r="BX601" s="33" t="n">
        <v>0.183</v>
      </c>
      <c r="BY601" s="33" t="n">
        <v>0.283</v>
      </c>
      <c r="BZ601" s="33" t="n">
        <v>0.317</v>
      </c>
      <c r="CA601" s="33" t="n">
        <v>0</v>
      </c>
      <c r="CB601" s="33" t="n">
        <v>0</v>
      </c>
      <c r="CC601" s="33" t="n">
        <v>0.017</v>
      </c>
      <c r="CD601" s="33" t="n">
        <v>0.017</v>
      </c>
      <c r="CE601" s="33" t="n">
        <v>0</v>
      </c>
      <c r="CF601" s="33" t="n">
        <v>0.033</v>
      </c>
      <c r="CG601" s="33" t="n">
        <v>0.717</v>
      </c>
      <c r="CH601" s="33" t="n">
        <v>0.75</v>
      </c>
      <c r="CI601" s="33" t="n">
        <v>0.767</v>
      </c>
      <c r="CJ601" s="33" t="n">
        <v>0.767</v>
      </c>
      <c r="CK601" s="33" t="n">
        <v>0.65</v>
      </c>
      <c r="CL601" s="33" t="n">
        <v>0.5</v>
      </c>
      <c r="CM601" s="33" t="n">
        <v>0.017</v>
      </c>
      <c r="CN601" s="33" t="n">
        <v>0</v>
      </c>
      <c r="CO601" s="33" t="n">
        <v>0.017</v>
      </c>
      <c r="CP601" s="33" t="n">
        <v>0.017</v>
      </c>
      <c r="CQ601" s="33" t="n">
        <v>0.017</v>
      </c>
      <c r="CR601" s="33" t="n">
        <v>0.017</v>
      </c>
      <c r="CS601" s="33" t="n">
        <v>0</v>
      </c>
      <c r="CT601" s="33" t="n">
        <v>0.05</v>
      </c>
      <c r="CU601" s="33" t="n">
        <v>0.05</v>
      </c>
      <c r="CV601" s="33" t="n">
        <v>0</v>
      </c>
      <c r="CW601" s="33" t="n">
        <v>0.033</v>
      </c>
      <c r="CX601" s="33" t="n">
        <v>0.033</v>
      </c>
      <c r="CY601" s="33" t="n">
        <v>0.033</v>
      </c>
      <c r="CZ601" s="33" t="n">
        <v>0.033</v>
      </c>
      <c r="DA601" s="33" t="n">
        <v>0.083</v>
      </c>
      <c r="DB601" s="33" t="n">
        <v>0.083</v>
      </c>
      <c r="DC601" s="33" t="n">
        <v>0.167</v>
      </c>
      <c r="DD601" s="33" t="n">
        <v>0.1</v>
      </c>
      <c r="DE601" s="33" t="n">
        <v>0.083</v>
      </c>
      <c r="DF601" s="33" t="n">
        <v>0.133</v>
      </c>
      <c r="DG601" s="33" t="n">
        <v>0.133</v>
      </c>
      <c r="DH601" s="33" t="n">
        <v>0.15</v>
      </c>
      <c r="DI601" s="33" t="n">
        <v>0.15</v>
      </c>
      <c r="DJ601" s="33" t="n">
        <v>0.233</v>
      </c>
      <c r="DK601" s="33" t="n">
        <v>0.217</v>
      </c>
      <c r="DL601" s="33" t="n">
        <v>0.15</v>
      </c>
      <c r="DM601" s="33" t="n">
        <v>0.183</v>
      </c>
      <c r="DN601" s="33" t="n">
        <v>0</v>
      </c>
      <c r="DO601" s="33" t="n">
        <v>0</v>
      </c>
      <c r="DP601" s="33" t="n">
        <v>0</v>
      </c>
      <c r="DQ601" s="33" t="n">
        <v>0</v>
      </c>
      <c r="DR601" s="33" t="n">
        <v>0</v>
      </c>
      <c r="DS601" s="33" t="n">
        <v>0</v>
      </c>
      <c r="DT601" s="33" t="n">
        <v>0</v>
      </c>
      <c r="DU601" s="33" t="n">
        <v>0</v>
      </c>
      <c r="DV601" s="33" t="n">
        <v>0</v>
      </c>
      <c r="DW601" s="33" t="n">
        <v>0.9</v>
      </c>
      <c r="DX601" s="33" t="n">
        <v>0.833</v>
      </c>
      <c r="DY601" s="33" t="n">
        <v>0.817</v>
      </c>
      <c r="DZ601" s="33" t="n">
        <v>0.8</v>
      </c>
      <c r="EA601" s="33" t="n">
        <v>0.8</v>
      </c>
      <c r="EB601" s="33" t="n">
        <v>0.667</v>
      </c>
      <c r="EC601" s="33" t="n">
        <v>0.7</v>
      </c>
      <c r="ED601" s="33" t="n">
        <v>0.633</v>
      </c>
      <c r="EE601" s="33" t="n">
        <v>0.667</v>
      </c>
      <c r="EF601" s="33" t="n">
        <v>0.783</v>
      </c>
      <c r="EG601" s="33" t="n">
        <v>0</v>
      </c>
      <c r="EH601" s="33" t="n">
        <v>0</v>
      </c>
      <c r="EI601" s="33" t="n">
        <v>0.133</v>
      </c>
      <c r="EJ601" s="33" t="n">
        <v>0.15</v>
      </c>
      <c r="EK601" s="33" t="n">
        <v>0</v>
      </c>
      <c r="EL601" s="33" t="n">
        <v>0</v>
      </c>
      <c r="EM601" s="33" t="n">
        <v>0.167</v>
      </c>
      <c r="EN601" s="33" t="n">
        <v>0</v>
      </c>
      <c r="EO601" s="33" t="n">
        <v>0.183</v>
      </c>
      <c r="EP601" s="33" t="n">
        <v>0.083</v>
      </c>
      <c r="EQ601" s="33" t="n">
        <v>0.25</v>
      </c>
      <c r="ER601" s="33" t="n">
        <v>0.017</v>
      </c>
      <c r="ES601" s="33" t="n">
        <v>0.017</v>
      </c>
      <c r="ET601" s="33" t="n">
        <v>0.05</v>
      </c>
      <c r="EU601" s="33" t="n">
        <v>0.033</v>
      </c>
      <c r="EV601" s="33" t="n">
        <v>0.05</v>
      </c>
      <c r="EW601" s="33" t="n">
        <v>0.8</v>
      </c>
      <c r="EX601" s="33" t="n">
        <v>0.867</v>
      </c>
      <c r="EY601" s="33" t="n">
        <v>0.417</v>
      </c>
      <c r="EZ601" s="33" t="n">
        <v>9.07</v>
      </c>
      <c r="FA601" s="33" t="n">
        <v>0</v>
      </c>
      <c r="FB601" s="33" t="n">
        <v>0</v>
      </c>
      <c r="FC601" s="33" t="n">
        <v>0</v>
      </c>
      <c r="FD601" s="33" t="n">
        <v>0.033</v>
      </c>
      <c r="FE601" s="33" t="n">
        <v>0.033</v>
      </c>
      <c r="FF601" s="33" t="n">
        <v>0.017</v>
      </c>
      <c r="FG601" s="33" t="n">
        <v>0.017</v>
      </c>
      <c r="FH601" s="33" t="n">
        <v>0.133</v>
      </c>
      <c r="FI601" s="33" t="n">
        <v>0.15</v>
      </c>
      <c r="FJ601" s="33" t="n">
        <v>0.583</v>
      </c>
      <c r="FK601" s="33" t="n">
        <v>0.033</v>
      </c>
      <c r="FL601" s="33" t="n">
        <v>0.633</v>
      </c>
      <c r="FM601" s="33" t="n">
        <v>0.683</v>
      </c>
      <c r="FN601" s="33" t="n">
        <v>0.233</v>
      </c>
      <c r="FO601" s="33" t="n">
        <v>0.117</v>
      </c>
      <c r="FP601" s="33" t="n">
        <v>0.117</v>
      </c>
      <c r="FQ601" s="33" t="n">
        <v>0.2</v>
      </c>
      <c r="FR601" s="33" t="n">
        <v>0.083</v>
      </c>
      <c r="FS601" s="33" t="n">
        <v>0.017</v>
      </c>
      <c r="FT601" s="33" t="n">
        <v>0.233</v>
      </c>
      <c r="FU601" s="33" t="n">
        <v>0.017</v>
      </c>
      <c r="FV601" s="33" t="n">
        <v>0.017</v>
      </c>
      <c r="FW601" s="33" t="n">
        <v>0.267</v>
      </c>
      <c r="FX601" s="33" t="n">
        <v>0.15</v>
      </c>
      <c r="FY601" s="33" t="n">
        <v>0.167</v>
      </c>
      <c r="FZ601" s="33" t="n">
        <v>0.067</v>
      </c>
      <c r="GA601" s="33" t="n">
        <v>0</v>
      </c>
      <c r="GB601" s="33" t="n">
        <v>0.05</v>
      </c>
      <c r="GC601" s="33" t="n">
        <v>0.05</v>
      </c>
      <c r="GD601" s="33" t="n">
        <v>0.1</v>
      </c>
      <c r="GE601" s="33" t="n">
        <v>0.067</v>
      </c>
      <c r="GF601" s="33" t="n">
        <v>0</v>
      </c>
      <c r="GG601" s="33" t="n">
        <v>0.217</v>
      </c>
      <c r="GH601" s="33" t="n">
        <v>0.167</v>
      </c>
      <c r="GI601" s="33" t="n">
        <v>0.217</v>
      </c>
      <c r="GJ601" s="33" t="n">
        <v>0.233</v>
      </c>
      <c r="GK601" s="33" t="n">
        <v>0.367</v>
      </c>
      <c r="GL601" s="33" t="n">
        <v>0.117</v>
      </c>
      <c r="GM601" s="33" t="n">
        <v>0.683</v>
      </c>
      <c r="GN601" s="33" t="n">
        <v>0.55</v>
      </c>
      <c r="GO601" s="33" t="n">
        <v>0.4</v>
      </c>
      <c r="GP601" s="33" t="n">
        <v>0.233</v>
      </c>
      <c r="GQ601" s="33" t="n">
        <v>0.383</v>
      </c>
      <c r="GR601" s="33" t="n">
        <v>0.767</v>
      </c>
      <c r="GS601" s="33" t="n">
        <v>0.05</v>
      </c>
      <c r="GT601" s="33" t="n">
        <v>0.1</v>
      </c>
      <c r="GU601" s="33" t="n">
        <v>0.133</v>
      </c>
      <c r="GV601" s="33" t="n">
        <v>0.083</v>
      </c>
      <c r="GW601" s="33" t="n">
        <v>0.1</v>
      </c>
      <c r="GX601" s="33" t="n">
        <v>0.05</v>
      </c>
      <c r="GY601" s="33" t="n">
        <v>0.017</v>
      </c>
      <c r="GZ601" s="33" t="n">
        <v>0.1</v>
      </c>
      <c r="HA601" s="33" t="n">
        <v>0.167</v>
      </c>
      <c r="HB601" s="33" t="n">
        <v>0.283</v>
      </c>
      <c r="HC601" s="33" t="n">
        <v>0.017</v>
      </c>
      <c r="HD601" s="33" t="n">
        <v>0.017</v>
      </c>
      <c r="HE601" s="33" t="n">
        <v>0.033</v>
      </c>
      <c r="HF601" s="33" t="n">
        <v>0.033</v>
      </c>
      <c r="HG601" s="33" t="n">
        <v>0.033</v>
      </c>
      <c r="HH601" s="33" t="n">
        <v>0.067</v>
      </c>
      <c r="HI601" s="33" t="n">
        <v>0.067</v>
      </c>
      <c r="HJ601" s="33" t="n">
        <v>0.05</v>
      </c>
    </row>
    <row r="602" customFormat="false" ht="15" hidden="false" customHeight="false" outlineLevel="0" collapsed="false">
      <c r="A602" s="33" t="n">
        <v>610313</v>
      </c>
      <c r="B602" s="242" t="s">
        <v>1785</v>
      </c>
      <c r="C602" s="243" t="s">
        <v>1786</v>
      </c>
      <c r="D602" s="33" t="n">
        <v>7420</v>
      </c>
      <c r="E602" s="33" t="n">
        <v>31261</v>
      </c>
      <c r="F602" s="33" t="s">
        <v>463</v>
      </c>
      <c r="G602" s="33" t="s">
        <v>464</v>
      </c>
      <c r="H602" s="243" t="s">
        <v>46</v>
      </c>
      <c r="I602" s="33" t="s">
        <v>1855</v>
      </c>
      <c r="J602" s="33" t="s">
        <v>1788</v>
      </c>
      <c r="L602" s="33" t="s">
        <v>232</v>
      </c>
      <c r="N602" s="33" t="s">
        <v>1790</v>
      </c>
      <c r="O602" s="33" t="n">
        <v>51151</v>
      </c>
      <c r="P602" s="33" t="s">
        <v>1791</v>
      </c>
      <c r="Q602" s="33" t="s">
        <v>5838</v>
      </c>
      <c r="R602" s="33" t="s">
        <v>5839</v>
      </c>
      <c r="S602" s="33" t="n">
        <v>60622</v>
      </c>
      <c r="T602" s="33" t="n">
        <v>35</v>
      </c>
      <c r="U602" s="33" t="s">
        <v>5840</v>
      </c>
      <c r="V602" s="33" t="s">
        <v>5841</v>
      </c>
      <c r="W602" s="33" t="s">
        <v>5842</v>
      </c>
      <c r="X602" s="33" t="s">
        <v>5843</v>
      </c>
      <c r="Y602" s="33" t="s">
        <v>1846</v>
      </c>
      <c r="Z602" s="33" t="s">
        <v>1847</v>
      </c>
      <c r="AA602" s="33" t="n">
        <v>2012</v>
      </c>
      <c r="AB602" s="33" t="n">
        <v>610313</v>
      </c>
      <c r="AD602" s="33" t="n">
        <v>7420</v>
      </c>
      <c r="AG602" s="33" t="s">
        <v>5844</v>
      </c>
      <c r="AH602" s="33" t="n">
        <v>2</v>
      </c>
      <c r="AI602" s="33" t="s">
        <v>1823</v>
      </c>
      <c r="AJ602" s="33" t="s">
        <v>1801</v>
      </c>
      <c r="AK602" s="33" t="s">
        <v>1802</v>
      </c>
      <c r="AL602" s="33" t="s">
        <v>232</v>
      </c>
      <c r="AM602" s="33" t="s">
        <v>108</v>
      </c>
      <c r="AN602" s="33" t="s">
        <v>232</v>
      </c>
      <c r="AO602" s="33" t="s">
        <v>232</v>
      </c>
      <c r="AP602" s="33" t="s">
        <v>108</v>
      </c>
      <c r="AQ602" s="33" t="s">
        <v>2426</v>
      </c>
      <c r="AR602" s="244" t="s">
        <v>162</v>
      </c>
      <c r="AS602" s="33" t="s">
        <v>47</v>
      </c>
      <c r="AT602" s="33" t="s">
        <v>47</v>
      </c>
      <c r="AU602" s="33" t="s">
        <v>47</v>
      </c>
      <c r="AV602" s="33" t="n">
        <v>56</v>
      </c>
      <c r="AW602" s="33" t="n">
        <v>43</v>
      </c>
      <c r="AX602" s="33" t="n">
        <v>55</v>
      </c>
      <c r="AY602" s="33" t="n">
        <v>198</v>
      </c>
      <c r="AZ602" s="33" t="n">
        <v>6</v>
      </c>
      <c r="BA602" s="33" t="n">
        <v>2</v>
      </c>
      <c r="BB602" s="33" t="n">
        <v>17</v>
      </c>
      <c r="BC602" s="33" t="n">
        <v>155</v>
      </c>
      <c r="BD602" s="245" t="n">
        <v>2</v>
      </c>
      <c r="BE602" s="33" t="n">
        <v>0</v>
      </c>
      <c r="BF602" s="33" t="n">
        <v>15</v>
      </c>
      <c r="BG602" s="33" t="n">
        <v>1</v>
      </c>
      <c r="BH602" s="33" t="n">
        <v>198</v>
      </c>
      <c r="BI602" s="33" t="n">
        <v>0.005</v>
      </c>
      <c r="BJ602" s="33" t="n">
        <v>0.01</v>
      </c>
      <c r="BK602" s="33" t="n">
        <v>0.005</v>
      </c>
      <c r="BL602" s="33" t="n">
        <v>0.005</v>
      </c>
      <c r="BM602" s="33" t="n">
        <v>0.01</v>
      </c>
      <c r="BN602" s="33" t="n">
        <v>0.045</v>
      </c>
      <c r="BO602" s="33" t="n">
        <v>0.051</v>
      </c>
      <c r="BP602" s="33" t="n">
        <v>0.04</v>
      </c>
      <c r="BQ602" s="33" t="n">
        <v>0.04</v>
      </c>
      <c r="BR602" s="33" t="n">
        <v>0.051</v>
      </c>
      <c r="BS602" s="33" t="n">
        <v>0.141</v>
      </c>
      <c r="BT602" s="33" t="n">
        <v>0.187</v>
      </c>
      <c r="BU602" s="33" t="n">
        <v>0.217</v>
      </c>
      <c r="BV602" s="33" t="n">
        <v>0.227</v>
      </c>
      <c r="BW602" s="33" t="n">
        <v>0.308</v>
      </c>
      <c r="BX602" s="33" t="n">
        <v>0.217</v>
      </c>
      <c r="BY602" s="33" t="n">
        <v>0.323</v>
      </c>
      <c r="BZ602" s="33" t="n">
        <v>0.313</v>
      </c>
      <c r="CA602" s="33" t="n">
        <v>0</v>
      </c>
      <c r="CB602" s="33" t="n">
        <v>0.005</v>
      </c>
      <c r="CC602" s="33" t="n">
        <v>0.005</v>
      </c>
      <c r="CD602" s="33" t="n">
        <v>0.02</v>
      </c>
      <c r="CE602" s="33" t="n">
        <v>0.015</v>
      </c>
      <c r="CF602" s="33" t="n">
        <v>0</v>
      </c>
      <c r="CG602" s="33" t="n">
        <v>0.727</v>
      </c>
      <c r="CH602" s="33" t="n">
        <v>0.717</v>
      </c>
      <c r="CI602" s="33" t="n">
        <v>0.641</v>
      </c>
      <c r="CJ602" s="33" t="n">
        <v>0.707</v>
      </c>
      <c r="CK602" s="33" t="n">
        <v>0.51</v>
      </c>
      <c r="CL602" s="33" t="n">
        <v>0.455</v>
      </c>
      <c r="CM602" s="33" t="n">
        <v>0.01</v>
      </c>
      <c r="CN602" s="33" t="n">
        <v>0</v>
      </c>
      <c r="CO602" s="33" t="n">
        <v>0.01</v>
      </c>
      <c r="CP602" s="33" t="n">
        <v>0</v>
      </c>
      <c r="CQ602" s="33" t="n">
        <v>0</v>
      </c>
      <c r="CR602" s="33" t="n">
        <v>0.005</v>
      </c>
      <c r="CS602" s="33" t="n">
        <v>0.015</v>
      </c>
      <c r="CT602" s="33" t="n">
        <v>0.086</v>
      </c>
      <c r="CU602" s="33" t="n">
        <v>0.04</v>
      </c>
      <c r="CV602" s="33" t="n">
        <v>0.01</v>
      </c>
      <c r="CW602" s="33" t="n">
        <v>0.02</v>
      </c>
      <c r="CX602" s="33" t="n">
        <v>0.02</v>
      </c>
      <c r="CY602" s="33" t="n">
        <v>0.045</v>
      </c>
      <c r="CZ602" s="33" t="n">
        <v>0.03</v>
      </c>
      <c r="DA602" s="33" t="n">
        <v>0.106</v>
      </c>
      <c r="DB602" s="33" t="n">
        <v>0.101</v>
      </c>
      <c r="DC602" s="33" t="n">
        <v>0.141</v>
      </c>
      <c r="DD602" s="33" t="n">
        <v>0.106</v>
      </c>
      <c r="DE602" s="33" t="n">
        <v>0.177</v>
      </c>
      <c r="DF602" s="33" t="n">
        <v>0.182</v>
      </c>
      <c r="DG602" s="33" t="n">
        <v>0.202</v>
      </c>
      <c r="DH602" s="33" t="n">
        <v>0.177</v>
      </c>
      <c r="DI602" s="33" t="n">
        <v>0.217</v>
      </c>
      <c r="DJ602" s="33" t="n">
        <v>0.247</v>
      </c>
      <c r="DK602" s="33" t="n">
        <v>0.212</v>
      </c>
      <c r="DL602" s="33" t="n">
        <v>0.187</v>
      </c>
      <c r="DM602" s="33" t="n">
        <v>0.217</v>
      </c>
      <c r="DN602" s="33" t="n">
        <v>0.005</v>
      </c>
      <c r="DO602" s="33" t="n">
        <v>0.005</v>
      </c>
      <c r="DP602" s="33" t="n">
        <v>0.005</v>
      </c>
      <c r="DQ602" s="33" t="n">
        <v>0.01</v>
      </c>
      <c r="DR602" s="33" t="n">
        <v>0.01</v>
      </c>
      <c r="DS602" s="33" t="n">
        <v>0.01</v>
      </c>
      <c r="DT602" s="33" t="n">
        <v>0.01</v>
      </c>
      <c r="DU602" s="33" t="n">
        <v>0.02</v>
      </c>
      <c r="DV602" s="33" t="n">
        <v>0.015</v>
      </c>
      <c r="DW602" s="33" t="n">
        <v>0.798</v>
      </c>
      <c r="DX602" s="33" t="n">
        <v>0.793</v>
      </c>
      <c r="DY602" s="33" t="n">
        <v>0.763</v>
      </c>
      <c r="DZ602" s="33" t="n">
        <v>0.768</v>
      </c>
      <c r="EA602" s="33" t="n">
        <v>0.742</v>
      </c>
      <c r="EB602" s="33" t="n">
        <v>0.631</v>
      </c>
      <c r="EC602" s="33" t="n">
        <v>0.662</v>
      </c>
      <c r="ED602" s="33" t="n">
        <v>0.566</v>
      </c>
      <c r="EE602" s="33" t="n">
        <v>0.621</v>
      </c>
      <c r="EF602" s="33" t="n">
        <v>0.444</v>
      </c>
      <c r="EG602" s="33" t="n">
        <v>0.02</v>
      </c>
      <c r="EH602" s="33" t="n">
        <v>0.005</v>
      </c>
      <c r="EI602" s="33" t="n">
        <v>0.111</v>
      </c>
      <c r="EJ602" s="33" t="n">
        <v>0.354</v>
      </c>
      <c r="EK602" s="33" t="n">
        <v>0.056</v>
      </c>
      <c r="EL602" s="33" t="n">
        <v>0.02</v>
      </c>
      <c r="EM602" s="33" t="n">
        <v>0.136</v>
      </c>
      <c r="EN602" s="33" t="n">
        <v>0.086</v>
      </c>
      <c r="EO602" s="33" t="n">
        <v>0.293</v>
      </c>
      <c r="EP602" s="33" t="n">
        <v>0.288</v>
      </c>
      <c r="EQ602" s="33" t="n">
        <v>0.379</v>
      </c>
      <c r="ER602" s="33" t="n">
        <v>0.005</v>
      </c>
      <c r="ES602" s="33" t="n">
        <v>0.035</v>
      </c>
      <c r="ET602" s="33" t="n">
        <v>0.03</v>
      </c>
      <c r="EU602" s="33" t="n">
        <v>0.025</v>
      </c>
      <c r="EV602" s="33" t="n">
        <v>0.111</v>
      </c>
      <c r="EW602" s="33" t="n">
        <v>0.596</v>
      </c>
      <c r="EX602" s="33" t="n">
        <v>0.657</v>
      </c>
      <c r="EY602" s="33" t="n">
        <v>0.348</v>
      </c>
      <c r="EZ602" s="33" t="n">
        <v>8.43</v>
      </c>
      <c r="FA602" s="33" t="n">
        <v>0.02</v>
      </c>
      <c r="FB602" s="33" t="n">
        <v>0.025</v>
      </c>
      <c r="FC602" s="33" t="n">
        <v>0.01</v>
      </c>
      <c r="FD602" s="33" t="n">
        <v>0.01</v>
      </c>
      <c r="FE602" s="33" t="n">
        <v>0.025</v>
      </c>
      <c r="FF602" s="33" t="n">
        <v>0.056</v>
      </c>
      <c r="FG602" s="33" t="n">
        <v>0.091</v>
      </c>
      <c r="FH602" s="33" t="n">
        <v>0.152</v>
      </c>
      <c r="FI602" s="33" t="n">
        <v>0.121</v>
      </c>
      <c r="FJ602" s="33" t="n">
        <v>0.485</v>
      </c>
      <c r="FK602" s="33" t="n">
        <v>0.005</v>
      </c>
      <c r="FL602" s="33" t="n">
        <v>0.465</v>
      </c>
      <c r="FM602" s="33" t="n">
        <v>0.596</v>
      </c>
      <c r="FN602" s="33" t="n">
        <v>0.172</v>
      </c>
      <c r="FO602" s="33" t="n">
        <v>0.232</v>
      </c>
      <c r="FP602" s="33" t="n">
        <v>0.177</v>
      </c>
      <c r="FQ602" s="33" t="n">
        <v>0.253</v>
      </c>
      <c r="FR602" s="33" t="n">
        <v>0.091</v>
      </c>
      <c r="FS602" s="33" t="n">
        <v>0.051</v>
      </c>
      <c r="FT602" s="33" t="n">
        <v>0.258</v>
      </c>
      <c r="FU602" s="33" t="n">
        <v>0.126</v>
      </c>
      <c r="FV602" s="33" t="n">
        <v>0.066</v>
      </c>
      <c r="FW602" s="33" t="n">
        <v>0.278</v>
      </c>
      <c r="FX602" s="33" t="n">
        <v>0.086</v>
      </c>
      <c r="FY602" s="33" t="n">
        <v>0.111</v>
      </c>
      <c r="FZ602" s="33" t="n">
        <v>0.04</v>
      </c>
      <c r="GA602" s="33" t="n">
        <v>0.01</v>
      </c>
      <c r="GB602" s="33" t="n">
        <v>0.015</v>
      </c>
      <c r="GC602" s="33" t="n">
        <v>0.051</v>
      </c>
      <c r="GD602" s="33" t="n">
        <v>0</v>
      </c>
      <c r="GE602" s="33" t="n">
        <v>0.146</v>
      </c>
      <c r="GF602" s="33" t="n">
        <v>0.015</v>
      </c>
      <c r="GG602" s="33" t="n">
        <v>0.303</v>
      </c>
      <c r="GH602" s="33" t="n">
        <v>0.278</v>
      </c>
      <c r="GI602" s="33" t="n">
        <v>0.283</v>
      </c>
      <c r="GJ602" s="33" t="n">
        <v>0.273</v>
      </c>
      <c r="GK602" s="33" t="n">
        <v>0.389</v>
      </c>
      <c r="GL602" s="33" t="n">
        <v>0.288</v>
      </c>
      <c r="GM602" s="33" t="n">
        <v>0.631</v>
      </c>
      <c r="GN602" s="33" t="n">
        <v>0.525</v>
      </c>
      <c r="GO602" s="33" t="n">
        <v>0.384</v>
      </c>
      <c r="GP602" s="33" t="n">
        <v>0.576</v>
      </c>
      <c r="GQ602" s="33" t="n">
        <v>0.354</v>
      </c>
      <c r="GR602" s="33" t="n">
        <v>0.641</v>
      </c>
      <c r="GS602" s="33" t="n">
        <v>0.035</v>
      </c>
      <c r="GT602" s="33" t="n">
        <v>0.152</v>
      </c>
      <c r="GU602" s="33" t="n">
        <v>0.222</v>
      </c>
      <c r="GV602" s="33" t="n">
        <v>0.116</v>
      </c>
      <c r="GW602" s="33" t="n">
        <v>0.076</v>
      </c>
      <c r="GX602" s="33" t="n">
        <v>0.035</v>
      </c>
      <c r="GY602" s="33" t="n">
        <v>0.01</v>
      </c>
      <c r="GZ602" s="33" t="n">
        <v>0.02</v>
      </c>
      <c r="HA602" s="33" t="n">
        <v>0.051</v>
      </c>
      <c r="HB602" s="33" t="n">
        <v>0.02</v>
      </c>
      <c r="HC602" s="33" t="n">
        <v>0.02</v>
      </c>
      <c r="HD602" s="33" t="n">
        <v>0.01</v>
      </c>
      <c r="HE602" s="33" t="n">
        <v>0.01</v>
      </c>
      <c r="HF602" s="33" t="n">
        <v>0.01</v>
      </c>
      <c r="HG602" s="33" t="n">
        <v>0.01</v>
      </c>
      <c r="HH602" s="33" t="n">
        <v>0.015</v>
      </c>
      <c r="HI602" s="33" t="n">
        <v>0.015</v>
      </c>
      <c r="HJ602" s="33" t="n">
        <v>0.01</v>
      </c>
    </row>
    <row r="603" customFormat="false" ht="15" hidden="false" customHeight="false" outlineLevel="0" collapsed="false">
      <c r="A603" s="33" t="n">
        <v>610315</v>
      </c>
      <c r="B603" s="242" t="s">
        <v>1785</v>
      </c>
      <c r="C603" s="243" t="s">
        <v>1786</v>
      </c>
      <c r="D603" s="33" t="n">
        <v>7440</v>
      </c>
      <c r="E603" s="33" t="n">
        <v>26431</v>
      </c>
      <c r="F603" s="33" t="s">
        <v>1462</v>
      </c>
      <c r="G603" s="33" t="s">
        <v>1463</v>
      </c>
      <c r="H603" s="243" t="s">
        <v>46</v>
      </c>
      <c r="I603" s="33" t="s">
        <v>1855</v>
      </c>
      <c r="J603" s="33" t="s">
        <v>1788</v>
      </c>
      <c r="L603" s="33" t="s">
        <v>59</v>
      </c>
      <c r="N603" s="33" t="s">
        <v>1790</v>
      </c>
      <c r="O603" s="33" t="n">
        <v>51525</v>
      </c>
      <c r="P603" s="33" t="s">
        <v>1791</v>
      </c>
      <c r="Q603" s="33" t="s">
        <v>5845</v>
      </c>
      <c r="R603" s="33" t="s">
        <v>5846</v>
      </c>
      <c r="S603" s="33" t="n">
        <v>60643</v>
      </c>
      <c r="T603" s="33" t="n">
        <v>49</v>
      </c>
      <c r="U603" s="33" t="s">
        <v>5847</v>
      </c>
      <c r="V603" s="33" t="s">
        <v>5848</v>
      </c>
      <c r="W603" s="33" t="s">
        <v>5849</v>
      </c>
      <c r="X603" s="33" t="s">
        <v>5850</v>
      </c>
      <c r="Y603" s="33" t="s">
        <v>1455</v>
      </c>
      <c r="Z603" s="33" t="s">
        <v>2538</v>
      </c>
      <c r="AA603" s="33" t="n">
        <v>2012</v>
      </c>
      <c r="AB603" s="33" t="n">
        <v>610315</v>
      </c>
      <c r="AD603" s="33" t="n">
        <v>7440</v>
      </c>
      <c r="AG603" s="33" t="s">
        <v>5851</v>
      </c>
      <c r="AH603" s="33" t="n">
        <v>6</v>
      </c>
      <c r="AI603" s="33" t="s">
        <v>1800</v>
      </c>
      <c r="AJ603" s="33" t="s">
        <v>1801</v>
      </c>
      <c r="AK603" s="33" t="s">
        <v>1802</v>
      </c>
      <c r="AL603" s="33" t="s">
        <v>59</v>
      </c>
      <c r="AM603" s="33" t="s">
        <v>60</v>
      </c>
      <c r="AN603" s="33" t="s">
        <v>59</v>
      </c>
      <c r="AO603" s="33" t="s">
        <v>59</v>
      </c>
      <c r="AP603" s="33" t="s">
        <v>60</v>
      </c>
      <c r="AQ603" s="33" t="s">
        <v>2467</v>
      </c>
      <c r="AR603" s="244" t="s">
        <v>162</v>
      </c>
      <c r="AS603" s="33" t="s">
        <v>131</v>
      </c>
      <c r="AT603" s="33" t="s">
        <v>77</v>
      </c>
      <c r="AU603" s="33" t="s">
        <v>47</v>
      </c>
      <c r="AV603" s="33" t="n">
        <v>82</v>
      </c>
      <c r="AW603" s="33" t="n">
        <v>66</v>
      </c>
      <c r="AX603" s="33" t="n">
        <v>57</v>
      </c>
      <c r="AY603" s="33" t="n">
        <v>38</v>
      </c>
      <c r="AZ603" s="33" t="n">
        <v>0</v>
      </c>
      <c r="BA603" s="33" t="n">
        <v>0</v>
      </c>
      <c r="BB603" s="33" t="n">
        <v>36</v>
      </c>
      <c r="BC603" s="33" t="n">
        <v>0</v>
      </c>
      <c r="BD603" s="245" t="n">
        <v>0</v>
      </c>
      <c r="BE603" s="33" t="n">
        <v>0</v>
      </c>
      <c r="BF603" s="33" t="n">
        <v>0</v>
      </c>
      <c r="BG603" s="33" t="n">
        <v>2</v>
      </c>
      <c r="BH603" s="33" t="n">
        <v>38</v>
      </c>
      <c r="BI603" s="33" t="n">
        <v>0</v>
      </c>
      <c r="BJ603" s="33" t="n">
        <v>0</v>
      </c>
      <c r="BK603" s="33" t="n">
        <v>0.026</v>
      </c>
      <c r="BL603" s="33" t="n">
        <v>0.026</v>
      </c>
      <c r="BM603" s="33" t="n">
        <v>0</v>
      </c>
      <c r="BN603" s="33" t="n">
        <v>0.053</v>
      </c>
      <c r="BO603" s="33" t="n">
        <v>0</v>
      </c>
      <c r="BP603" s="33" t="n">
        <v>0</v>
      </c>
      <c r="BQ603" s="33" t="n">
        <v>0.026</v>
      </c>
      <c r="BR603" s="33" t="n">
        <v>0</v>
      </c>
      <c r="BS603" s="33" t="n">
        <v>0</v>
      </c>
      <c r="BT603" s="33" t="n">
        <v>0.053</v>
      </c>
      <c r="BU603" s="33" t="n">
        <v>0.158</v>
      </c>
      <c r="BV603" s="33" t="n">
        <v>0.158</v>
      </c>
      <c r="BW603" s="33" t="n">
        <v>0.184</v>
      </c>
      <c r="BX603" s="33" t="n">
        <v>0.184</v>
      </c>
      <c r="BY603" s="33" t="n">
        <v>0.342</v>
      </c>
      <c r="BZ603" s="33" t="n">
        <v>0.237</v>
      </c>
      <c r="CA603" s="33" t="n">
        <v>0</v>
      </c>
      <c r="CB603" s="33" t="n">
        <v>0.026</v>
      </c>
      <c r="CC603" s="33" t="n">
        <v>0</v>
      </c>
      <c r="CD603" s="33" t="n">
        <v>0</v>
      </c>
      <c r="CE603" s="33" t="n">
        <v>0.026</v>
      </c>
      <c r="CF603" s="33" t="n">
        <v>0.026</v>
      </c>
      <c r="CG603" s="33" t="n">
        <v>0.842</v>
      </c>
      <c r="CH603" s="33" t="n">
        <v>0.816</v>
      </c>
      <c r="CI603" s="33" t="n">
        <v>0.763</v>
      </c>
      <c r="CJ603" s="33" t="n">
        <v>0.789</v>
      </c>
      <c r="CK603" s="33" t="n">
        <v>0.632</v>
      </c>
      <c r="CL603" s="33" t="n">
        <v>0.632</v>
      </c>
      <c r="CM603" s="33" t="n">
        <v>0</v>
      </c>
      <c r="CN603" s="33" t="n">
        <v>0</v>
      </c>
      <c r="CO603" s="33" t="n">
        <v>0</v>
      </c>
      <c r="CP603" s="33" t="n">
        <v>0</v>
      </c>
      <c r="CQ603" s="33" t="n">
        <v>0</v>
      </c>
      <c r="CR603" s="33" t="n">
        <v>0</v>
      </c>
      <c r="CS603" s="33" t="n">
        <v>0</v>
      </c>
      <c r="CT603" s="33" t="n">
        <v>0.026</v>
      </c>
      <c r="CU603" s="33" t="n">
        <v>0</v>
      </c>
      <c r="CV603" s="33" t="n">
        <v>0.026</v>
      </c>
      <c r="CW603" s="33" t="n">
        <v>0</v>
      </c>
      <c r="CX603" s="33" t="n">
        <v>0</v>
      </c>
      <c r="CY603" s="33" t="n">
        <v>0.026</v>
      </c>
      <c r="CZ603" s="33" t="n">
        <v>0</v>
      </c>
      <c r="DA603" s="33" t="n">
        <v>0</v>
      </c>
      <c r="DB603" s="33" t="n">
        <v>0</v>
      </c>
      <c r="DC603" s="33" t="n">
        <v>0.053</v>
      </c>
      <c r="DD603" s="33" t="n">
        <v>0.026</v>
      </c>
      <c r="DE603" s="33" t="n">
        <v>0.211</v>
      </c>
      <c r="DF603" s="33" t="n">
        <v>0.211</v>
      </c>
      <c r="DG603" s="33" t="n">
        <v>0.184</v>
      </c>
      <c r="DH603" s="33" t="n">
        <v>0.132</v>
      </c>
      <c r="DI603" s="33" t="n">
        <v>0.158</v>
      </c>
      <c r="DJ603" s="33" t="n">
        <v>0.289</v>
      </c>
      <c r="DK603" s="33" t="n">
        <v>0.237</v>
      </c>
      <c r="DL603" s="33" t="n">
        <v>0.211</v>
      </c>
      <c r="DM603" s="33" t="n">
        <v>0.289</v>
      </c>
      <c r="DN603" s="33" t="n">
        <v>0</v>
      </c>
      <c r="DO603" s="33" t="n">
        <v>0</v>
      </c>
      <c r="DP603" s="33" t="n">
        <v>0</v>
      </c>
      <c r="DQ603" s="33" t="n">
        <v>0.026</v>
      </c>
      <c r="DR603" s="33" t="n">
        <v>0.026</v>
      </c>
      <c r="DS603" s="33" t="n">
        <v>0.026</v>
      </c>
      <c r="DT603" s="33" t="n">
        <v>0.026</v>
      </c>
      <c r="DU603" s="33" t="n">
        <v>0.026</v>
      </c>
      <c r="DV603" s="33" t="n">
        <v>0.053</v>
      </c>
      <c r="DW603" s="33" t="n">
        <v>0.763</v>
      </c>
      <c r="DX603" s="33" t="n">
        <v>0.789</v>
      </c>
      <c r="DY603" s="33" t="n">
        <v>0.816</v>
      </c>
      <c r="DZ603" s="33" t="n">
        <v>0.816</v>
      </c>
      <c r="EA603" s="33" t="n">
        <v>0.816</v>
      </c>
      <c r="EB603" s="33" t="n">
        <v>0.684</v>
      </c>
      <c r="EC603" s="33" t="n">
        <v>0.737</v>
      </c>
      <c r="ED603" s="33" t="n">
        <v>0.684</v>
      </c>
      <c r="EE603" s="33" t="n">
        <v>0.632</v>
      </c>
      <c r="EF603" s="33" t="n">
        <v>0.447</v>
      </c>
      <c r="EG603" s="33" t="n">
        <v>0.026</v>
      </c>
      <c r="EH603" s="33" t="n">
        <v>0.026</v>
      </c>
      <c r="EI603" s="33" t="n">
        <v>0</v>
      </c>
      <c r="EJ603" s="33" t="n">
        <v>0.421</v>
      </c>
      <c r="EK603" s="33" t="n">
        <v>0.053</v>
      </c>
      <c r="EL603" s="33" t="n">
        <v>0.053</v>
      </c>
      <c r="EM603" s="33" t="n">
        <v>0.105</v>
      </c>
      <c r="EN603" s="33" t="n">
        <v>0.053</v>
      </c>
      <c r="EO603" s="33" t="n">
        <v>0.316</v>
      </c>
      <c r="EP603" s="33" t="n">
        <v>0.211</v>
      </c>
      <c r="EQ603" s="33" t="n">
        <v>0.289</v>
      </c>
      <c r="ER603" s="33" t="n">
        <v>0</v>
      </c>
      <c r="ES603" s="33" t="n">
        <v>0.026</v>
      </c>
      <c r="ET603" s="33" t="n">
        <v>0.079</v>
      </c>
      <c r="EU603" s="33" t="n">
        <v>0.053</v>
      </c>
      <c r="EV603" s="33" t="n">
        <v>0.079</v>
      </c>
      <c r="EW603" s="33" t="n">
        <v>0.579</v>
      </c>
      <c r="EX603" s="33" t="n">
        <v>0.632</v>
      </c>
      <c r="EY603" s="33" t="n">
        <v>0.553</v>
      </c>
      <c r="EZ603" s="33" t="n">
        <v>8</v>
      </c>
      <c r="FA603" s="33" t="n">
        <v>0</v>
      </c>
      <c r="FB603" s="33" t="n">
        <v>0</v>
      </c>
      <c r="FC603" s="33" t="n">
        <v>0.026</v>
      </c>
      <c r="FD603" s="33" t="n">
        <v>0.026</v>
      </c>
      <c r="FE603" s="33" t="n">
        <v>0.053</v>
      </c>
      <c r="FF603" s="33" t="n">
        <v>0.079</v>
      </c>
      <c r="FG603" s="33" t="n">
        <v>0.184</v>
      </c>
      <c r="FH603" s="33" t="n">
        <v>0.158</v>
      </c>
      <c r="FI603" s="33" t="n">
        <v>0.158</v>
      </c>
      <c r="FJ603" s="33" t="n">
        <v>0.289</v>
      </c>
      <c r="FK603" s="33" t="n">
        <v>0.026</v>
      </c>
      <c r="FL603" s="33" t="n">
        <v>0.447</v>
      </c>
      <c r="FM603" s="33" t="n">
        <v>0.605</v>
      </c>
      <c r="FN603" s="33" t="n">
        <v>0.132</v>
      </c>
      <c r="FO603" s="33" t="n">
        <v>0.211</v>
      </c>
      <c r="FP603" s="33" t="n">
        <v>0.105</v>
      </c>
      <c r="FQ603" s="33" t="n">
        <v>0.289</v>
      </c>
      <c r="FR603" s="33" t="n">
        <v>0.053</v>
      </c>
      <c r="FS603" s="33" t="n">
        <v>0.053</v>
      </c>
      <c r="FT603" s="33" t="n">
        <v>0.263</v>
      </c>
      <c r="FU603" s="33" t="n">
        <v>0.079</v>
      </c>
      <c r="FV603" s="33" t="n">
        <v>0.026</v>
      </c>
      <c r="FW603" s="33" t="n">
        <v>0.263</v>
      </c>
      <c r="FX603" s="33" t="n">
        <v>0.211</v>
      </c>
      <c r="FY603" s="33" t="n">
        <v>0.211</v>
      </c>
      <c r="FZ603" s="33" t="n">
        <v>0.053</v>
      </c>
      <c r="GA603" s="33" t="n">
        <v>0</v>
      </c>
      <c r="GB603" s="33" t="n">
        <v>0.053</v>
      </c>
      <c r="GC603" s="33" t="n">
        <v>0.053</v>
      </c>
      <c r="GD603" s="33" t="n">
        <v>0.026</v>
      </c>
      <c r="GE603" s="33" t="n">
        <v>0.026</v>
      </c>
      <c r="GF603" s="33" t="n">
        <v>0</v>
      </c>
      <c r="GG603" s="33" t="n">
        <v>0.263</v>
      </c>
      <c r="GH603" s="33" t="n">
        <v>0.237</v>
      </c>
      <c r="GI603" s="33" t="n">
        <v>0.368</v>
      </c>
      <c r="GJ603" s="33" t="n">
        <v>0.316</v>
      </c>
      <c r="GK603" s="33" t="n">
        <v>0.421</v>
      </c>
      <c r="GL603" s="33" t="n">
        <v>0.237</v>
      </c>
      <c r="GM603" s="33" t="n">
        <v>0.605</v>
      </c>
      <c r="GN603" s="33" t="n">
        <v>0.368</v>
      </c>
      <c r="GO603" s="33" t="n">
        <v>0.395</v>
      </c>
      <c r="GP603" s="33" t="n">
        <v>0.5</v>
      </c>
      <c r="GQ603" s="33" t="n">
        <v>0.395</v>
      </c>
      <c r="GR603" s="33" t="n">
        <v>0.605</v>
      </c>
      <c r="GS603" s="33" t="n">
        <v>0.026</v>
      </c>
      <c r="GT603" s="33" t="n">
        <v>0.184</v>
      </c>
      <c r="GU603" s="33" t="n">
        <v>0.105</v>
      </c>
      <c r="GV603" s="33" t="n">
        <v>0.079</v>
      </c>
      <c r="GW603" s="33" t="n">
        <v>0.079</v>
      </c>
      <c r="GX603" s="33" t="n">
        <v>0.053</v>
      </c>
      <c r="GY603" s="33" t="n">
        <v>0.079</v>
      </c>
      <c r="GZ603" s="33" t="n">
        <v>0.132</v>
      </c>
      <c r="HA603" s="33" t="n">
        <v>0.079</v>
      </c>
      <c r="HB603" s="33" t="n">
        <v>0.053</v>
      </c>
      <c r="HC603" s="33" t="n">
        <v>0.079</v>
      </c>
      <c r="HD603" s="33" t="n">
        <v>0.079</v>
      </c>
      <c r="HE603" s="33" t="n">
        <v>0.026</v>
      </c>
      <c r="HF603" s="33" t="n">
        <v>0.026</v>
      </c>
      <c r="HG603" s="33" t="n">
        <v>0</v>
      </c>
      <c r="HH603" s="33" t="n">
        <v>0.026</v>
      </c>
      <c r="HI603" s="33" t="n">
        <v>0</v>
      </c>
      <c r="HJ603" s="33" t="n">
        <v>0.026</v>
      </c>
    </row>
    <row r="604" customFormat="false" ht="15" hidden="false" customHeight="false" outlineLevel="0" collapsed="false">
      <c r="A604" s="33" t="n">
        <v>610316</v>
      </c>
      <c r="B604" s="242" t="s">
        <v>1785</v>
      </c>
      <c r="C604" s="243" t="s">
        <v>1786</v>
      </c>
      <c r="D604" s="33" t="n">
        <v>7450</v>
      </c>
      <c r="E604" s="33" t="n">
        <v>26441</v>
      </c>
      <c r="F604" s="33" t="s">
        <v>506</v>
      </c>
      <c r="G604" s="33" t="s">
        <v>507</v>
      </c>
      <c r="H604" s="243" t="s">
        <v>46</v>
      </c>
      <c r="I604" s="33" t="s">
        <v>1855</v>
      </c>
      <c r="J604" s="33" t="s">
        <v>2438</v>
      </c>
      <c r="L604" s="33" t="s">
        <v>115</v>
      </c>
      <c r="N604" s="33" t="s">
        <v>1790</v>
      </c>
      <c r="O604" s="33" t="n">
        <v>51490</v>
      </c>
      <c r="P604" s="33" t="s">
        <v>1791</v>
      </c>
      <c r="Q604" s="33" t="s">
        <v>5852</v>
      </c>
      <c r="R604" s="33" t="s">
        <v>5853</v>
      </c>
      <c r="S604" s="33" t="n">
        <v>60617</v>
      </c>
      <c r="T604" s="33" t="n">
        <v>47</v>
      </c>
      <c r="U604" s="33" t="s">
        <v>5854</v>
      </c>
      <c r="V604" s="33" t="s">
        <v>5855</v>
      </c>
      <c r="W604" s="33" t="s">
        <v>5856</v>
      </c>
      <c r="X604" s="33" t="s">
        <v>5857</v>
      </c>
      <c r="Y604" s="33" t="s">
        <v>4118</v>
      </c>
      <c r="Z604" s="33" t="s">
        <v>2204</v>
      </c>
      <c r="AA604" s="33" t="n">
        <v>2012</v>
      </c>
      <c r="AB604" s="33" t="n">
        <v>610316</v>
      </c>
      <c r="AD604" s="33" t="n">
        <v>7450</v>
      </c>
      <c r="AG604" s="33" t="s">
        <v>5858</v>
      </c>
      <c r="AH604" s="33" t="n">
        <v>0</v>
      </c>
      <c r="AI604" s="33" t="s">
        <v>1823</v>
      </c>
      <c r="AJ604" s="33" t="s">
        <v>1801</v>
      </c>
      <c r="AK604" s="33" t="s">
        <v>1802</v>
      </c>
      <c r="AL604" s="33" t="s">
        <v>115</v>
      </c>
      <c r="AM604" s="33" t="s">
        <v>53</v>
      </c>
      <c r="AN604" s="33" t="s">
        <v>115</v>
      </c>
      <c r="AO604" s="33" t="s">
        <v>115</v>
      </c>
      <c r="AP604" s="33" t="s">
        <v>53</v>
      </c>
      <c r="AQ604" s="33" t="s">
        <v>2467</v>
      </c>
      <c r="AR604" s="244" t="s">
        <v>54</v>
      </c>
    </row>
    <row r="605" customFormat="false" ht="15" hidden="false" customHeight="false" outlineLevel="0" collapsed="false">
      <c r="A605" s="33" t="n">
        <v>610317</v>
      </c>
      <c r="B605" s="242" t="s">
        <v>1785</v>
      </c>
      <c r="C605" s="243" t="s">
        <v>1786</v>
      </c>
      <c r="D605" s="33" t="n">
        <v>7470</v>
      </c>
      <c r="E605" s="33" t="n">
        <v>26451</v>
      </c>
      <c r="F605" s="33" t="s">
        <v>220</v>
      </c>
      <c r="G605" s="33" t="s">
        <v>221</v>
      </c>
      <c r="H605" s="243" t="s">
        <v>46</v>
      </c>
      <c r="I605" s="33" t="s">
        <v>1855</v>
      </c>
      <c r="J605" s="33" t="s">
        <v>2438</v>
      </c>
      <c r="L605" s="33" t="s">
        <v>102</v>
      </c>
      <c r="N605" s="33" t="s">
        <v>1790</v>
      </c>
      <c r="O605" s="33" t="n">
        <v>51285</v>
      </c>
      <c r="P605" s="33" t="s">
        <v>1791</v>
      </c>
      <c r="Q605" s="33" t="s">
        <v>220</v>
      </c>
      <c r="R605" s="33" t="s">
        <v>5859</v>
      </c>
      <c r="S605" s="33" t="n">
        <v>60632</v>
      </c>
      <c r="T605" s="33" t="n">
        <v>39</v>
      </c>
      <c r="U605" s="33" t="s">
        <v>5860</v>
      </c>
      <c r="V605" s="33" t="s">
        <v>5861</v>
      </c>
      <c r="W605" s="33" t="s">
        <v>5862</v>
      </c>
      <c r="X605" s="33" t="s">
        <v>5863</v>
      </c>
      <c r="Y605" s="33" t="s">
        <v>221</v>
      </c>
      <c r="Z605" s="33" t="s">
        <v>2357</v>
      </c>
      <c r="AA605" s="33" t="n">
        <v>2012</v>
      </c>
      <c r="AB605" s="33" t="n">
        <v>610317</v>
      </c>
      <c r="AD605" s="33" t="n">
        <v>7470</v>
      </c>
      <c r="AG605" s="33" t="s">
        <v>5864</v>
      </c>
      <c r="AH605" s="33" t="n">
        <v>0</v>
      </c>
      <c r="AI605" s="33" t="s">
        <v>1823</v>
      </c>
      <c r="AJ605" s="33" t="s">
        <v>1801</v>
      </c>
      <c r="AK605" s="33" t="s">
        <v>1802</v>
      </c>
      <c r="AL605" s="33" t="s">
        <v>102</v>
      </c>
      <c r="AM605" s="33" t="s">
        <v>71</v>
      </c>
      <c r="AN605" s="33" t="s">
        <v>102</v>
      </c>
      <c r="AO605" s="33" t="s">
        <v>102</v>
      </c>
      <c r="AP605" s="33" t="s">
        <v>71</v>
      </c>
      <c r="AQ605" s="33" t="s">
        <v>2426</v>
      </c>
      <c r="AR605" s="244" t="s">
        <v>54</v>
      </c>
    </row>
    <row r="606" customFormat="false" ht="15" hidden="false" customHeight="false" outlineLevel="0" collapsed="false">
      <c r="A606" s="33" t="n">
        <v>610319</v>
      </c>
      <c r="B606" s="242" t="s">
        <v>1785</v>
      </c>
      <c r="C606" s="243" t="s">
        <v>1786</v>
      </c>
      <c r="D606" s="33" t="n">
        <v>7490</v>
      </c>
      <c r="E606" s="33" t="n">
        <v>26461</v>
      </c>
      <c r="F606" s="33" t="s">
        <v>539</v>
      </c>
      <c r="G606" s="33" t="s">
        <v>540</v>
      </c>
      <c r="H606" s="243" t="s">
        <v>1850</v>
      </c>
      <c r="I606" s="33" t="s">
        <v>1855</v>
      </c>
      <c r="J606" s="33" t="s">
        <v>1788</v>
      </c>
      <c r="L606" s="33" t="s">
        <v>102</v>
      </c>
      <c r="N606" s="33" t="s">
        <v>1790</v>
      </c>
      <c r="O606" s="33" t="n">
        <v>51340</v>
      </c>
      <c r="P606" s="33" t="s">
        <v>1791</v>
      </c>
      <c r="Q606" s="33" t="s">
        <v>539</v>
      </c>
      <c r="R606" s="33" t="s">
        <v>5865</v>
      </c>
      <c r="S606" s="33" t="n">
        <v>60609</v>
      </c>
      <c r="T606" s="33" t="n">
        <v>39</v>
      </c>
      <c r="U606" s="33" t="s">
        <v>5866</v>
      </c>
      <c r="V606" s="33" t="s">
        <v>5867</v>
      </c>
      <c r="W606" s="33" t="s">
        <v>5868</v>
      </c>
      <c r="X606" s="33" t="s">
        <v>5869</v>
      </c>
      <c r="Y606" s="33" t="s">
        <v>2082</v>
      </c>
      <c r="Z606" s="33" t="s">
        <v>2083</v>
      </c>
      <c r="AA606" s="33" t="n">
        <v>2012</v>
      </c>
      <c r="AB606" s="33" t="n">
        <v>610319</v>
      </c>
      <c r="AD606" s="33" t="n">
        <v>7490</v>
      </c>
      <c r="AG606" s="33" t="s">
        <v>5870</v>
      </c>
      <c r="AH606" s="33" t="n">
        <v>4</v>
      </c>
      <c r="AI606" s="33" t="s">
        <v>1823</v>
      </c>
      <c r="AJ606" s="33" t="s">
        <v>1801</v>
      </c>
      <c r="AK606" s="33" t="s">
        <v>1802</v>
      </c>
      <c r="AL606" s="33" t="s">
        <v>102</v>
      </c>
      <c r="AM606" s="33" t="s">
        <v>71</v>
      </c>
      <c r="AN606" s="33" t="s">
        <v>102</v>
      </c>
      <c r="AO606" s="33" t="s">
        <v>102</v>
      </c>
      <c r="AP606" s="33" t="s">
        <v>71</v>
      </c>
      <c r="AQ606" s="33" t="s">
        <v>2467</v>
      </c>
      <c r="AR606" s="244" t="s">
        <v>54</v>
      </c>
    </row>
    <row r="607" customFormat="false" ht="15" hidden="false" customHeight="false" outlineLevel="0" collapsed="false">
      <c r="A607" s="33" t="n">
        <v>610320</v>
      </c>
      <c r="B607" s="242" t="s">
        <v>1785</v>
      </c>
      <c r="C607" s="243" t="s">
        <v>1786</v>
      </c>
      <c r="D607" s="33" t="n">
        <v>7510</v>
      </c>
      <c r="E607" s="33" t="n">
        <v>26481</v>
      </c>
      <c r="F607" s="33" t="s">
        <v>498</v>
      </c>
      <c r="G607" s="33" t="s">
        <v>499</v>
      </c>
      <c r="H607" s="243" t="s">
        <v>46</v>
      </c>
      <c r="I607" s="33" t="s">
        <v>1855</v>
      </c>
      <c r="J607" s="33" t="s">
        <v>1788</v>
      </c>
      <c r="L607" s="33" t="s">
        <v>232</v>
      </c>
      <c r="N607" s="33" t="s">
        <v>1790</v>
      </c>
      <c r="O607" s="33" t="n">
        <v>51148</v>
      </c>
      <c r="P607" s="33" t="s">
        <v>1791</v>
      </c>
      <c r="Q607" s="33" t="s">
        <v>5342</v>
      </c>
      <c r="R607" s="33" t="s">
        <v>5343</v>
      </c>
      <c r="S607" s="33" t="n">
        <v>60622</v>
      </c>
      <c r="T607" s="33" t="n">
        <v>34</v>
      </c>
      <c r="U607" s="33" t="s">
        <v>5871</v>
      </c>
      <c r="V607" s="33" t="s">
        <v>5872</v>
      </c>
      <c r="W607" s="33" t="s">
        <v>5873</v>
      </c>
      <c r="X607" s="33" t="s">
        <v>5874</v>
      </c>
      <c r="Y607" s="33" t="s">
        <v>1846</v>
      </c>
      <c r="Z607" s="33" t="s">
        <v>2005</v>
      </c>
      <c r="AA607" s="33" t="n">
        <v>2012</v>
      </c>
      <c r="AB607" s="33" t="n">
        <v>610320</v>
      </c>
      <c r="AD607" s="33" t="n">
        <v>7510</v>
      </c>
      <c r="AG607" s="33" t="s">
        <v>5875</v>
      </c>
      <c r="AH607" s="33" t="n">
        <v>2</v>
      </c>
      <c r="AI607" s="33" t="s">
        <v>1823</v>
      </c>
      <c r="AJ607" s="33" t="s">
        <v>1801</v>
      </c>
      <c r="AK607" s="33" t="s">
        <v>1802</v>
      </c>
      <c r="AL607" s="33" t="s">
        <v>232</v>
      </c>
      <c r="AM607" s="33" t="s">
        <v>108</v>
      </c>
      <c r="AN607" s="33" t="s">
        <v>232</v>
      </c>
      <c r="AO607" s="33" t="s">
        <v>232</v>
      </c>
      <c r="AP607" s="33" t="s">
        <v>108</v>
      </c>
      <c r="AQ607" s="33" t="s">
        <v>2426</v>
      </c>
      <c r="AR607" s="244" t="s">
        <v>109</v>
      </c>
      <c r="AS607" s="33" t="s">
        <v>77</v>
      </c>
      <c r="AT607" s="33" t="s">
        <v>77</v>
      </c>
      <c r="AU607" s="33" t="s">
        <v>47</v>
      </c>
      <c r="AV607" s="33" t="n">
        <v>60</v>
      </c>
      <c r="AW607" s="33" t="n">
        <v>64</v>
      </c>
      <c r="AX607" s="33" t="n">
        <v>57</v>
      </c>
      <c r="AY607" s="33" t="n">
        <v>58</v>
      </c>
      <c r="AZ607" s="33" t="n">
        <v>2</v>
      </c>
      <c r="BA607" s="33" t="n">
        <v>1</v>
      </c>
      <c r="BB607" s="33" t="n">
        <v>12</v>
      </c>
      <c r="BC607" s="33" t="n">
        <v>34</v>
      </c>
      <c r="BD607" s="245" t="n">
        <v>1</v>
      </c>
      <c r="BE607" s="33" t="n">
        <v>0</v>
      </c>
      <c r="BF607" s="33" t="n">
        <v>6</v>
      </c>
      <c r="BG607" s="33" t="n">
        <v>2</v>
      </c>
      <c r="BH607" s="33" t="n">
        <v>58</v>
      </c>
      <c r="BI607" s="33" t="n">
        <v>0.017</v>
      </c>
      <c r="BJ607" s="33" t="n">
        <v>0.017</v>
      </c>
      <c r="BK607" s="33" t="n">
        <v>0</v>
      </c>
      <c r="BL607" s="33" t="n">
        <v>0.017</v>
      </c>
      <c r="BM607" s="33" t="n">
        <v>0.034</v>
      </c>
      <c r="BN607" s="33" t="n">
        <v>0.034</v>
      </c>
      <c r="BO607" s="33" t="n">
        <v>0.017</v>
      </c>
      <c r="BP607" s="33" t="n">
        <v>0.034</v>
      </c>
      <c r="BQ607" s="33" t="n">
        <v>0.086</v>
      </c>
      <c r="BR607" s="33" t="n">
        <v>0.034</v>
      </c>
      <c r="BS607" s="33" t="n">
        <v>0.069</v>
      </c>
      <c r="BT607" s="33" t="n">
        <v>0.172</v>
      </c>
      <c r="BU607" s="33" t="n">
        <v>0.207</v>
      </c>
      <c r="BV607" s="33" t="n">
        <v>0.224</v>
      </c>
      <c r="BW607" s="33" t="n">
        <v>0.19</v>
      </c>
      <c r="BX607" s="33" t="n">
        <v>0.207</v>
      </c>
      <c r="BY607" s="33" t="n">
        <v>0.241</v>
      </c>
      <c r="BZ607" s="33" t="n">
        <v>0.259</v>
      </c>
      <c r="CA607" s="33" t="n">
        <v>0.017</v>
      </c>
      <c r="CB607" s="33" t="n">
        <v>0.017</v>
      </c>
      <c r="CC607" s="33" t="n">
        <v>0.052</v>
      </c>
      <c r="CD607" s="33" t="n">
        <v>0.034</v>
      </c>
      <c r="CE607" s="33" t="n">
        <v>0.052</v>
      </c>
      <c r="CF607" s="33" t="n">
        <v>0.052</v>
      </c>
      <c r="CG607" s="33" t="n">
        <v>0.741</v>
      </c>
      <c r="CH607" s="33" t="n">
        <v>0.707</v>
      </c>
      <c r="CI607" s="33" t="n">
        <v>0.672</v>
      </c>
      <c r="CJ607" s="33" t="n">
        <v>0.707</v>
      </c>
      <c r="CK607" s="33" t="n">
        <v>0.603</v>
      </c>
      <c r="CL607" s="33" t="n">
        <v>0.483</v>
      </c>
      <c r="CM607" s="33" t="n">
        <v>0.034</v>
      </c>
      <c r="CN607" s="33" t="n">
        <v>0</v>
      </c>
      <c r="CO607" s="33" t="n">
        <v>0</v>
      </c>
      <c r="CP607" s="33" t="n">
        <v>0</v>
      </c>
      <c r="CQ607" s="33" t="n">
        <v>0</v>
      </c>
      <c r="CR607" s="33" t="n">
        <v>0.017</v>
      </c>
      <c r="CS607" s="33" t="n">
        <v>0.052</v>
      </c>
      <c r="CT607" s="33" t="n">
        <v>0.034</v>
      </c>
      <c r="CU607" s="33" t="n">
        <v>0.052</v>
      </c>
      <c r="CV607" s="33" t="n">
        <v>0.034</v>
      </c>
      <c r="CW607" s="33" t="n">
        <v>0.017</v>
      </c>
      <c r="CX607" s="33" t="n">
        <v>0.034</v>
      </c>
      <c r="CY607" s="33" t="n">
        <v>0.017</v>
      </c>
      <c r="CZ607" s="33" t="n">
        <v>0.052</v>
      </c>
      <c r="DA607" s="33" t="n">
        <v>0.034</v>
      </c>
      <c r="DB607" s="33" t="n">
        <v>0.052</v>
      </c>
      <c r="DC607" s="33" t="n">
        <v>0.086</v>
      </c>
      <c r="DD607" s="33" t="n">
        <v>0.034</v>
      </c>
      <c r="DE607" s="33" t="n">
        <v>0.052</v>
      </c>
      <c r="DF607" s="33" t="n">
        <v>0.172</v>
      </c>
      <c r="DG607" s="33" t="n">
        <v>0.172</v>
      </c>
      <c r="DH607" s="33" t="n">
        <v>0.19</v>
      </c>
      <c r="DI607" s="33" t="n">
        <v>0.121</v>
      </c>
      <c r="DJ607" s="33" t="n">
        <v>0.207</v>
      </c>
      <c r="DK607" s="33" t="n">
        <v>0.172</v>
      </c>
      <c r="DL607" s="33" t="n">
        <v>0.121</v>
      </c>
      <c r="DM607" s="33" t="n">
        <v>0.19</v>
      </c>
      <c r="DN607" s="33" t="n">
        <v>0</v>
      </c>
      <c r="DO607" s="33" t="n">
        <v>0</v>
      </c>
      <c r="DP607" s="33" t="n">
        <v>0</v>
      </c>
      <c r="DQ607" s="33" t="n">
        <v>0</v>
      </c>
      <c r="DR607" s="33" t="n">
        <v>0</v>
      </c>
      <c r="DS607" s="33" t="n">
        <v>0.017</v>
      </c>
      <c r="DT607" s="33" t="n">
        <v>0</v>
      </c>
      <c r="DU607" s="33" t="n">
        <v>0</v>
      </c>
      <c r="DV607" s="33" t="n">
        <v>0</v>
      </c>
      <c r="DW607" s="33" t="n">
        <v>0.879</v>
      </c>
      <c r="DX607" s="33" t="n">
        <v>0.81</v>
      </c>
      <c r="DY607" s="33" t="n">
        <v>0.793</v>
      </c>
      <c r="DZ607" s="33" t="n">
        <v>0.793</v>
      </c>
      <c r="EA607" s="33" t="n">
        <v>0.828</v>
      </c>
      <c r="EB607" s="33" t="n">
        <v>0.724</v>
      </c>
      <c r="EC607" s="33" t="n">
        <v>0.724</v>
      </c>
      <c r="ED607" s="33" t="n">
        <v>0.759</v>
      </c>
      <c r="EE607" s="33" t="n">
        <v>0.724</v>
      </c>
      <c r="EF607" s="33" t="n">
        <v>0.483</v>
      </c>
      <c r="EG607" s="33" t="n">
        <v>0.017</v>
      </c>
      <c r="EH607" s="33" t="n">
        <v>0</v>
      </c>
      <c r="EI607" s="33" t="n">
        <v>0.017</v>
      </c>
      <c r="EJ607" s="33" t="n">
        <v>0.31</v>
      </c>
      <c r="EK607" s="33" t="n">
        <v>0.052</v>
      </c>
      <c r="EL607" s="33" t="n">
        <v>0.069</v>
      </c>
      <c r="EM607" s="33" t="n">
        <v>0.052</v>
      </c>
      <c r="EN607" s="33" t="n">
        <v>0.052</v>
      </c>
      <c r="EO607" s="33" t="n">
        <v>0.224</v>
      </c>
      <c r="EP607" s="33" t="n">
        <v>0.121</v>
      </c>
      <c r="EQ607" s="33" t="n">
        <v>0.241</v>
      </c>
      <c r="ER607" s="33" t="n">
        <v>0.034</v>
      </c>
      <c r="ES607" s="33" t="n">
        <v>0.034</v>
      </c>
      <c r="ET607" s="33" t="n">
        <v>0.103</v>
      </c>
      <c r="EU607" s="33" t="n">
        <v>0.138</v>
      </c>
      <c r="EV607" s="33" t="n">
        <v>0.121</v>
      </c>
      <c r="EW607" s="33" t="n">
        <v>0.672</v>
      </c>
      <c r="EX607" s="33" t="n">
        <v>0.707</v>
      </c>
      <c r="EY607" s="33" t="n">
        <v>0.552</v>
      </c>
      <c r="EZ607" s="33" t="n">
        <v>8.51</v>
      </c>
      <c r="FA607" s="33" t="n">
        <v>0</v>
      </c>
      <c r="FB607" s="33" t="n">
        <v>0</v>
      </c>
      <c r="FC607" s="33" t="n">
        <v>0.052</v>
      </c>
      <c r="FD607" s="33" t="n">
        <v>0</v>
      </c>
      <c r="FE607" s="33" t="n">
        <v>0.086</v>
      </c>
      <c r="FF607" s="33" t="n">
        <v>0.052</v>
      </c>
      <c r="FG607" s="33" t="n">
        <v>0.052</v>
      </c>
      <c r="FH607" s="33" t="n">
        <v>0.069</v>
      </c>
      <c r="FI607" s="33" t="n">
        <v>0.121</v>
      </c>
      <c r="FJ607" s="33" t="n">
        <v>0.517</v>
      </c>
      <c r="FK607" s="33" t="n">
        <v>0.052</v>
      </c>
      <c r="FL607" s="33" t="n">
        <v>0.448</v>
      </c>
      <c r="FM607" s="33" t="n">
        <v>0.414</v>
      </c>
      <c r="FN607" s="33" t="n">
        <v>0.259</v>
      </c>
      <c r="FO607" s="33" t="n">
        <v>0.121</v>
      </c>
      <c r="FP607" s="33" t="n">
        <v>0.121</v>
      </c>
      <c r="FQ607" s="33" t="n">
        <v>0.19</v>
      </c>
      <c r="FR607" s="33" t="n">
        <v>0.103</v>
      </c>
      <c r="FS607" s="33" t="n">
        <v>0.121</v>
      </c>
      <c r="FT607" s="33" t="n">
        <v>0.276</v>
      </c>
      <c r="FU607" s="33" t="n">
        <v>0.121</v>
      </c>
      <c r="FV607" s="33" t="n">
        <v>0.138</v>
      </c>
      <c r="FW607" s="33" t="n">
        <v>0.172</v>
      </c>
      <c r="FX607" s="33" t="n">
        <v>0.207</v>
      </c>
      <c r="FY607" s="33" t="n">
        <v>0.207</v>
      </c>
      <c r="FZ607" s="33" t="n">
        <v>0.103</v>
      </c>
      <c r="GA607" s="33" t="n">
        <v>0.017</v>
      </c>
      <c r="GB607" s="33" t="n">
        <v>0</v>
      </c>
      <c r="GC607" s="33" t="n">
        <v>0</v>
      </c>
      <c r="GD607" s="33" t="n">
        <v>0.052</v>
      </c>
      <c r="GE607" s="33" t="n">
        <v>0.103</v>
      </c>
      <c r="GF607" s="33" t="n">
        <v>0</v>
      </c>
      <c r="GG607" s="33" t="n">
        <v>0.293</v>
      </c>
      <c r="GH607" s="33" t="n">
        <v>0.293</v>
      </c>
      <c r="GI607" s="33" t="n">
        <v>0.276</v>
      </c>
      <c r="GJ607" s="33" t="n">
        <v>0.345</v>
      </c>
      <c r="GK607" s="33" t="n">
        <v>0.293</v>
      </c>
      <c r="GL607" s="33" t="n">
        <v>0.31</v>
      </c>
      <c r="GM607" s="33" t="n">
        <v>0.603</v>
      </c>
      <c r="GN607" s="33" t="n">
        <v>0.431</v>
      </c>
      <c r="GO607" s="33" t="n">
        <v>0.5</v>
      </c>
      <c r="GP607" s="33" t="n">
        <v>0.414</v>
      </c>
      <c r="GQ607" s="33" t="n">
        <v>0.466</v>
      </c>
      <c r="GR607" s="33" t="n">
        <v>0.569</v>
      </c>
      <c r="GS607" s="33" t="n">
        <v>0.034</v>
      </c>
      <c r="GT607" s="33" t="n">
        <v>0.172</v>
      </c>
      <c r="GU607" s="33" t="n">
        <v>0.138</v>
      </c>
      <c r="GV607" s="33" t="n">
        <v>0.121</v>
      </c>
      <c r="GW607" s="33" t="n">
        <v>0.069</v>
      </c>
      <c r="GX607" s="33" t="n">
        <v>0.052</v>
      </c>
      <c r="GY607" s="33" t="n">
        <v>0.017</v>
      </c>
      <c r="GZ607" s="33" t="n">
        <v>0.034</v>
      </c>
      <c r="HA607" s="33" t="n">
        <v>0.017</v>
      </c>
      <c r="HB607" s="33" t="n">
        <v>0.017</v>
      </c>
      <c r="HC607" s="33" t="n">
        <v>0.017</v>
      </c>
      <c r="HD607" s="33" t="n">
        <v>0.017</v>
      </c>
      <c r="HE607" s="33" t="n">
        <v>0.034</v>
      </c>
      <c r="HF607" s="33" t="n">
        <v>0.069</v>
      </c>
      <c r="HG607" s="33" t="n">
        <v>0.069</v>
      </c>
      <c r="HH607" s="33" t="n">
        <v>0.052</v>
      </c>
      <c r="HI607" s="33" t="n">
        <v>0.052</v>
      </c>
      <c r="HJ607" s="33" t="n">
        <v>0.052</v>
      </c>
    </row>
    <row r="608" customFormat="false" ht="15" hidden="false" customHeight="false" outlineLevel="0" collapsed="false">
      <c r="A608" s="33" t="n">
        <v>610321</v>
      </c>
      <c r="B608" s="242" t="s">
        <v>1785</v>
      </c>
      <c r="C608" s="243" t="s">
        <v>1786</v>
      </c>
      <c r="D608" s="33" t="n">
        <v>7520</v>
      </c>
      <c r="E608" s="33" t="n">
        <v>41081</v>
      </c>
      <c r="F608" s="33" t="s">
        <v>905</v>
      </c>
      <c r="G608" s="33" t="s">
        <v>906</v>
      </c>
      <c r="H608" s="243" t="s">
        <v>1850</v>
      </c>
      <c r="I608" s="33" t="s">
        <v>1855</v>
      </c>
      <c r="J608" s="33" t="s">
        <v>1788</v>
      </c>
      <c r="L608" s="33" t="s">
        <v>75</v>
      </c>
      <c r="N608" s="33" t="s">
        <v>1790</v>
      </c>
      <c r="O608" s="33" t="n">
        <v>51042</v>
      </c>
      <c r="P608" s="33" t="s">
        <v>1791</v>
      </c>
      <c r="Q608" s="33" t="s">
        <v>5876</v>
      </c>
      <c r="R608" s="33" t="s">
        <v>5877</v>
      </c>
      <c r="S608" s="33" t="n">
        <v>60618</v>
      </c>
      <c r="T608" s="33" t="n">
        <v>31</v>
      </c>
      <c r="U608" s="33" t="s">
        <v>5876</v>
      </c>
      <c r="V608" s="33" t="s">
        <v>5878</v>
      </c>
      <c r="W608" s="33" t="s">
        <v>5879</v>
      </c>
      <c r="X608" s="33" t="s">
        <v>5880</v>
      </c>
      <c r="Y608" s="33" t="s">
        <v>1927</v>
      </c>
      <c r="Z608" s="33" t="s">
        <v>1972</v>
      </c>
      <c r="AA608" s="33" t="n">
        <v>2012</v>
      </c>
      <c r="AB608" s="33" t="n">
        <v>610321</v>
      </c>
      <c r="AD608" s="33" t="n">
        <v>7520</v>
      </c>
      <c r="AG608" s="33" t="s">
        <v>5881</v>
      </c>
      <c r="AH608" s="33" t="n">
        <v>1</v>
      </c>
      <c r="AI608" s="33" t="s">
        <v>1823</v>
      </c>
      <c r="AJ608" s="33" t="s">
        <v>1801</v>
      </c>
      <c r="AK608" s="33" t="s">
        <v>1802</v>
      </c>
      <c r="AL608" s="33" t="s">
        <v>75</v>
      </c>
      <c r="AM608" s="33" t="s">
        <v>65</v>
      </c>
      <c r="AN608" s="33" t="s">
        <v>75</v>
      </c>
      <c r="AO608" s="33" t="s">
        <v>75</v>
      </c>
      <c r="AP608" s="33" t="s">
        <v>65</v>
      </c>
      <c r="AQ608" s="33" t="s">
        <v>2426</v>
      </c>
      <c r="AR608" s="244" t="s">
        <v>54</v>
      </c>
    </row>
    <row r="609" customFormat="false" ht="15" hidden="false" customHeight="false" outlineLevel="0" collapsed="false">
      <c r="A609" s="33" t="n">
        <v>610323</v>
      </c>
      <c r="B609" s="242" t="s">
        <v>1785</v>
      </c>
      <c r="C609" s="243" t="s">
        <v>1786</v>
      </c>
      <c r="D609" s="33" t="n">
        <v>7540</v>
      </c>
      <c r="E609" s="33" t="n">
        <v>46491</v>
      </c>
      <c r="F609" s="33" t="s">
        <v>993</v>
      </c>
      <c r="G609" s="33" t="s">
        <v>994</v>
      </c>
      <c r="H609" s="243" t="s">
        <v>49</v>
      </c>
      <c r="I609" s="33" t="s">
        <v>1855</v>
      </c>
      <c r="J609" s="33" t="s">
        <v>1788</v>
      </c>
      <c r="L609" s="33" t="s">
        <v>52</v>
      </c>
      <c r="N609" s="33" t="s">
        <v>1790</v>
      </c>
      <c r="O609" s="33" t="n">
        <v>51627</v>
      </c>
      <c r="P609" s="33" t="s">
        <v>1791</v>
      </c>
      <c r="Q609" s="33" t="s">
        <v>5882</v>
      </c>
      <c r="R609" s="33" t="s">
        <v>5883</v>
      </c>
      <c r="S609" s="33" t="n">
        <v>60617</v>
      </c>
      <c r="T609" s="33" t="n">
        <v>47</v>
      </c>
      <c r="U609" s="33" t="s">
        <v>5884</v>
      </c>
      <c r="V609" s="33" t="s">
        <v>5885</v>
      </c>
      <c r="W609" s="33" t="s">
        <v>5886</v>
      </c>
      <c r="X609" s="33" t="s">
        <v>5887</v>
      </c>
      <c r="Y609" s="33" t="s">
        <v>2325</v>
      </c>
      <c r="Z609" s="33" t="s">
        <v>2326</v>
      </c>
      <c r="AA609" s="33" t="n">
        <v>2012</v>
      </c>
      <c r="AB609" s="33" t="n">
        <v>610323</v>
      </c>
      <c r="AD609" s="33" t="n">
        <v>7540</v>
      </c>
      <c r="AG609" s="33" t="s">
        <v>5888</v>
      </c>
      <c r="AH609" s="33" t="n">
        <v>6</v>
      </c>
      <c r="AI609" s="33" t="s">
        <v>1842</v>
      </c>
      <c r="AJ609" s="33" t="s">
        <v>1801</v>
      </c>
      <c r="AK609" s="33" t="s">
        <v>1802</v>
      </c>
      <c r="AL609" s="33" t="s">
        <v>52</v>
      </c>
      <c r="AM609" s="33" t="s">
        <v>53</v>
      </c>
      <c r="AN609" s="33" t="s">
        <v>52</v>
      </c>
      <c r="AO609" s="33" t="s">
        <v>52</v>
      </c>
      <c r="AP609" s="33" t="s">
        <v>53</v>
      </c>
      <c r="AQ609" s="33" t="s">
        <v>2426</v>
      </c>
      <c r="AR609" s="244" t="s">
        <v>54</v>
      </c>
    </row>
    <row r="610" customFormat="false" ht="15" hidden="false" customHeight="false" outlineLevel="0" collapsed="false">
      <c r="A610" s="33" t="n">
        <v>610325</v>
      </c>
      <c r="B610" s="242" t="s">
        <v>1785</v>
      </c>
      <c r="C610" s="243" t="s">
        <v>1786</v>
      </c>
      <c r="D610" s="33" t="n">
        <v>7560</v>
      </c>
      <c r="E610" s="33" t="n">
        <v>41091</v>
      </c>
      <c r="F610" s="33" t="s">
        <v>873</v>
      </c>
      <c r="G610" s="33" t="s">
        <v>874</v>
      </c>
      <c r="H610" s="243" t="s">
        <v>1850</v>
      </c>
      <c r="I610" s="33" t="s">
        <v>1855</v>
      </c>
      <c r="J610" s="33" t="s">
        <v>1788</v>
      </c>
      <c r="L610" s="33" t="s">
        <v>80</v>
      </c>
      <c r="N610" s="33" t="s">
        <v>1790</v>
      </c>
      <c r="O610" s="33" t="n">
        <v>52618</v>
      </c>
      <c r="P610" s="33" t="s">
        <v>1791</v>
      </c>
      <c r="Q610" s="33" t="s">
        <v>873</v>
      </c>
      <c r="R610" s="33" t="s">
        <v>5889</v>
      </c>
      <c r="S610" s="33" t="n">
        <v>60618</v>
      </c>
      <c r="T610" s="33" t="n">
        <v>29</v>
      </c>
      <c r="U610" s="33" t="s">
        <v>873</v>
      </c>
      <c r="V610" s="33" t="s">
        <v>5890</v>
      </c>
      <c r="W610" s="33" t="s">
        <v>5891</v>
      </c>
      <c r="X610" s="33" t="s">
        <v>5892</v>
      </c>
      <c r="Y610" s="33" t="s">
        <v>1840</v>
      </c>
      <c r="Z610" s="33" t="s">
        <v>3103</v>
      </c>
      <c r="AA610" s="33" t="n">
        <v>2012</v>
      </c>
      <c r="AB610" s="33" t="n">
        <v>610325</v>
      </c>
      <c r="AD610" s="33" t="n">
        <v>7560</v>
      </c>
      <c r="AG610" s="33" t="s">
        <v>5893</v>
      </c>
      <c r="AH610" s="33" t="n">
        <v>2</v>
      </c>
      <c r="AI610" s="33" t="s">
        <v>1823</v>
      </c>
      <c r="AJ610" s="33" t="s">
        <v>1801</v>
      </c>
      <c r="AK610" s="33" t="s">
        <v>1802</v>
      </c>
      <c r="AL610" s="33" t="s">
        <v>80</v>
      </c>
      <c r="AM610" s="33" t="s">
        <v>65</v>
      </c>
      <c r="AN610" s="33" t="s">
        <v>80</v>
      </c>
      <c r="AO610" s="33" t="s">
        <v>80</v>
      </c>
      <c r="AP610" s="33" t="s">
        <v>65</v>
      </c>
      <c r="AQ610" s="33" t="s">
        <v>2426</v>
      </c>
      <c r="AR610" s="244" t="s">
        <v>109</v>
      </c>
      <c r="AS610" s="33" t="s">
        <v>67</v>
      </c>
      <c r="AT610" s="33" t="s">
        <v>47</v>
      </c>
      <c r="AU610" s="33" t="s">
        <v>77</v>
      </c>
      <c r="AV610" s="33" t="n">
        <v>35</v>
      </c>
      <c r="AW610" s="33" t="n">
        <v>57</v>
      </c>
      <c r="AX610" s="33" t="n">
        <v>61</v>
      </c>
      <c r="AY610" s="33" t="n">
        <v>574</v>
      </c>
      <c r="AZ610" s="33" t="n">
        <v>21</v>
      </c>
      <c r="BA610" s="33" t="n">
        <v>5</v>
      </c>
      <c r="BB610" s="33" t="n">
        <v>23</v>
      </c>
      <c r="BC610" s="33" t="n">
        <v>492</v>
      </c>
      <c r="BD610" s="245" t="n">
        <v>0</v>
      </c>
      <c r="BE610" s="33" t="n">
        <v>0</v>
      </c>
      <c r="BF610" s="33" t="n">
        <v>20</v>
      </c>
      <c r="BG610" s="33" t="n">
        <v>13</v>
      </c>
      <c r="BH610" s="33" t="n">
        <v>574</v>
      </c>
      <c r="BI610" s="33" t="n">
        <v>0.019</v>
      </c>
      <c r="BJ610" s="33" t="n">
        <v>0.016</v>
      </c>
      <c r="BK610" s="33" t="n">
        <v>0.028</v>
      </c>
      <c r="BL610" s="33" t="n">
        <v>0.012</v>
      </c>
      <c r="BM610" s="33" t="n">
        <v>0.024</v>
      </c>
      <c r="BN610" s="33" t="n">
        <v>0.064</v>
      </c>
      <c r="BO610" s="33" t="n">
        <v>0.118</v>
      </c>
      <c r="BP610" s="33" t="n">
        <v>0.08</v>
      </c>
      <c r="BQ610" s="33" t="n">
        <v>0.075</v>
      </c>
      <c r="BR610" s="33" t="n">
        <v>0.035</v>
      </c>
      <c r="BS610" s="33" t="n">
        <v>0.115</v>
      </c>
      <c r="BT610" s="33" t="n">
        <v>0.134</v>
      </c>
      <c r="BU610" s="33" t="n">
        <v>0.43</v>
      </c>
      <c r="BV610" s="33" t="n">
        <v>0.341</v>
      </c>
      <c r="BW610" s="33" t="n">
        <v>0.415</v>
      </c>
      <c r="BX610" s="33" t="n">
        <v>0.301</v>
      </c>
      <c r="BY610" s="33" t="n">
        <v>0.39</v>
      </c>
      <c r="BZ610" s="33" t="n">
        <v>0.395</v>
      </c>
      <c r="CA610" s="33" t="n">
        <v>0.028</v>
      </c>
      <c r="CB610" s="33" t="n">
        <v>0.028</v>
      </c>
      <c r="CC610" s="33" t="n">
        <v>0.056</v>
      </c>
      <c r="CD610" s="33" t="n">
        <v>0.033</v>
      </c>
      <c r="CE610" s="33" t="n">
        <v>0.03</v>
      </c>
      <c r="CF610" s="33" t="n">
        <v>0.04</v>
      </c>
      <c r="CG610" s="33" t="n">
        <v>0.404</v>
      </c>
      <c r="CH610" s="33" t="n">
        <v>0.535</v>
      </c>
      <c r="CI610" s="33" t="n">
        <v>0.427</v>
      </c>
      <c r="CJ610" s="33" t="n">
        <v>0.618</v>
      </c>
      <c r="CK610" s="33" t="n">
        <v>0.441</v>
      </c>
      <c r="CL610" s="33" t="n">
        <v>0.366</v>
      </c>
      <c r="CM610" s="33" t="n">
        <v>0.002</v>
      </c>
      <c r="CN610" s="33" t="n">
        <v>0.002</v>
      </c>
      <c r="CO610" s="33" t="n">
        <v>0.003</v>
      </c>
      <c r="CP610" s="33" t="n">
        <v>0.009</v>
      </c>
      <c r="CQ610" s="33" t="n">
        <v>0.002</v>
      </c>
      <c r="CR610" s="33" t="n">
        <v>0.005</v>
      </c>
      <c r="CS610" s="33" t="n">
        <v>0.014</v>
      </c>
      <c r="CT610" s="33" t="n">
        <v>0.064</v>
      </c>
      <c r="CU610" s="33" t="n">
        <v>0.031</v>
      </c>
      <c r="CV610" s="33" t="n">
        <v>0.012</v>
      </c>
      <c r="CW610" s="33" t="n">
        <v>0.012</v>
      </c>
      <c r="CX610" s="33" t="n">
        <v>0.01</v>
      </c>
      <c r="CY610" s="33" t="n">
        <v>0.03</v>
      </c>
      <c r="CZ610" s="33" t="n">
        <v>0.016</v>
      </c>
      <c r="DA610" s="33" t="n">
        <v>0.024</v>
      </c>
      <c r="DB610" s="33" t="n">
        <v>0.051</v>
      </c>
      <c r="DC610" s="33" t="n">
        <v>0.091</v>
      </c>
      <c r="DD610" s="33" t="n">
        <v>0.061</v>
      </c>
      <c r="DE610" s="33" t="n">
        <v>0.146</v>
      </c>
      <c r="DF610" s="33" t="n">
        <v>0.172</v>
      </c>
      <c r="DG610" s="33" t="n">
        <v>0.185</v>
      </c>
      <c r="DH610" s="33" t="n">
        <v>0.207</v>
      </c>
      <c r="DI610" s="33" t="n">
        <v>0.178</v>
      </c>
      <c r="DJ610" s="33" t="n">
        <v>0.247</v>
      </c>
      <c r="DK610" s="33" t="n">
        <v>0.233</v>
      </c>
      <c r="DL610" s="33" t="n">
        <v>0.235</v>
      </c>
      <c r="DM610" s="33" t="n">
        <v>0.223</v>
      </c>
      <c r="DN610" s="33" t="n">
        <v>0.019</v>
      </c>
      <c r="DO610" s="33" t="n">
        <v>0.014</v>
      </c>
      <c r="DP610" s="33" t="n">
        <v>0.024</v>
      </c>
      <c r="DQ610" s="33" t="n">
        <v>0.023</v>
      </c>
      <c r="DR610" s="33" t="n">
        <v>0.017</v>
      </c>
      <c r="DS610" s="33" t="n">
        <v>0.023</v>
      </c>
      <c r="DT610" s="33" t="n">
        <v>0.031</v>
      </c>
      <c r="DU610" s="33" t="n">
        <v>0.03</v>
      </c>
      <c r="DV610" s="33" t="n">
        <v>0.024</v>
      </c>
      <c r="DW610" s="33" t="n">
        <v>0.821</v>
      </c>
      <c r="DX610" s="33" t="n">
        <v>0.8</v>
      </c>
      <c r="DY610" s="33" t="n">
        <v>0.777</v>
      </c>
      <c r="DZ610" s="33" t="n">
        <v>0.732</v>
      </c>
      <c r="EA610" s="33" t="n">
        <v>0.787</v>
      </c>
      <c r="EB610" s="33" t="n">
        <v>0.7</v>
      </c>
      <c r="EC610" s="33" t="n">
        <v>0.671</v>
      </c>
      <c r="ED610" s="33" t="n">
        <v>0.58</v>
      </c>
      <c r="EE610" s="33" t="n">
        <v>0.66</v>
      </c>
      <c r="EF610" s="33" t="n">
        <v>0.362</v>
      </c>
      <c r="EG610" s="33" t="n">
        <v>0.023</v>
      </c>
      <c r="EH610" s="33" t="n">
        <v>0.009</v>
      </c>
      <c r="EI610" s="33" t="n">
        <v>0.042</v>
      </c>
      <c r="EJ610" s="33" t="n">
        <v>0.237</v>
      </c>
      <c r="EK610" s="33" t="n">
        <v>0.059</v>
      </c>
      <c r="EL610" s="33" t="n">
        <v>0.03</v>
      </c>
      <c r="EM610" s="33" t="n">
        <v>0.089</v>
      </c>
      <c r="EN610" s="33" t="n">
        <v>0.172</v>
      </c>
      <c r="EO610" s="33" t="n">
        <v>0.35</v>
      </c>
      <c r="EP610" s="33" t="n">
        <v>0.326</v>
      </c>
      <c r="EQ610" s="33" t="n">
        <v>0.329</v>
      </c>
      <c r="ER610" s="33" t="n">
        <v>0.08</v>
      </c>
      <c r="ES610" s="33" t="n">
        <v>0.051</v>
      </c>
      <c r="ET610" s="33" t="n">
        <v>0.085</v>
      </c>
      <c r="EU610" s="33" t="n">
        <v>0.073</v>
      </c>
      <c r="EV610" s="33" t="n">
        <v>0.148</v>
      </c>
      <c r="EW610" s="33" t="n">
        <v>0.517</v>
      </c>
      <c r="EX610" s="33" t="n">
        <v>0.551</v>
      </c>
      <c r="EY610" s="33" t="n">
        <v>0.467</v>
      </c>
      <c r="EZ610" s="33" t="n">
        <v>8.17</v>
      </c>
      <c r="FA610" s="33" t="n">
        <v>0.01</v>
      </c>
      <c r="FB610" s="33" t="n">
        <v>0.009</v>
      </c>
      <c r="FC610" s="33" t="n">
        <v>0.016</v>
      </c>
      <c r="FD610" s="33" t="n">
        <v>0.026</v>
      </c>
      <c r="FE610" s="33" t="n">
        <v>0.066</v>
      </c>
      <c r="FF610" s="33" t="n">
        <v>0.056</v>
      </c>
      <c r="FG610" s="33" t="n">
        <v>0.089</v>
      </c>
      <c r="FH610" s="33" t="n">
        <v>0.136</v>
      </c>
      <c r="FI610" s="33" t="n">
        <v>0.185</v>
      </c>
      <c r="FJ610" s="33" t="n">
        <v>0.34</v>
      </c>
      <c r="FK610" s="33" t="n">
        <v>0.068</v>
      </c>
      <c r="FL610" s="33" t="n">
        <v>0.336</v>
      </c>
      <c r="FM610" s="33" t="n">
        <v>0.456</v>
      </c>
      <c r="FN610" s="33" t="n">
        <v>0.244</v>
      </c>
      <c r="FO610" s="33" t="n">
        <v>0.202</v>
      </c>
      <c r="FP610" s="33" t="n">
        <v>0.152</v>
      </c>
      <c r="FQ610" s="33" t="n">
        <v>0.2</v>
      </c>
      <c r="FR610" s="33" t="n">
        <v>0.146</v>
      </c>
      <c r="FS610" s="33" t="n">
        <v>0.078</v>
      </c>
      <c r="FT610" s="33" t="n">
        <v>0.174</v>
      </c>
      <c r="FU610" s="33" t="n">
        <v>0.146</v>
      </c>
      <c r="FV610" s="33" t="n">
        <v>0.082</v>
      </c>
      <c r="FW610" s="33" t="n">
        <v>0.232</v>
      </c>
      <c r="FX610" s="33" t="n">
        <v>0.169</v>
      </c>
      <c r="FY610" s="33" t="n">
        <v>0.232</v>
      </c>
      <c r="FZ610" s="33" t="n">
        <v>0.15</v>
      </c>
      <c r="GA610" s="33" t="n">
        <v>0.003</v>
      </c>
      <c r="GB610" s="33" t="n">
        <v>0.007</v>
      </c>
      <c r="GC610" s="33" t="n">
        <v>0.009</v>
      </c>
      <c r="GD610" s="33" t="n">
        <v>0.007</v>
      </c>
      <c r="GE610" s="33" t="n">
        <v>0.091</v>
      </c>
      <c r="GF610" s="33" t="n">
        <v>0.007</v>
      </c>
      <c r="GG610" s="33" t="n">
        <v>0.27</v>
      </c>
      <c r="GH610" s="33" t="n">
        <v>0.272</v>
      </c>
      <c r="GI610" s="33" t="n">
        <v>0.272</v>
      </c>
      <c r="GJ610" s="33" t="n">
        <v>0.263</v>
      </c>
      <c r="GK610" s="33" t="n">
        <v>0.345</v>
      </c>
      <c r="GL610" s="33" t="n">
        <v>0.296</v>
      </c>
      <c r="GM610" s="33" t="n">
        <v>0.624</v>
      </c>
      <c r="GN610" s="33" t="n">
        <v>0.449</v>
      </c>
      <c r="GO610" s="33" t="n">
        <v>0.5</v>
      </c>
      <c r="GP610" s="33" t="n">
        <v>0.533</v>
      </c>
      <c r="GQ610" s="33" t="n">
        <v>0.39</v>
      </c>
      <c r="GR610" s="33" t="n">
        <v>0.577</v>
      </c>
      <c r="GS610" s="33" t="n">
        <v>0.047</v>
      </c>
      <c r="GT610" s="33" t="n">
        <v>0.195</v>
      </c>
      <c r="GU610" s="33" t="n">
        <v>0.15</v>
      </c>
      <c r="GV610" s="33" t="n">
        <v>0.125</v>
      </c>
      <c r="GW610" s="33" t="n">
        <v>0.101</v>
      </c>
      <c r="GX610" s="33" t="n">
        <v>0.064</v>
      </c>
      <c r="GY610" s="33" t="n">
        <v>0.014</v>
      </c>
      <c r="GZ610" s="33" t="n">
        <v>0.024</v>
      </c>
      <c r="HA610" s="33" t="n">
        <v>0.023</v>
      </c>
      <c r="HB610" s="33" t="n">
        <v>0.019</v>
      </c>
      <c r="HC610" s="33" t="n">
        <v>0.024</v>
      </c>
      <c r="HD610" s="33" t="n">
        <v>0.012</v>
      </c>
      <c r="HE610" s="33" t="n">
        <v>0.042</v>
      </c>
      <c r="HF610" s="33" t="n">
        <v>0.052</v>
      </c>
      <c r="HG610" s="33" t="n">
        <v>0.047</v>
      </c>
      <c r="HH610" s="33" t="n">
        <v>0.052</v>
      </c>
      <c r="HI610" s="33" t="n">
        <v>0.049</v>
      </c>
      <c r="HJ610" s="33" t="n">
        <v>0.044</v>
      </c>
    </row>
    <row r="611" customFormat="false" ht="15" hidden="false" customHeight="false" outlineLevel="0" collapsed="false">
      <c r="A611" s="33" t="n">
        <v>610329</v>
      </c>
      <c r="B611" s="242" t="s">
        <v>1785</v>
      </c>
      <c r="C611" s="243" t="s">
        <v>1786</v>
      </c>
      <c r="D611" s="33" t="n">
        <v>7610</v>
      </c>
      <c r="E611" s="33" t="n">
        <v>31281</v>
      </c>
      <c r="F611" s="33" t="s">
        <v>1057</v>
      </c>
      <c r="G611" s="33" t="s">
        <v>1058</v>
      </c>
      <c r="H611" s="243" t="s">
        <v>46</v>
      </c>
      <c r="I611" s="33" t="s">
        <v>1855</v>
      </c>
      <c r="J611" s="33" t="s">
        <v>1788</v>
      </c>
      <c r="L611" s="33" t="s">
        <v>279</v>
      </c>
      <c r="N611" s="33" t="s">
        <v>1790</v>
      </c>
      <c r="O611" s="33" t="n">
        <v>51256</v>
      </c>
      <c r="P611" s="33" t="s">
        <v>1791</v>
      </c>
      <c r="Q611" s="33" t="s">
        <v>1057</v>
      </c>
      <c r="R611" s="33" t="s">
        <v>5894</v>
      </c>
      <c r="S611" s="33" t="n">
        <v>60608</v>
      </c>
      <c r="T611" s="33" t="n">
        <v>39</v>
      </c>
      <c r="U611" s="33" t="s">
        <v>5895</v>
      </c>
      <c r="V611" s="33" t="s">
        <v>5896</v>
      </c>
      <c r="W611" s="33" t="s">
        <v>5897</v>
      </c>
      <c r="X611" s="33" t="s">
        <v>5898</v>
      </c>
      <c r="Y611" s="33" t="s">
        <v>2258</v>
      </c>
      <c r="Z611" s="33" t="s">
        <v>2863</v>
      </c>
      <c r="AA611" s="33" t="n">
        <v>2012</v>
      </c>
      <c r="AB611" s="33" t="n">
        <v>610329</v>
      </c>
      <c r="AD611" s="33" t="n">
        <v>7610</v>
      </c>
      <c r="AG611" s="33" t="s">
        <v>5899</v>
      </c>
      <c r="AH611" s="33" t="n">
        <v>3</v>
      </c>
      <c r="AI611" s="33" t="s">
        <v>1823</v>
      </c>
      <c r="AJ611" s="33" t="s">
        <v>1801</v>
      </c>
      <c r="AK611" s="33" t="s">
        <v>1802</v>
      </c>
      <c r="AL611" s="33" t="s">
        <v>279</v>
      </c>
      <c r="AM611" s="33" t="s">
        <v>108</v>
      </c>
      <c r="AN611" s="33" t="s">
        <v>279</v>
      </c>
      <c r="AO611" s="33" t="s">
        <v>279</v>
      </c>
      <c r="AP611" s="33" t="s">
        <v>108</v>
      </c>
      <c r="AQ611" s="33" t="s">
        <v>2426</v>
      </c>
      <c r="AR611" s="244" t="s">
        <v>109</v>
      </c>
      <c r="AS611" s="33" t="s">
        <v>67</v>
      </c>
      <c r="AT611" s="33" t="s">
        <v>67</v>
      </c>
      <c r="AU611" s="33" t="s">
        <v>47</v>
      </c>
      <c r="AV611" s="33" t="n">
        <v>33</v>
      </c>
      <c r="AW611" s="33" t="n">
        <v>30</v>
      </c>
      <c r="AX611" s="33" t="n">
        <v>58</v>
      </c>
      <c r="AY611" s="33" t="n">
        <v>474</v>
      </c>
      <c r="AZ611" s="33" t="n">
        <v>3</v>
      </c>
      <c r="BA611" s="33" t="n">
        <v>0</v>
      </c>
      <c r="BB611" s="33" t="n">
        <v>4</v>
      </c>
      <c r="BC611" s="33" t="n">
        <v>453</v>
      </c>
      <c r="BD611" s="245" t="n">
        <v>2</v>
      </c>
      <c r="BE611" s="33" t="n">
        <v>0</v>
      </c>
      <c r="BF611" s="33" t="n">
        <v>3</v>
      </c>
      <c r="BG611" s="33" t="n">
        <v>9</v>
      </c>
      <c r="BH611" s="33" t="n">
        <v>474</v>
      </c>
      <c r="BI611" s="33" t="n">
        <v>0.03</v>
      </c>
      <c r="BJ611" s="33" t="n">
        <v>0.019</v>
      </c>
      <c r="BK611" s="33" t="n">
        <v>0.019</v>
      </c>
      <c r="BL611" s="33" t="n">
        <v>0.011</v>
      </c>
      <c r="BM611" s="33" t="n">
        <v>0.011</v>
      </c>
      <c r="BN611" s="33" t="n">
        <v>0.051</v>
      </c>
      <c r="BO611" s="33" t="n">
        <v>0.118</v>
      </c>
      <c r="BP611" s="33" t="n">
        <v>0.074</v>
      </c>
      <c r="BQ611" s="33" t="n">
        <v>0.08</v>
      </c>
      <c r="BR611" s="33" t="n">
        <v>0.057</v>
      </c>
      <c r="BS611" s="33" t="n">
        <v>0.089</v>
      </c>
      <c r="BT611" s="33" t="n">
        <v>0.184</v>
      </c>
      <c r="BU611" s="33" t="n">
        <v>0.428</v>
      </c>
      <c r="BV611" s="33" t="n">
        <v>0.409</v>
      </c>
      <c r="BW611" s="33" t="n">
        <v>0.407</v>
      </c>
      <c r="BX611" s="33" t="n">
        <v>0.293</v>
      </c>
      <c r="BY611" s="33" t="n">
        <v>0.435</v>
      </c>
      <c r="BZ611" s="33" t="n">
        <v>0.384</v>
      </c>
      <c r="CA611" s="33" t="n">
        <v>0.025</v>
      </c>
      <c r="CB611" s="33" t="n">
        <v>0.017</v>
      </c>
      <c r="CC611" s="33" t="n">
        <v>0.021</v>
      </c>
      <c r="CD611" s="33" t="n">
        <v>0.019</v>
      </c>
      <c r="CE611" s="33" t="n">
        <v>0.019</v>
      </c>
      <c r="CF611" s="33" t="n">
        <v>0.023</v>
      </c>
      <c r="CG611" s="33" t="n">
        <v>0.399</v>
      </c>
      <c r="CH611" s="33" t="n">
        <v>0.481</v>
      </c>
      <c r="CI611" s="33" t="n">
        <v>0.473</v>
      </c>
      <c r="CJ611" s="33" t="n">
        <v>0.62</v>
      </c>
      <c r="CK611" s="33" t="n">
        <v>0.447</v>
      </c>
      <c r="CL611" s="33" t="n">
        <v>0.359</v>
      </c>
      <c r="CM611" s="33" t="n">
        <v>0.002</v>
      </c>
      <c r="CN611" s="33" t="n">
        <v>0.006</v>
      </c>
      <c r="CO611" s="33" t="n">
        <v>0.002</v>
      </c>
      <c r="CP611" s="33" t="n">
        <v>0.004</v>
      </c>
      <c r="CQ611" s="33" t="n">
        <v>0</v>
      </c>
      <c r="CR611" s="33" t="n">
        <v>0.004</v>
      </c>
      <c r="CS611" s="33" t="n">
        <v>0.027</v>
      </c>
      <c r="CT611" s="33" t="n">
        <v>0.099</v>
      </c>
      <c r="CU611" s="33" t="n">
        <v>0.057</v>
      </c>
      <c r="CV611" s="33" t="n">
        <v>0.017</v>
      </c>
      <c r="CW611" s="33" t="n">
        <v>0.027</v>
      </c>
      <c r="CX611" s="33" t="n">
        <v>0.023</v>
      </c>
      <c r="CY611" s="33" t="n">
        <v>0.038</v>
      </c>
      <c r="CZ611" s="33" t="n">
        <v>0.023</v>
      </c>
      <c r="DA611" s="33" t="n">
        <v>0.055</v>
      </c>
      <c r="DB611" s="33" t="n">
        <v>0.114</v>
      </c>
      <c r="DC611" s="33" t="n">
        <v>0.148</v>
      </c>
      <c r="DD611" s="33" t="n">
        <v>0.101</v>
      </c>
      <c r="DE611" s="33" t="n">
        <v>0.228</v>
      </c>
      <c r="DF611" s="33" t="n">
        <v>0.264</v>
      </c>
      <c r="DG611" s="33" t="n">
        <v>0.304</v>
      </c>
      <c r="DH611" s="33" t="n">
        <v>0.297</v>
      </c>
      <c r="DI611" s="33" t="n">
        <v>0.297</v>
      </c>
      <c r="DJ611" s="33" t="n">
        <v>0.314</v>
      </c>
      <c r="DK611" s="33" t="n">
        <v>0.329</v>
      </c>
      <c r="DL611" s="33" t="n">
        <v>0.304</v>
      </c>
      <c r="DM611" s="33" t="n">
        <v>0.295</v>
      </c>
      <c r="DN611" s="33" t="n">
        <v>0.013</v>
      </c>
      <c r="DO611" s="33" t="n">
        <v>0.011</v>
      </c>
      <c r="DP611" s="33" t="n">
        <v>0.015</v>
      </c>
      <c r="DQ611" s="33" t="n">
        <v>0.006</v>
      </c>
      <c r="DR611" s="33" t="n">
        <v>0.011</v>
      </c>
      <c r="DS611" s="33" t="n">
        <v>0.019</v>
      </c>
      <c r="DT611" s="33" t="n">
        <v>0.017</v>
      </c>
      <c r="DU611" s="33" t="n">
        <v>0.015</v>
      </c>
      <c r="DV611" s="33" t="n">
        <v>0.017</v>
      </c>
      <c r="DW611" s="33" t="n">
        <v>0.741</v>
      </c>
      <c r="DX611" s="33" t="n">
        <v>0.692</v>
      </c>
      <c r="DY611" s="33" t="n">
        <v>0.656</v>
      </c>
      <c r="DZ611" s="33" t="n">
        <v>0.654</v>
      </c>
      <c r="EA611" s="33" t="n">
        <v>0.669</v>
      </c>
      <c r="EB611" s="33" t="n">
        <v>0.608</v>
      </c>
      <c r="EC611" s="33" t="n">
        <v>0.513</v>
      </c>
      <c r="ED611" s="33" t="n">
        <v>0.435</v>
      </c>
      <c r="EE611" s="33" t="n">
        <v>0.53</v>
      </c>
      <c r="EF611" s="33" t="n">
        <v>0.346</v>
      </c>
      <c r="EG611" s="33" t="n">
        <v>0.023</v>
      </c>
      <c r="EH611" s="33" t="n">
        <v>0.013</v>
      </c>
      <c r="EI611" s="33" t="n">
        <v>0.049</v>
      </c>
      <c r="EJ611" s="33" t="n">
        <v>0.291</v>
      </c>
      <c r="EK611" s="33" t="n">
        <v>0.051</v>
      </c>
      <c r="EL611" s="33" t="n">
        <v>0.03</v>
      </c>
      <c r="EM611" s="33" t="n">
        <v>0.105</v>
      </c>
      <c r="EN611" s="33" t="n">
        <v>0.186</v>
      </c>
      <c r="EO611" s="33" t="n">
        <v>0.371</v>
      </c>
      <c r="EP611" s="33" t="n">
        <v>0.314</v>
      </c>
      <c r="EQ611" s="33" t="n">
        <v>0.344</v>
      </c>
      <c r="ER611" s="33" t="n">
        <v>0.049</v>
      </c>
      <c r="ES611" s="33" t="n">
        <v>0.051</v>
      </c>
      <c r="ET611" s="33" t="n">
        <v>0.068</v>
      </c>
      <c r="EU611" s="33" t="n">
        <v>0.057</v>
      </c>
      <c r="EV611" s="33" t="n">
        <v>0.129</v>
      </c>
      <c r="EW611" s="33" t="n">
        <v>0.504</v>
      </c>
      <c r="EX611" s="33" t="n">
        <v>0.576</v>
      </c>
      <c r="EY611" s="33" t="n">
        <v>0.445</v>
      </c>
      <c r="EZ611" s="33" t="n">
        <v>8.88</v>
      </c>
      <c r="FA611" s="33" t="n">
        <v>0.002</v>
      </c>
      <c r="FB611" s="33" t="n">
        <v>0.006</v>
      </c>
      <c r="FC611" s="33" t="n">
        <v>0.011</v>
      </c>
      <c r="FD611" s="33" t="n">
        <v>0.008</v>
      </c>
      <c r="FE611" s="33" t="n">
        <v>0.025</v>
      </c>
      <c r="FF611" s="33" t="n">
        <v>0.038</v>
      </c>
      <c r="FG611" s="33" t="n">
        <v>0.042</v>
      </c>
      <c r="FH611" s="33" t="n">
        <v>0.137</v>
      </c>
      <c r="FI611" s="33" t="n">
        <v>0.192</v>
      </c>
      <c r="FJ611" s="33" t="n">
        <v>0.492</v>
      </c>
      <c r="FK611" s="33" t="n">
        <v>0.046</v>
      </c>
      <c r="FL611" s="33" t="n">
        <v>0.321</v>
      </c>
      <c r="FM611" s="33" t="n">
        <v>0.392</v>
      </c>
      <c r="FN611" s="33" t="n">
        <v>0.198</v>
      </c>
      <c r="FO611" s="33" t="n">
        <v>0.209</v>
      </c>
      <c r="FP611" s="33" t="n">
        <v>0.135</v>
      </c>
      <c r="FQ611" s="33" t="n">
        <v>0.222</v>
      </c>
      <c r="FR611" s="33" t="n">
        <v>0.135</v>
      </c>
      <c r="FS611" s="33" t="n">
        <v>0.114</v>
      </c>
      <c r="FT611" s="33" t="n">
        <v>0.249</v>
      </c>
      <c r="FU611" s="33" t="n">
        <v>0.114</v>
      </c>
      <c r="FV611" s="33" t="n">
        <v>0.089</v>
      </c>
      <c r="FW611" s="33" t="n">
        <v>0.205</v>
      </c>
      <c r="FX611" s="33" t="n">
        <v>0.222</v>
      </c>
      <c r="FY611" s="33" t="n">
        <v>0.27</v>
      </c>
      <c r="FZ611" s="33" t="n">
        <v>0.127</v>
      </c>
      <c r="GA611" s="33" t="n">
        <v>0.011</v>
      </c>
      <c r="GB611" s="33" t="n">
        <v>0.011</v>
      </c>
      <c r="GC611" s="33" t="n">
        <v>0.008</v>
      </c>
      <c r="GD611" s="33" t="n">
        <v>0.008</v>
      </c>
      <c r="GE611" s="33" t="n">
        <v>0.158</v>
      </c>
      <c r="GF611" s="33" t="n">
        <v>0.006</v>
      </c>
      <c r="GG611" s="33" t="n">
        <v>0.346</v>
      </c>
      <c r="GH611" s="33" t="n">
        <v>0.3</v>
      </c>
      <c r="GI611" s="33" t="n">
        <v>0.291</v>
      </c>
      <c r="GJ611" s="33" t="n">
        <v>0.266</v>
      </c>
      <c r="GK611" s="33" t="n">
        <v>0.38</v>
      </c>
      <c r="GL611" s="33" t="n">
        <v>0.259</v>
      </c>
      <c r="GM611" s="33" t="n">
        <v>0.534</v>
      </c>
      <c r="GN611" s="33" t="n">
        <v>0.515</v>
      </c>
      <c r="GO611" s="33" t="n">
        <v>0.544</v>
      </c>
      <c r="GP611" s="33" t="n">
        <v>0.595</v>
      </c>
      <c r="GQ611" s="33" t="n">
        <v>0.323</v>
      </c>
      <c r="GR611" s="33" t="n">
        <v>0.631</v>
      </c>
      <c r="GS611" s="33" t="n">
        <v>0.046</v>
      </c>
      <c r="GT611" s="33" t="n">
        <v>0.103</v>
      </c>
      <c r="GU611" s="33" t="n">
        <v>0.08</v>
      </c>
      <c r="GV611" s="33" t="n">
        <v>0.053</v>
      </c>
      <c r="GW611" s="33" t="n">
        <v>0.059</v>
      </c>
      <c r="GX611" s="33" t="n">
        <v>0.04</v>
      </c>
      <c r="GY611" s="33" t="n">
        <v>0.019</v>
      </c>
      <c r="GZ611" s="33" t="n">
        <v>0.021</v>
      </c>
      <c r="HA611" s="33" t="n">
        <v>0.025</v>
      </c>
      <c r="HB611" s="33" t="n">
        <v>0.023</v>
      </c>
      <c r="HC611" s="33" t="n">
        <v>0.032</v>
      </c>
      <c r="HD611" s="33" t="n">
        <v>0.021</v>
      </c>
      <c r="HE611" s="33" t="n">
        <v>0.044</v>
      </c>
      <c r="HF611" s="33" t="n">
        <v>0.051</v>
      </c>
      <c r="HG611" s="33" t="n">
        <v>0.051</v>
      </c>
      <c r="HH611" s="33" t="n">
        <v>0.055</v>
      </c>
      <c r="HI611" s="33" t="n">
        <v>0.049</v>
      </c>
      <c r="HJ611" s="33" t="n">
        <v>0.042</v>
      </c>
    </row>
    <row r="612" customFormat="false" ht="15" hidden="false" customHeight="false" outlineLevel="0" collapsed="false">
      <c r="A612" s="33" t="n">
        <v>610334</v>
      </c>
      <c r="B612" s="242" t="s">
        <v>1785</v>
      </c>
      <c r="C612" s="243" t="s">
        <v>1786</v>
      </c>
      <c r="D612" s="33" t="n">
        <v>7690</v>
      </c>
      <c r="E612" s="33" t="n">
        <v>46471</v>
      </c>
      <c r="F612" s="33" t="s">
        <v>1171</v>
      </c>
      <c r="G612" s="33" t="s">
        <v>1172</v>
      </c>
      <c r="H612" s="243" t="s">
        <v>49</v>
      </c>
      <c r="I612" s="33" t="s">
        <v>1855</v>
      </c>
      <c r="J612" s="33" t="s">
        <v>1788</v>
      </c>
      <c r="L612" s="33" t="s">
        <v>118</v>
      </c>
      <c r="N612" s="33" t="s">
        <v>1790</v>
      </c>
      <c r="O612" s="33" t="n">
        <v>51574</v>
      </c>
      <c r="P612" s="33" t="s">
        <v>1791</v>
      </c>
      <c r="Q612" s="33" t="s">
        <v>5900</v>
      </c>
      <c r="R612" s="33" t="s">
        <v>5901</v>
      </c>
      <c r="S612" s="33" t="n">
        <v>60624</v>
      </c>
      <c r="T612" s="33" t="n">
        <v>34</v>
      </c>
      <c r="U612" s="33" t="s">
        <v>5900</v>
      </c>
      <c r="V612" s="33" t="s">
        <v>5902</v>
      </c>
      <c r="W612" s="33" t="s">
        <v>5903</v>
      </c>
      <c r="X612" s="33" t="s">
        <v>5904</v>
      </c>
      <c r="Y612" s="33" t="s">
        <v>1820</v>
      </c>
      <c r="Z612" s="33" t="s">
        <v>1821</v>
      </c>
      <c r="AA612" s="33" t="n">
        <v>2012</v>
      </c>
      <c r="AB612" s="33" t="n">
        <v>610334</v>
      </c>
      <c r="AD612" s="33" t="n">
        <v>7690</v>
      </c>
      <c r="AG612" s="33" t="s">
        <v>5905</v>
      </c>
      <c r="AH612" s="33" t="n">
        <v>3</v>
      </c>
      <c r="AI612" s="33" t="s">
        <v>1842</v>
      </c>
      <c r="AJ612" s="33" t="s">
        <v>1801</v>
      </c>
      <c r="AK612" s="33" t="s">
        <v>1802</v>
      </c>
      <c r="AL612" s="33" t="s">
        <v>118</v>
      </c>
      <c r="AM612" s="33" t="s">
        <v>108</v>
      </c>
      <c r="AN612" s="33" t="s">
        <v>118</v>
      </c>
      <c r="AO612" s="33" t="s">
        <v>118</v>
      </c>
      <c r="AP612" s="33" t="s">
        <v>108</v>
      </c>
      <c r="AQ612" s="33" t="s">
        <v>2467</v>
      </c>
      <c r="AR612" s="244" t="s">
        <v>136</v>
      </c>
      <c r="AS612" s="33" t="s">
        <v>47</v>
      </c>
      <c r="AT612" s="33" t="s">
        <v>47</v>
      </c>
      <c r="AU612" s="33" t="s">
        <v>47</v>
      </c>
      <c r="AV612" s="33" t="n">
        <v>59</v>
      </c>
      <c r="AW612" s="33" t="n">
        <v>53</v>
      </c>
      <c r="AX612" s="33" t="n">
        <v>49</v>
      </c>
      <c r="AY612" s="33" t="n">
        <v>218</v>
      </c>
      <c r="AZ612" s="33" t="n">
        <v>0</v>
      </c>
      <c r="BA612" s="33" t="n">
        <v>0</v>
      </c>
      <c r="BB612" s="33" t="n">
        <v>208</v>
      </c>
      <c r="BC612" s="33" t="n">
        <v>2</v>
      </c>
      <c r="BD612" s="245" t="n">
        <v>1</v>
      </c>
      <c r="BE612" s="33" t="n">
        <v>0</v>
      </c>
      <c r="BF612" s="33" t="n">
        <v>1</v>
      </c>
      <c r="BG612" s="33" t="n">
        <v>6</v>
      </c>
      <c r="BH612" s="33" t="n">
        <v>218</v>
      </c>
      <c r="BI612" s="33" t="n">
        <v>0.014</v>
      </c>
      <c r="BJ612" s="33" t="n">
        <v>0.023</v>
      </c>
      <c r="BK612" s="33" t="n">
        <v>0.009</v>
      </c>
      <c r="BL612" s="33" t="n">
        <v>0.018</v>
      </c>
      <c r="BM612" s="33" t="n">
        <v>0.032</v>
      </c>
      <c r="BN612" s="33" t="n">
        <v>0.06</v>
      </c>
      <c r="BO612" s="33" t="n">
        <v>0.124</v>
      </c>
      <c r="BP612" s="33" t="n">
        <v>0.078</v>
      </c>
      <c r="BQ612" s="33" t="n">
        <v>0.096</v>
      </c>
      <c r="BR612" s="33" t="n">
        <v>0.064</v>
      </c>
      <c r="BS612" s="33" t="n">
        <v>0.138</v>
      </c>
      <c r="BT612" s="33" t="n">
        <v>0.179</v>
      </c>
      <c r="BU612" s="33" t="n">
        <v>0.303</v>
      </c>
      <c r="BV612" s="33" t="n">
        <v>0.271</v>
      </c>
      <c r="BW612" s="33" t="n">
        <v>0.312</v>
      </c>
      <c r="BX612" s="33" t="n">
        <v>0.216</v>
      </c>
      <c r="BY612" s="33" t="n">
        <v>0.248</v>
      </c>
      <c r="BZ612" s="33" t="n">
        <v>0.33</v>
      </c>
      <c r="CA612" s="33" t="n">
        <v>0.014</v>
      </c>
      <c r="CB612" s="33" t="n">
        <v>0.005</v>
      </c>
      <c r="CC612" s="33" t="n">
        <v>0.018</v>
      </c>
      <c r="CD612" s="33" t="n">
        <v>0.018</v>
      </c>
      <c r="CE612" s="33" t="n">
        <v>0.028</v>
      </c>
      <c r="CF612" s="33" t="n">
        <v>0.041</v>
      </c>
      <c r="CG612" s="33" t="n">
        <v>0.546</v>
      </c>
      <c r="CH612" s="33" t="n">
        <v>0.624</v>
      </c>
      <c r="CI612" s="33" t="n">
        <v>0.564</v>
      </c>
      <c r="CJ612" s="33" t="n">
        <v>0.683</v>
      </c>
      <c r="CK612" s="33" t="n">
        <v>0.555</v>
      </c>
      <c r="CL612" s="33" t="n">
        <v>0.39</v>
      </c>
      <c r="CM612" s="33" t="n">
        <v>0.009</v>
      </c>
      <c r="CN612" s="33" t="n">
        <v>0.023</v>
      </c>
      <c r="CO612" s="33" t="n">
        <v>0.023</v>
      </c>
      <c r="CP612" s="33" t="n">
        <v>0.014</v>
      </c>
      <c r="CQ612" s="33" t="n">
        <v>0.018</v>
      </c>
      <c r="CR612" s="33" t="n">
        <v>0.018</v>
      </c>
      <c r="CS612" s="33" t="n">
        <v>0.11</v>
      </c>
      <c r="CT612" s="33" t="n">
        <v>0.119</v>
      </c>
      <c r="CU612" s="33" t="n">
        <v>0.106</v>
      </c>
      <c r="CV612" s="33" t="n">
        <v>0.032</v>
      </c>
      <c r="CW612" s="33" t="n">
        <v>0.046</v>
      </c>
      <c r="CX612" s="33" t="n">
        <v>0.046</v>
      </c>
      <c r="CY612" s="33" t="n">
        <v>0.05</v>
      </c>
      <c r="CZ612" s="33" t="n">
        <v>0.032</v>
      </c>
      <c r="DA612" s="33" t="n">
        <v>0.11</v>
      </c>
      <c r="DB612" s="33" t="n">
        <v>0.142</v>
      </c>
      <c r="DC612" s="33" t="n">
        <v>0.183</v>
      </c>
      <c r="DD612" s="33" t="n">
        <v>0.161</v>
      </c>
      <c r="DE612" s="33" t="n">
        <v>0.193</v>
      </c>
      <c r="DF612" s="33" t="n">
        <v>0.252</v>
      </c>
      <c r="DG612" s="33" t="n">
        <v>0.326</v>
      </c>
      <c r="DH612" s="33" t="n">
        <v>0.239</v>
      </c>
      <c r="DI612" s="33" t="n">
        <v>0.28</v>
      </c>
      <c r="DJ612" s="33" t="n">
        <v>0.33</v>
      </c>
      <c r="DK612" s="33" t="n">
        <v>0.317</v>
      </c>
      <c r="DL612" s="33" t="n">
        <v>0.206</v>
      </c>
      <c r="DM612" s="33" t="n">
        <v>0.257</v>
      </c>
      <c r="DN612" s="33" t="n">
        <v>0.032</v>
      </c>
      <c r="DO612" s="33" t="n">
        <v>0.014</v>
      </c>
      <c r="DP612" s="33" t="n">
        <v>0.009</v>
      </c>
      <c r="DQ612" s="33" t="n">
        <v>0.018</v>
      </c>
      <c r="DR612" s="33" t="n">
        <v>0.028</v>
      </c>
      <c r="DS612" s="33" t="n">
        <v>0.023</v>
      </c>
      <c r="DT612" s="33" t="n">
        <v>0.014</v>
      </c>
      <c r="DU612" s="33" t="n">
        <v>0.023</v>
      </c>
      <c r="DV612" s="33" t="n">
        <v>0.064</v>
      </c>
      <c r="DW612" s="33" t="n">
        <v>0.734</v>
      </c>
      <c r="DX612" s="33" t="n">
        <v>0.665</v>
      </c>
      <c r="DY612" s="33" t="n">
        <v>0.596</v>
      </c>
      <c r="DZ612" s="33" t="n">
        <v>0.679</v>
      </c>
      <c r="EA612" s="33" t="n">
        <v>0.642</v>
      </c>
      <c r="EB612" s="33" t="n">
        <v>0.518</v>
      </c>
      <c r="EC612" s="33" t="n">
        <v>0.417</v>
      </c>
      <c r="ED612" s="33" t="n">
        <v>0.468</v>
      </c>
      <c r="EE612" s="33" t="n">
        <v>0.413</v>
      </c>
      <c r="EF612" s="33" t="n">
        <v>0.454</v>
      </c>
      <c r="EG612" s="33" t="n">
        <v>0.05</v>
      </c>
      <c r="EH612" s="33" t="n">
        <v>0.018</v>
      </c>
      <c r="EI612" s="33" t="n">
        <v>0.064</v>
      </c>
      <c r="EJ612" s="33" t="n">
        <v>0.225</v>
      </c>
      <c r="EK612" s="33" t="n">
        <v>0.101</v>
      </c>
      <c r="EL612" s="33" t="n">
        <v>0.101</v>
      </c>
      <c r="EM612" s="33" t="n">
        <v>0.11</v>
      </c>
      <c r="EN612" s="33" t="n">
        <v>0.128</v>
      </c>
      <c r="EO612" s="33" t="n">
        <v>0.335</v>
      </c>
      <c r="EP612" s="33" t="n">
        <v>0.321</v>
      </c>
      <c r="EQ612" s="33" t="n">
        <v>0.326</v>
      </c>
      <c r="ER612" s="33" t="n">
        <v>0.037</v>
      </c>
      <c r="ES612" s="33" t="n">
        <v>0.037</v>
      </c>
      <c r="ET612" s="33" t="n">
        <v>0.115</v>
      </c>
      <c r="EU612" s="33" t="n">
        <v>0.073</v>
      </c>
      <c r="EV612" s="33" t="n">
        <v>0.156</v>
      </c>
      <c r="EW612" s="33" t="n">
        <v>0.477</v>
      </c>
      <c r="EX612" s="33" t="n">
        <v>0.445</v>
      </c>
      <c r="EY612" s="33" t="n">
        <v>0.427</v>
      </c>
      <c r="EZ612" s="33" t="n">
        <v>7.72</v>
      </c>
      <c r="FA612" s="33" t="n">
        <v>0.023</v>
      </c>
      <c r="FB612" s="33" t="n">
        <v>0.009</v>
      </c>
      <c r="FC612" s="33" t="n">
        <v>0.014</v>
      </c>
      <c r="FD612" s="33" t="n">
        <v>0.041</v>
      </c>
      <c r="FE612" s="33" t="n">
        <v>0.106</v>
      </c>
      <c r="FF612" s="33" t="n">
        <v>0.069</v>
      </c>
      <c r="FG612" s="33" t="n">
        <v>0.119</v>
      </c>
      <c r="FH612" s="33" t="n">
        <v>0.142</v>
      </c>
      <c r="FI612" s="33" t="n">
        <v>0.124</v>
      </c>
      <c r="FJ612" s="33" t="n">
        <v>0.317</v>
      </c>
      <c r="FK612" s="33" t="n">
        <v>0.037</v>
      </c>
      <c r="FL612" s="33" t="n">
        <v>0.587</v>
      </c>
      <c r="FM612" s="33" t="n">
        <v>0.509</v>
      </c>
      <c r="FN612" s="33" t="n">
        <v>0.225</v>
      </c>
      <c r="FO612" s="33" t="n">
        <v>0.106</v>
      </c>
      <c r="FP612" s="33" t="n">
        <v>0.188</v>
      </c>
      <c r="FQ612" s="33" t="n">
        <v>0.206</v>
      </c>
      <c r="FR612" s="33" t="n">
        <v>0.064</v>
      </c>
      <c r="FS612" s="33" t="n">
        <v>0.064</v>
      </c>
      <c r="FT612" s="33" t="n">
        <v>0.248</v>
      </c>
      <c r="FU612" s="33" t="n">
        <v>0.078</v>
      </c>
      <c r="FV612" s="33" t="n">
        <v>0.092</v>
      </c>
      <c r="FW612" s="33" t="n">
        <v>0.225</v>
      </c>
      <c r="FX612" s="33" t="n">
        <v>0.165</v>
      </c>
      <c r="FY612" s="33" t="n">
        <v>0.147</v>
      </c>
      <c r="FZ612" s="33" t="n">
        <v>0.096</v>
      </c>
      <c r="GA612" s="33" t="n">
        <v>0.018</v>
      </c>
      <c r="GB612" s="33" t="n">
        <v>0.032</v>
      </c>
      <c r="GC612" s="33" t="n">
        <v>0.018</v>
      </c>
      <c r="GD612" s="33" t="n">
        <v>0.023</v>
      </c>
      <c r="GE612" s="33" t="n">
        <v>0.083</v>
      </c>
      <c r="GF612" s="33" t="n">
        <v>0.014</v>
      </c>
      <c r="GG612" s="33" t="n">
        <v>0.404</v>
      </c>
      <c r="GH612" s="33" t="n">
        <v>0.335</v>
      </c>
      <c r="GI612" s="33" t="n">
        <v>0.344</v>
      </c>
      <c r="GJ612" s="33" t="n">
        <v>0.385</v>
      </c>
      <c r="GK612" s="33" t="n">
        <v>0.385</v>
      </c>
      <c r="GL612" s="33" t="n">
        <v>0.394</v>
      </c>
      <c r="GM612" s="33" t="n">
        <v>0.33</v>
      </c>
      <c r="GN612" s="33" t="n">
        <v>0.372</v>
      </c>
      <c r="GO612" s="33" t="n">
        <v>0.376</v>
      </c>
      <c r="GP612" s="33" t="n">
        <v>0.344</v>
      </c>
      <c r="GQ612" s="33" t="n">
        <v>0.303</v>
      </c>
      <c r="GR612" s="33" t="n">
        <v>0.45</v>
      </c>
      <c r="GS612" s="33" t="n">
        <v>0.174</v>
      </c>
      <c r="GT612" s="33" t="n">
        <v>0.17</v>
      </c>
      <c r="GU612" s="33" t="n">
        <v>0.174</v>
      </c>
      <c r="GV612" s="33" t="n">
        <v>0.147</v>
      </c>
      <c r="GW612" s="33" t="n">
        <v>0.147</v>
      </c>
      <c r="GX612" s="33" t="n">
        <v>0.069</v>
      </c>
      <c r="GY612" s="33" t="n">
        <v>0.037</v>
      </c>
      <c r="GZ612" s="33" t="n">
        <v>0.032</v>
      </c>
      <c r="HA612" s="33" t="n">
        <v>0.032</v>
      </c>
      <c r="HB612" s="33" t="n">
        <v>0.037</v>
      </c>
      <c r="HC612" s="33" t="n">
        <v>0.028</v>
      </c>
      <c r="HD612" s="33" t="n">
        <v>0.028</v>
      </c>
      <c r="HE612" s="33" t="n">
        <v>0.037</v>
      </c>
      <c r="HF612" s="33" t="n">
        <v>0.06</v>
      </c>
      <c r="HG612" s="33" t="n">
        <v>0.055</v>
      </c>
      <c r="HH612" s="33" t="n">
        <v>0.064</v>
      </c>
      <c r="HI612" s="33" t="n">
        <v>0.055</v>
      </c>
      <c r="HJ612" s="33" t="n">
        <v>0.046</v>
      </c>
    </row>
    <row r="613" customFormat="false" ht="15" hidden="false" customHeight="false" outlineLevel="0" collapsed="false">
      <c r="A613" s="33" t="n">
        <v>610336</v>
      </c>
      <c r="B613" s="242" t="s">
        <v>1785</v>
      </c>
      <c r="C613" s="243" t="s">
        <v>1786</v>
      </c>
      <c r="D613" s="33" t="n">
        <v>7720</v>
      </c>
      <c r="E613" s="33" t="n">
        <v>55131</v>
      </c>
      <c r="F613" s="33" t="s">
        <v>1470</v>
      </c>
      <c r="G613" s="33" t="s">
        <v>1471</v>
      </c>
      <c r="H613" s="243" t="s">
        <v>1850</v>
      </c>
      <c r="I613" s="33" t="s">
        <v>3947</v>
      </c>
      <c r="J613" s="33" t="s">
        <v>1788</v>
      </c>
      <c r="L613" s="33" t="s">
        <v>99</v>
      </c>
      <c r="N613" s="33" t="s">
        <v>1790</v>
      </c>
      <c r="O613" s="33" t="n">
        <v>51255</v>
      </c>
      <c r="P613" s="33" t="s">
        <v>1791</v>
      </c>
      <c r="Q613" s="33" t="s">
        <v>2374</v>
      </c>
      <c r="R613" s="33" t="s">
        <v>2375</v>
      </c>
      <c r="S613" s="33" t="n">
        <v>60616</v>
      </c>
      <c r="T613" s="33" t="n">
        <v>40</v>
      </c>
      <c r="U613" s="33" t="s">
        <v>5906</v>
      </c>
      <c r="V613" s="33" t="s">
        <v>5907</v>
      </c>
      <c r="W613" s="33" t="s">
        <v>5908</v>
      </c>
      <c r="X613" s="33" t="s">
        <v>5909</v>
      </c>
      <c r="Y613" s="33" t="s">
        <v>1893</v>
      </c>
      <c r="Z613" s="33" t="s">
        <v>1811</v>
      </c>
      <c r="AA613" s="33" t="n">
        <v>2012</v>
      </c>
      <c r="AB613" s="33" t="n">
        <v>610336</v>
      </c>
      <c r="AD613" s="33" t="n">
        <v>7720</v>
      </c>
      <c r="AG613" s="33" t="s">
        <v>5910</v>
      </c>
      <c r="AH613" s="33" t="n">
        <v>3</v>
      </c>
      <c r="AI613" s="33" t="s">
        <v>1823</v>
      </c>
      <c r="AJ613" s="33" t="s">
        <v>1801</v>
      </c>
      <c r="AK613" s="33" t="s">
        <v>1802</v>
      </c>
      <c r="AL613" s="33" t="s">
        <v>99</v>
      </c>
      <c r="AM613" s="33" t="s">
        <v>53</v>
      </c>
      <c r="AN613" s="33" t="s">
        <v>99</v>
      </c>
      <c r="AO613" s="33" t="s">
        <v>99</v>
      </c>
      <c r="AP613" s="33" t="s">
        <v>53</v>
      </c>
      <c r="AQ613" s="33" t="s">
        <v>2467</v>
      </c>
      <c r="AR613" s="244" t="s">
        <v>303</v>
      </c>
      <c r="AS613" s="33" t="s">
        <v>47</v>
      </c>
      <c r="AT613" s="33" t="s">
        <v>67</v>
      </c>
      <c r="AU613" s="33" t="s">
        <v>77</v>
      </c>
      <c r="AV613" s="33" t="n">
        <v>52</v>
      </c>
      <c r="AW613" s="33" t="n">
        <v>39</v>
      </c>
      <c r="AX613" s="33" t="n">
        <v>60</v>
      </c>
      <c r="AY613" s="33" t="n">
        <v>57</v>
      </c>
      <c r="AZ613" s="33" t="n">
        <v>0</v>
      </c>
      <c r="BA613" s="33" t="n">
        <v>0</v>
      </c>
      <c r="BB613" s="33" t="n">
        <v>54</v>
      </c>
      <c r="BC613" s="33" t="n">
        <v>1</v>
      </c>
      <c r="BD613" s="245" t="n">
        <v>0</v>
      </c>
      <c r="BE613" s="33" t="n">
        <v>0</v>
      </c>
      <c r="BF613" s="33" t="n">
        <v>1</v>
      </c>
      <c r="BG613" s="33" t="n">
        <v>1</v>
      </c>
      <c r="BH613" s="33" t="n">
        <v>57</v>
      </c>
      <c r="BI613" s="33" t="n">
        <v>0.035</v>
      </c>
      <c r="BJ613" s="33" t="n">
        <v>0.018</v>
      </c>
      <c r="BK613" s="33" t="n">
        <v>0.018</v>
      </c>
      <c r="BL613" s="33" t="n">
        <v>0</v>
      </c>
      <c r="BM613" s="33" t="n">
        <v>0.018</v>
      </c>
      <c r="BN613" s="33" t="n">
        <v>0</v>
      </c>
      <c r="BO613" s="33" t="n">
        <v>0.053</v>
      </c>
      <c r="BP613" s="33" t="n">
        <v>0.018</v>
      </c>
      <c r="BQ613" s="33" t="n">
        <v>0.07</v>
      </c>
      <c r="BR613" s="33" t="n">
        <v>0.053</v>
      </c>
      <c r="BS613" s="33" t="n">
        <v>0.035</v>
      </c>
      <c r="BT613" s="33" t="n">
        <v>0.105</v>
      </c>
      <c r="BU613" s="33" t="n">
        <v>0.421</v>
      </c>
      <c r="BV613" s="33" t="n">
        <v>0.368</v>
      </c>
      <c r="BW613" s="33" t="n">
        <v>0.316</v>
      </c>
      <c r="BX613" s="33" t="n">
        <v>0.228</v>
      </c>
      <c r="BY613" s="33" t="n">
        <v>0.386</v>
      </c>
      <c r="BZ613" s="33" t="n">
        <v>0.281</v>
      </c>
      <c r="CA613" s="33" t="n">
        <v>0.018</v>
      </c>
      <c r="CB613" s="33" t="n">
        <v>0.018</v>
      </c>
      <c r="CC613" s="33" t="n">
        <v>0.018</v>
      </c>
      <c r="CD613" s="33" t="n">
        <v>0.018</v>
      </c>
      <c r="CE613" s="33" t="n">
        <v>0.053</v>
      </c>
      <c r="CF613" s="33" t="n">
        <v>0.053</v>
      </c>
      <c r="CG613" s="33" t="n">
        <v>0.474</v>
      </c>
      <c r="CH613" s="33" t="n">
        <v>0.579</v>
      </c>
      <c r="CI613" s="33" t="n">
        <v>0.579</v>
      </c>
      <c r="CJ613" s="33" t="n">
        <v>0.702</v>
      </c>
      <c r="CK613" s="33" t="n">
        <v>0.509</v>
      </c>
      <c r="CL613" s="33" t="n">
        <v>0.561</v>
      </c>
      <c r="CM613" s="33" t="n">
        <v>0</v>
      </c>
      <c r="CN613" s="33" t="n">
        <v>0.018</v>
      </c>
      <c r="CO613" s="33" t="n">
        <v>0.018</v>
      </c>
      <c r="CP613" s="33" t="n">
        <v>0.018</v>
      </c>
      <c r="CQ613" s="33" t="n">
        <v>0.018</v>
      </c>
      <c r="CR613" s="33" t="n">
        <v>0.018</v>
      </c>
      <c r="CS613" s="33" t="n">
        <v>0.018</v>
      </c>
      <c r="CT613" s="33" t="n">
        <v>0.035</v>
      </c>
      <c r="CU613" s="33" t="n">
        <v>0.053</v>
      </c>
      <c r="CV613" s="33" t="n">
        <v>0.018</v>
      </c>
      <c r="CW613" s="33" t="n">
        <v>0.018</v>
      </c>
      <c r="CX613" s="33" t="n">
        <v>0.035</v>
      </c>
      <c r="CY613" s="33" t="n">
        <v>0.018</v>
      </c>
      <c r="CZ613" s="33" t="n">
        <v>0.035</v>
      </c>
      <c r="DA613" s="33" t="n">
        <v>0.07</v>
      </c>
      <c r="DB613" s="33" t="n">
        <v>0.088</v>
      </c>
      <c r="DC613" s="33" t="n">
        <v>0.14</v>
      </c>
      <c r="DD613" s="33" t="n">
        <v>0.035</v>
      </c>
      <c r="DE613" s="33" t="n">
        <v>0.123</v>
      </c>
      <c r="DF613" s="33" t="n">
        <v>0.246</v>
      </c>
      <c r="DG613" s="33" t="n">
        <v>0.211</v>
      </c>
      <c r="DH613" s="33" t="n">
        <v>0.246</v>
      </c>
      <c r="DI613" s="33" t="n">
        <v>0.263</v>
      </c>
      <c r="DJ613" s="33" t="n">
        <v>0.333</v>
      </c>
      <c r="DK613" s="33" t="n">
        <v>0.263</v>
      </c>
      <c r="DL613" s="33" t="n">
        <v>0.281</v>
      </c>
      <c r="DM613" s="33" t="n">
        <v>0.298</v>
      </c>
      <c r="DN613" s="33" t="n">
        <v>0.053</v>
      </c>
      <c r="DO613" s="33" t="n">
        <v>0.035</v>
      </c>
      <c r="DP613" s="33" t="n">
        <v>0.035</v>
      </c>
      <c r="DQ613" s="33" t="n">
        <v>0.035</v>
      </c>
      <c r="DR613" s="33" t="n">
        <v>0.035</v>
      </c>
      <c r="DS613" s="33" t="n">
        <v>0.035</v>
      </c>
      <c r="DT613" s="33" t="n">
        <v>0.035</v>
      </c>
      <c r="DU613" s="33" t="n">
        <v>0.053</v>
      </c>
      <c r="DV613" s="33" t="n">
        <v>0.07</v>
      </c>
      <c r="DW613" s="33" t="n">
        <v>0.807</v>
      </c>
      <c r="DX613" s="33" t="n">
        <v>0.684</v>
      </c>
      <c r="DY613" s="33" t="n">
        <v>0.702</v>
      </c>
      <c r="DZ613" s="33" t="n">
        <v>0.684</v>
      </c>
      <c r="EA613" s="33" t="n">
        <v>0.649</v>
      </c>
      <c r="EB613" s="33" t="n">
        <v>0.544</v>
      </c>
      <c r="EC613" s="33" t="n">
        <v>0.596</v>
      </c>
      <c r="ED613" s="33" t="n">
        <v>0.491</v>
      </c>
      <c r="EE613" s="33" t="n">
        <v>0.544</v>
      </c>
      <c r="EF613" s="33" t="n">
        <v>0.351</v>
      </c>
      <c r="EG613" s="33" t="n">
        <v>0</v>
      </c>
      <c r="EH613" s="33" t="n">
        <v>0</v>
      </c>
      <c r="EI613" s="33" t="n">
        <v>0.105</v>
      </c>
      <c r="EJ613" s="33" t="n">
        <v>0.368</v>
      </c>
      <c r="EK613" s="33" t="n">
        <v>0.07</v>
      </c>
      <c r="EL613" s="33" t="n">
        <v>0.07</v>
      </c>
      <c r="EM613" s="33" t="n">
        <v>0.07</v>
      </c>
      <c r="EN613" s="33" t="n">
        <v>0.07</v>
      </c>
      <c r="EO613" s="33" t="n">
        <v>0.246</v>
      </c>
      <c r="EP613" s="33" t="n">
        <v>0.263</v>
      </c>
      <c r="EQ613" s="33" t="n">
        <v>0.386</v>
      </c>
      <c r="ER613" s="33" t="n">
        <v>0.105</v>
      </c>
      <c r="ES613" s="33" t="n">
        <v>0.123</v>
      </c>
      <c r="ET613" s="33" t="n">
        <v>0.14</v>
      </c>
      <c r="EU613" s="33" t="n">
        <v>0.105</v>
      </c>
      <c r="EV613" s="33" t="n">
        <v>0.105</v>
      </c>
      <c r="EW613" s="33" t="n">
        <v>0.561</v>
      </c>
      <c r="EX613" s="33" t="n">
        <v>0.526</v>
      </c>
      <c r="EY613" s="33" t="n">
        <v>0.333</v>
      </c>
      <c r="EZ613" s="33" t="n">
        <v>8</v>
      </c>
      <c r="FA613" s="33" t="n">
        <v>0.018</v>
      </c>
      <c r="FB613" s="33" t="n">
        <v>0</v>
      </c>
      <c r="FC613" s="33" t="n">
        <v>0</v>
      </c>
      <c r="FD613" s="33" t="n">
        <v>0.053</v>
      </c>
      <c r="FE613" s="33" t="n">
        <v>0</v>
      </c>
      <c r="FF613" s="33" t="n">
        <v>0.07</v>
      </c>
      <c r="FG613" s="33" t="n">
        <v>0.175</v>
      </c>
      <c r="FH613" s="33" t="n">
        <v>0.228</v>
      </c>
      <c r="FI613" s="33" t="n">
        <v>0.088</v>
      </c>
      <c r="FJ613" s="33" t="n">
        <v>0.281</v>
      </c>
      <c r="FK613" s="33" t="n">
        <v>0.088</v>
      </c>
      <c r="FL613" s="33" t="n">
        <v>0.544</v>
      </c>
      <c r="FM613" s="33" t="n">
        <v>0.439</v>
      </c>
      <c r="FN613" s="33" t="n">
        <v>0.158</v>
      </c>
      <c r="FO613" s="33" t="n">
        <v>0.175</v>
      </c>
      <c r="FP613" s="33" t="n">
        <v>0.193</v>
      </c>
      <c r="FQ613" s="33" t="n">
        <v>0.211</v>
      </c>
      <c r="FR613" s="33" t="n">
        <v>0.035</v>
      </c>
      <c r="FS613" s="33" t="n">
        <v>0.07</v>
      </c>
      <c r="FT613" s="33" t="n">
        <v>0.351</v>
      </c>
      <c r="FU613" s="33" t="n">
        <v>0.018</v>
      </c>
      <c r="FV613" s="33" t="n">
        <v>0.07</v>
      </c>
      <c r="FW613" s="33" t="n">
        <v>0.14</v>
      </c>
      <c r="FX613" s="33" t="n">
        <v>0.228</v>
      </c>
      <c r="FY613" s="33" t="n">
        <v>0.228</v>
      </c>
      <c r="FZ613" s="33" t="n">
        <v>0.14</v>
      </c>
      <c r="GA613" s="33" t="n">
        <v>0.018</v>
      </c>
      <c r="GB613" s="33" t="n">
        <v>0</v>
      </c>
      <c r="GC613" s="33" t="n">
        <v>0</v>
      </c>
      <c r="GD613" s="33" t="n">
        <v>0.018</v>
      </c>
      <c r="GE613" s="33" t="n">
        <v>0.088</v>
      </c>
      <c r="GF613" s="33" t="n">
        <v>0.018</v>
      </c>
      <c r="GG613" s="33" t="n">
        <v>0.281</v>
      </c>
      <c r="GH613" s="33" t="n">
        <v>0.246</v>
      </c>
      <c r="GI613" s="33" t="n">
        <v>0.281</v>
      </c>
      <c r="GJ613" s="33" t="n">
        <v>0.316</v>
      </c>
      <c r="GK613" s="33" t="n">
        <v>0.368</v>
      </c>
      <c r="GL613" s="33" t="n">
        <v>0.263</v>
      </c>
      <c r="GM613" s="33" t="n">
        <v>0.579</v>
      </c>
      <c r="GN613" s="33" t="n">
        <v>0.544</v>
      </c>
      <c r="GO613" s="33" t="n">
        <v>0.491</v>
      </c>
      <c r="GP613" s="33" t="n">
        <v>0.491</v>
      </c>
      <c r="GQ613" s="33" t="n">
        <v>0.351</v>
      </c>
      <c r="GR613" s="33" t="n">
        <v>0.561</v>
      </c>
      <c r="GS613" s="33" t="n">
        <v>0</v>
      </c>
      <c r="GT613" s="33" t="n">
        <v>0.07</v>
      </c>
      <c r="GU613" s="33" t="n">
        <v>0.07</v>
      </c>
      <c r="GV613" s="33" t="n">
        <v>0.018</v>
      </c>
      <c r="GW613" s="33" t="n">
        <v>0.035</v>
      </c>
      <c r="GX613" s="33" t="n">
        <v>0.018</v>
      </c>
      <c r="GY613" s="33" t="n">
        <v>0</v>
      </c>
      <c r="GZ613" s="33" t="n">
        <v>0</v>
      </c>
      <c r="HA613" s="33" t="n">
        <v>0</v>
      </c>
      <c r="HB613" s="33" t="n">
        <v>0</v>
      </c>
      <c r="HC613" s="33" t="n">
        <v>0.018</v>
      </c>
      <c r="HD613" s="33" t="n">
        <v>0.018</v>
      </c>
      <c r="HE613" s="33" t="n">
        <v>0.123</v>
      </c>
      <c r="HF613" s="33" t="n">
        <v>0.14</v>
      </c>
      <c r="HG613" s="33" t="n">
        <v>0.158</v>
      </c>
      <c r="HH613" s="33" t="n">
        <v>0.158</v>
      </c>
      <c r="HI613" s="33" t="n">
        <v>0.14</v>
      </c>
      <c r="HJ613" s="33" t="n">
        <v>0.123</v>
      </c>
    </row>
    <row r="614" customFormat="false" ht="15" hidden="false" customHeight="false" outlineLevel="0" collapsed="false">
      <c r="A614" s="33" t="n">
        <v>610339</v>
      </c>
      <c r="B614" s="242" t="s">
        <v>1785</v>
      </c>
      <c r="C614" s="243" t="s">
        <v>1786</v>
      </c>
      <c r="D614" s="33" t="n">
        <v>7760</v>
      </c>
      <c r="E614" s="33" t="n">
        <v>26521</v>
      </c>
      <c r="F614" s="33" t="s">
        <v>1300</v>
      </c>
      <c r="G614" s="33" t="s">
        <v>1301</v>
      </c>
      <c r="H614" s="243" t="s">
        <v>46</v>
      </c>
      <c r="I614" s="33" t="s">
        <v>1855</v>
      </c>
      <c r="J614" s="33" t="s">
        <v>1788</v>
      </c>
      <c r="L614" s="33" t="s">
        <v>2652</v>
      </c>
      <c r="N614" s="33" t="s">
        <v>1790</v>
      </c>
      <c r="O614" s="33" t="n">
        <v>51395</v>
      </c>
      <c r="P614" s="33" t="s">
        <v>1791</v>
      </c>
      <c r="Q614" s="33" t="s">
        <v>5911</v>
      </c>
      <c r="R614" s="33" t="s">
        <v>5912</v>
      </c>
      <c r="S614" s="33" t="n">
        <v>60621</v>
      </c>
      <c r="T614" s="33" t="n">
        <v>45</v>
      </c>
      <c r="U614" s="33" t="s">
        <v>5913</v>
      </c>
      <c r="V614" s="33" t="s">
        <v>5914</v>
      </c>
      <c r="W614" s="33" t="s">
        <v>5915</v>
      </c>
      <c r="X614" s="33" t="s">
        <v>5916</v>
      </c>
      <c r="Y614" s="33" t="s">
        <v>1830</v>
      </c>
      <c r="Z614" s="33" t="s">
        <v>2215</v>
      </c>
      <c r="AA614" s="33" t="n">
        <v>2012</v>
      </c>
      <c r="AB614" s="33" t="n">
        <v>610339</v>
      </c>
      <c r="AG614" s="33" t="s">
        <v>5917</v>
      </c>
      <c r="AH614" s="33" t="n">
        <v>5</v>
      </c>
      <c r="AI614" s="33" t="s">
        <v>1823</v>
      </c>
      <c r="AJ614" s="33" t="s">
        <v>1801</v>
      </c>
      <c r="AK614" s="33" t="s">
        <v>1802</v>
      </c>
      <c r="AL614" s="33" t="s">
        <v>89</v>
      </c>
      <c r="AM614" s="33" t="s">
        <v>71</v>
      </c>
      <c r="AR614" s="244" t="s">
        <v>54</v>
      </c>
    </row>
    <row r="615" customFormat="false" ht="15" hidden="false" customHeight="false" outlineLevel="0" collapsed="false">
      <c r="A615" s="33" t="n">
        <v>610340</v>
      </c>
      <c r="B615" s="242" t="s">
        <v>1785</v>
      </c>
      <c r="C615" s="243" t="s">
        <v>1786</v>
      </c>
      <c r="D615" s="33" t="n">
        <v>7770</v>
      </c>
      <c r="E615" s="33" t="n">
        <v>46481</v>
      </c>
      <c r="F615" s="33" t="s">
        <v>317</v>
      </c>
      <c r="G615" s="33" t="s">
        <v>318</v>
      </c>
      <c r="H615" s="243" t="s">
        <v>49</v>
      </c>
      <c r="I615" s="33" t="s">
        <v>1855</v>
      </c>
      <c r="J615" s="33" t="s">
        <v>2438</v>
      </c>
      <c r="L615" s="33" t="s">
        <v>2652</v>
      </c>
      <c r="N615" s="33" t="s">
        <v>1790</v>
      </c>
      <c r="O615" s="33" t="n">
        <v>51041</v>
      </c>
      <c r="P615" s="33" t="s">
        <v>1791</v>
      </c>
      <c r="Q615" s="33" t="s">
        <v>5563</v>
      </c>
      <c r="R615" s="33" t="s">
        <v>5564</v>
      </c>
      <c r="S615" s="33" t="n">
        <v>60634</v>
      </c>
      <c r="T615" s="33" t="n">
        <v>30</v>
      </c>
      <c r="U615" s="33" t="s">
        <v>317</v>
      </c>
      <c r="V615" s="33" t="s">
        <v>5918</v>
      </c>
      <c r="W615" s="33" t="s">
        <v>5567</v>
      </c>
      <c r="X615" s="33" t="s">
        <v>5919</v>
      </c>
      <c r="Y615" s="33" t="s">
        <v>3111</v>
      </c>
      <c r="Z615" s="33" t="s">
        <v>2671</v>
      </c>
      <c r="AA615" s="33" t="n">
        <v>2012</v>
      </c>
      <c r="AB615" s="33" t="n">
        <v>610340</v>
      </c>
      <c r="AD615" s="33" t="n">
        <v>7770</v>
      </c>
      <c r="AG615" s="33" t="s">
        <v>5920</v>
      </c>
      <c r="AH615" s="33" t="n">
        <v>0</v>
      </c>
      <c r="AI615" s="33" t="s">
        <v>1842</v>
      </c>
      <c r="AJ615" s="33" t="s">
        <v>1801</v>
      </c>
      <c r="AK615" s="33" t="s">
        <v>1802</v>
      </c>
      <c r="AL615" s="33" t="s">
        <v>83</v>
      </c>
      <c r="AM615" s="33" t="s">
        <v>65</v>
      </c>
      <c r="AN615" s="33" t="s">
        <v>83</v>
      </c>
      <c r="AO615" s="33" t="s">
        <v>2652</v>
      </c>
      <c r="AP615" s="33" t="s">
        <v>65</v>
      </c>
      <c r="AQ615" s="33" t="s">
        <v>2426</v>
      </c>
      <c r="AR615" s="244" t="s">
        <v>54</v>
      </c>
    </row>
    <row r="616" customFormat="false" ht="15" hidden="false" customHeight="false" outlineLevel="0" collapsed="false">
      <c r="A616" s="33" t="n">
        <v>610342</v>
      </c>
      <c r="B616" s="242" t="s">
        <v>1785</v>
      </c>
      <c r="C616" s="243" t="s">
        <v>1786</v>
      </c>
      <c r="D616" s="33" t="n">
        <v>7790</v>
      </c>
      <c r="E616" s="33" t="n">
        <v>29371</v>
      </c>
      <c r="F616" s="33" t="s">
        <v>1218</v>
      </c>
      <c r="G616" s="33" t="s">
        <v>1219</v>
      </c>
      <c r="H616" s="243" t="s">
        <v>46</v>
      </c>
      <c r="I616" s="33" t="s">
        <v>1855</v>
      </c>
      <c r="J616" s="33" t="s">
        <v>2438</v>
      </c>
      <c r="L616" s="33" t="s">
        <v>232</v>
      </c>
      <c r="N616" s="33" t="s">
        <v>1790</v>
      </c>
      <c r="O616" s="33" t="n">
        <v>51153</v>
      </c>
      <c r="P616" s="33" t="s">
        <v>1791</v>
      </c>
      <c r="Q616" s="33" t="s">
        <v>5921</v>
      </c>
      <c r="R616" s="33" t="s">
        <v>5922</v>
      </c>
      <c r="S616" s="33" t="n">
        <v>60622</v>
      </c>
      <c r="T616" s="33" t="n">
        <v>35</v>
      </c>
      <c r="U616" s="33" t="s">
        <v>5923</v>
      </c>
      <c r="V616" s="33" t="s">
        <v>5924</v>
      </c>
      <c r="W616" s="33" t="s">
        <v>5925</v>
      </c>
      <c r="X616" s="33" t="s">
        <v>5926</v>
      </c>
      <c r="Y616" s="33" t="s">
        <v>1846</v>
      </c>
      <c r="Z616" s="33" t="s">
        <v>1847</v>
      </c>
      <c r="AA616" s="33" t="n">
        <v>2012</v>
      </c>
      <c r="AB616" s="33" t="n">
        <v>610342</v>
      </c>
      <c r="AD616" s="33" t="n">
        <v>7790</v>
      </c>
      <c r="AG616" s="33" t="s">
        <v>5927</v>
      </c>
      <c r="AH616" s="33" t="n">
        <v>2</v>
      </c>
      <c r="AI616" s="33" t="s">
        <v>1823</v>
      </c>
      <c r="AJ616" s="33" t="s">
        <v>1801</v>
      </c>
      <c r="AK616" s="33" t="s">
        <v>1802</v>
      </c>
      <c r="AL616" s="33" t="s">
        <v>232</v>
      </c>
      <c r="AM616" s="33" t="s">
        <v>108</v>
      </c>
      <c r="AN616" s="33" t="s">
        <v>232</v>
      </c>
      <c r="AO616" s="33" t="s">
        <v>232</v>
      </c>
      <c r="AP616" s="33" t="s">
        <v>108</v>
      </c>
      <c r="AQ616" s="33" t="s">
        <v>2426</v>
      </c>
      <c r="AR616" s="244" t="s">
        <v>109</v>
      </c>
      <c r="AS616" s="33" t="s">
        <v>67</v>
      </c>
      <c r="AT616" s="33" t="s">
        <v>67</v>
      </c>
      <c r="AU616" s="33" t="s">
        <v>67</v>
      </c>
      <c r="AV616" s="33" t="n">
        <v>21</v>
      </c>
      <c r="AW616" s="33" t="n">
        <v>25</v>
      </c>
      <c r="AX616" s="33" t="n">
        <v>26</v>
      </c>
      <c r="AY616" s="33" t="n">
        <v>353</v>
      </c>
      <c r="AZ616" s="33" t="n">
        <v>5</v>
      </c>
      <c r="BA616" s="33" t="n">
        <v>3</v>
      </c>
      <c r="BB616" s="33" t="n">
        <v>40</v>
      </c>
      <c r="BC616" s="33" t="n">
        <v>259</v>
      </c>
      <c r="BD616" s="245" t="n">
        <v>3</v>
      </c>
      <c r="BE616" s="33" t="n">
        <v>1</v>
      </c>
      <c r="BF616" s="33" t="n">
        <v>27</v>
      </c>
      <c r="BG616" s="33" t="n">
        <v>15</v>
      </c>
      <c r="BH616" s="33" t="n">
        <v>353</v>
      </c>
      <c r="BI616" s="33" t="n">
        <v>0.034</v>
      </c>
      <c r="BJ616" s="33" t="n">
        <v>0.008</v>
      </c>
      <c r="BK616" s="33" t="n">
        <v>0.02</v>
      </c>
      <c r="BL616" s="33" t="n">
        <v>0.02</v>
      </c>
      <c r="BM616" s="33" t="n">
        <v>0.062</v>
      </c>
      <c r="BN616" s="33" t="n">
        <v>0.125</v>
      </c>
      <c r="BO616" s="33" t="n">
        <v>0.113</v>
      </c>
      <c r="BP616" s="33" t="n">
        <v>0.122</v>
      </c>
      <c r="BQ616" s="33" t="n">
        <v>0.15</v>
      </c>
      <c r="BR616" s="33" t="n">
        <v>0.057</v>
      </c>
      <c r="BS616" s="33" t="n">
        <v>0.164</v>
      </c>
      <c r="BT616" s="33" t="n">
        <v>0.195</v>
      </c>
      <c r="BU616" s="33" t="n">
        <v>0.436</v>
      </c>
      <c r="BV616" s="33" t="n">
        <v>0.391</v>
      </c>
      <c r="BW616" s="33" t="n">
        <v>0.436</v>
      </c>
      <c r="BX616" s="33" t="n">
        <v>0.297</v>
      </c>
      <c r="BY616" s="33" t="n">
        <v>0.402</v>
      </c>
      <c r="BZ616" s="33" t="n">
        <v>0.334</v>
      </c>
      <c r="CA616" s="33" t="n">
        <v>0.02</v>
      </c>
      <c r="CB616" s="33" t="n">
        <v>0.017</v>
      </c>
      <c r="CC616" s="33" t="n">
        <v>0.014</v>
      </c>
      <c r="CD616" s="33" t="n">
        <v>0.028</v>
      </c>
      <c r="CE616" s="33" t="n">
        <v>0.014</v>
      </c>
      <c r="CF616" s="33" t="n">
        <v>0.023</v>
      </c>
      <c r="CG616" s="33" t="n">
        <v>0.397</v>
      </c>
      <c r="CH616" s="33" t="n">
        <v>0.462</v>
      </c>
      <c r="CI616" s="33" t="n">
        <v>0.38</v>
      </c>
      <c r="CJ616" s="33" t="n">
        <v>0.598</v>
      </c>
      <c r="CK616" s="33" t="n">
        <v>0.357</v>
      </c>
      <c r="CL616" s="33" t="n">
        <v>0.323</v>
      </c>
      <c r="CM616" s="33" t="n">
        <v>0.003</v>
      </c>
      <c r="CN616" s="33" t="n">
        <v>0.006</v>
      </c>
      <c r="CO616" s="33" t="n">
        <v>0.017</v>
      </c>
      <c r="CP616" s="33" t="n">
        <v>0.02</v>
      </c>
      <c r="CQ616" s="33" t="n">
        <v>0.006</v>
      </c>
      <c r="CR616" s="33" t="n">
        <v>0.034</v>
      </c>
      <c r="CS616" s="33" t="n">
        <v>0.054</v>
      </c>
      <c r="CT616" s="33" t="n">
        <v>0.082</v>
      </c>
      <c r="CU616" s="33" t="n">
        <v>0.071</v>
      </c>
      <c r="CV616" s="33" t="n">
        <v>0.023</v>
      </c>
      <c r="CW616" s="33" t="n">
        <v>0.045</v>
      </c>
      <c r="CX616" s="33" t="n">
        <v>0.057</v>
      </c>
      <c r="CY616" s="33" t="n">
        <v>0.065</v>
      </c>
      <c r="CZ616" s="33" t="n">
        <v>0.054</v>
      </c>
      <c r="DA616" s="33" t="n">
        <v>0.074</v>
      </c>
      <c r="DB616" s="33" t="n">
        <v>0.122</v>
      </c>
      <c r="DC616" s="33" t="n">
        <v>0.167</v>
      </c>
      <c r="DD616" s="33" t="n">
        <v>0.119</v>
      </c>
      <c r="DE616" s="33" t="n">
        <v>0.241</v>
      </c>
      <c r="DF616" s="33" t="n">
        <v>0.249</v>
      </c>
      <c r="DG616" s="33" t="n">
        <v>0.269</v>
      </c>
      <c r="DH616" s="33" t="n">
        <v>0.238</v>
      </c>
      <c r="DI616" s="33" t="n">
        <v>0.249</v>
      </c>
      <c r="DJ616" s="33" t="n">
        <v>0.314</v>
      </c>
      <c r="DK616" s="33" t="n">
        <v>0.263</v>
      </c>
      <c r="DL616" s="33" t="n">
        <v>0.232</v>
      </c>
      <c r="DM616" s="33" t="n">
        <v>0.232</v>
      </c>
      <c r="DN616" s="33" t="n">
        <v>0.02</v>
      </c>
      <c r="DO616" s="33" t="n">
        <v>0.014</v>
      </c>
      <c r="DP616" s="33" t="n">
        <v>0.02</v>
      </c>
      <c r="DQ616" s="33" t="n">
        <v>0.014</v>
      </c>
      <c r="DR616" s="33" t="n">
        <v>0.025</v>
      </c>
      <c r="DS616" s="33" t="n">
        <v>0.017</v>
      </c>
      <c r="DT616" s="33" t="n">
        <v>0.014</v>
      </c>
      <c r="DU616" s="33" t="n">
        <v>0.008</v>
      </c>
      <c r="DV616" s="33" t="n">
        <v>0.025</v>
      </c>
      <c r="DW616" s="33" t="n">
        <v>0.714</v>
      </c>
      <c r="DX616" s="33" t="n">
        <v>0.686</v>
      </c>
      <c r="DY616" s="33" t="n">
        <v>0.637</v>
      </c>
      <c r="DZ616" s="33" t="n">
        <v>0.663</v>
      </c>
      <c r="EA616" s="33" t="n">
        <v>0.666</v>
      </c>
      <c r="EB616" s="33" t="n">
        <v>0.561</v>
      </c>
      <c r="EC616" s="33" t="n">
        <v>0.547</v>
      </c>
      <c r="ED616" s="33" t="n">
        <v>0.51</v>
      </c>
      <c r="EE616" s="33" t="n">
        <v>0.552</v>
      </c>
      <c r="EF616" s="33" t="n">
        <v>0.297</v>
      </c>
      <c r="EG616" s="33" t="n">
        <v>0.014</v>
      </c>
      <c r="EH616" s="33" t="n">
        <v>0.006</v>
      </c>
      <c r="EI616" s="33" t="n">
        <v>0.105</v>
      </c>
      <c r="EJ616" s="33" t="n">
        <v>0.365</v>
      </c>
      <c r="EK616" s="33" t="n">
        <v>0.059</v>
      </c>
      <c r="EL616" s="33" t="n">
        <v>0.045</v>
      </c>
      <c r="EM616" s="33" t="n">
        <v>0.212</v>
      </c>
      <c r="EN616" s="33" t="n">
        <v>0.156</v>
      </c>
      <c r="EO616" s="33" t="n">
        <v>0.374</v>
      </c>
      <c r="EP616" s="33" t="n">
        <v>0.397</v>
      </c>
      <c r="EQ616" s="33" t="n">
        <v>0.331</v>
      </c>
      <c r="ER616" s="33" t="n">
        <v>0.031</v>
      </c>
      <c r="ES616" s="33" t="n">
        <v>0.023</v>
      </c>
      <c r="ET616" s="33" t="n">
        <v>0.048</v>
      </c>
      <c r="EU616" s="33" t="n">
        <v>0.042</v>
      </c>
      <c r="EV616" s="33" t="n">
        <v>0.15</v>
      </c>
      <c r="EW616" s="33" t="n">
        <v>0.53</v>
      </c>
      <c r="EX616" s="33" t="n">
        <v>0.504</v>
      </c>
      <c r="EY616" s="33" t="n">
        <v>0.309</v>
      </c>
      <c r="EZ616" s="33" t="n">
        <v>7.79</v>
      </c>
      <c r="FA616" s="33" t="n">
        <v>0.02</v>
      </c>
      <c r="FB616" s="33" t="n">
        <v>0.006</v>
      </c>
      <c r="FC616" s="33" t="n">
        <v>0.037</v>
      </c>
      <c r="FD616" s="33" t="n">
        <v>0.037</v>
      </c>
      <c r="FE616" s="33" t="n">
        <v>0.074</v>
      </c>
      <c r="FF616" s="33" t="n">
        <v>0.045</v>
      </c>
      <c r="FG616" s="33" t="n">
        <v>0.147</v>
      </c>
      <c r="FH616" s="33" t="n">
        <v>0.167</v>
      </c>
      <c r="FI616" s="33" t="n">
        <v>0.133</v>
      </c>
      <c r="FJ616" s="33" t="n">
        <v>0.314</v>
      </c>
      <c r="FK616" s="33" t="n">
        <v>0.02</v>
      </c>
      <c r="FL616" s="33" t="n">
        <v>0.456</v>
      </c>
      <c r="FM616" s="33" t="n">
        <v>0.484</v>
      </c>
      <c r="FN616" s="33" t="n">
        <v>0.178</v>
      </c>
      <c r="FO616" s="33" t="n">
        <v>0.187</v>
      </c>
      <c r="FP616" s="33" t="n">
        <v>0.187</v>
      </c>
      <c r="FQ616" s="33" t="n">
        <v>0.21</v>
      </c>
      <c r="FR616" s="33" t="n">
        <v>0.127</v>
      </c>
      <c r="FS616" s="33" t="n">
        <v>0.071</v>
      </c>
      <c r="FT616" s="33" t="n">
        <v>0.238</v>
      </c>
      <c r="FU616" s="33" t="n">
        <v>0.136</v>
      </c>
      <c r="FV616" s="33" t="n">
        <v>0.136</v>
      </c>
      <c r="FW616" s="33" t="n">
        <v>0.306</v>
      </c>
      <c r="FX616" s="33" t="n">
        <v>0.093</v>
      </c>
      <c r="FY616" s="33" t="n">
        <v>0.122</v>
      </c>
      <c r="FZ616" s="33" t="n">
        <v>0.068</v>
      </c>
      <c r="GA616" s="33" t="n">
        <v>0.028</v>
      </c>
      <c r="GB616" s="33" t="n">
        <v>0.076</v>
      </c>
      <c r="GC616" s="33" t="n">
        <v>0.04</v>
      </c>
      <c r="GD616" s="33" t="n">
        <v>0.031</v>
      </c>
      <c r="GE616" s="33" t="n">
        <v>0.229</v>
      </c>
      <c r="GF616" s="33" t="n">
        <v>0.051</v>
      </c>
      <c r="GG616" s="33" t="n">
        <v>0.45</v>
      </c>
      <c r="GH616" s="33" t="n">
        <v>0.385</v>
      </c>
      <c r="GI616" s="33" t="n">
        <v>0.439</v>
      </c>
      <c r="GJ616" s="33" t="n">
        <v>0.408</v>
      </c>
      <c r="GK616" s="33" t="n">
        <v>0.445</v>
      </c>
      <c r="GL616" s="33" t="n">
        <v>0.439</v>
      </c>
      <c r="GM616" s="33" t="n">
        <v>0.465</v>
      </c>
      <c r="GN616" s="33" t="n">
        <v>0.244</v>
      </c>
      <c r="GO616" s="33" t="n">
        <v>0.397</v>
      </c>
      <c r="GP616" s="33" t="n">
        <v>0.499</v>
      </c>
      <c r="GQ616" s="33" t="n">
        <v>0.224</v>
      </c>
      <c r="GR616" s="33" t="n">
        <v>0.439</v>
      </c>
      <c r="GS616" s="33" t="n">
        <v>0.037</v>
      </c>
      <c r="GT616" s="33" t="n">
        <v>0.212</v>
      </c>
      <c r="GU616" s="33" t="n">
        <v>0.085</v>
      </c>
      <c r="GV616" s="33" t="n">
        <v>0.025</v>
      </c>
      <c r="GW616" s="33" t="n">
        <v>0.065</v>
      </c>
      <c r="GX616" s="33" t="n">
        <v>0.042</v>
      </c>
      <c r="GY616" s="33" t="n">
        <v>0.006</v>
      </c>
      <c r="GZ616" s="33" t="n">
        <v>0.037</v>
      </c>
      <c r="HA616" s="33" t="n">
        <v>0.006</v>
      </c>
      <c r="HB616" s="33" t="n">
        <v>0.006</v>
      </c>
      <c r="HC616" s="33" t="n">
        <v>0.014</v>
      </c>
      <c r="HD616" s="33" t="n">
        <v>0.006</v>
      </c>
      <c r="HE616" s="33" t="n">
        <v>0.014</v>
      </c>
      <c r="HF616" s="33" t="n">
        <v>0.045</v>
      </c>
      <c r="HG616" s="33" t="n">
        <v>0.034</v>
      </c>
      <c r="HH616" s="33" t="n">
        <v>0.031</v>
      </c>
      <c r="HI616" s="33" t="n">
        <v>0.023</v>
      </c>
      <c r="HJ616" s="33" t="n">
        <v>0.023</v>
      </c>
    </row>
    <row r="617" customFormat="false" ht="15" hidden="false" customHeight="false" outlineLevel="0" collapsed="false">
      <c r="A617" s="33" t="n">
        <v>610345</v>
      </c>
      <c r="B617" s="242" t="s">
        <v>1785</v>
      </c>
      <c r="C617" s="243" t="s">
        <v>1786</v>
      </c>
      <c r="D617" s="33" t="n">
        <v>7820</v>
      </c>
      <c r="E617" s="33" t="n">
        <v>26541</v>
      </c>
      <c r="F617" s="33" t="s">
        <v>1480</v>
      </c>
      <c r="G617" s="33" t="s">
        <v>1481</v>
      </c>
      <c r="H617" s="243" t="s">
        <v>46</v>
      </c>
      <c r="I617" s="33" t="s">
        <v>1855</v>
      </c>
      <c r="J617" s="33" t="s">
        <v>1788</v>
      </c>
      <c r="L617" s="33" t="s">
        <v>99</v>
      </c>
      <c r="N617" s="33" t="s">
        <v>1790</v>
      </c>
      <c r="O617" s="33" t="n">
        <v>53744</v>
      </c>
      <c r="P617" s="33" t="s">
        <v>1791</v>
      </c>
      <c r="Q617" s="33" t="s">
        <v>5928</v>
      </c>
      <c r="R617" s="33" t="s">
        <v>5929</v>
      </c>
      <c r="S617" s="33" t="n">
        <v>60653</v>
      </c>
      <c r="T617" s="33" t="n">
        <v>40</v>
      </c>
      <c r="U617" s="33" t="s">
        <v>5930</v>
      </c>
      <c r="V617" s="33" t="s">
        <v>5931</v>
      </c>
      <c r="W617" s="33" t="s">
        <v>5932</v>
      </c>
      <c r="X617" s="33" t="s">
        <v>5933</v>
      </c>
      <c r="Y617" s="33" t="s">
        <v>1869</v>
      </c>
      <c r="AA617" s="33" t="n">
        <v>2012</v>
      </c>
      <c r="AB617" s="33" t="n">
        <v>610345</v>
      </c>
      <c r="AD617" s="33" t="n">
        <v>7820</v>
      </c>
      <c r="AG617" s="33" t="s">
        <v>5934</v>
      </c>
      <c r="AH617" s="33" t="n">
        <v>4</v>
      </c>
      <c r="AI617" s="33" t="s">
        <v>1823</v>
      </c>
      <c r="AJ617" s="33" t="s">
        <v>1801</v>
      </c>
      <c r="AK617" s="33" t="s">
        <v>1802</v>
      </c>
      <c r="AL617" s="33" t="s">
        <v>99</v>
      </c>
      <c r="AM617" s="33" t="s">
        <v>53</v>
      </c>
      <c r="AN617" s="33" t="s">
        <v>99</v>
      </c>
      <c r="AO617" s="33" t="s">
        <v>99</v>
      </c>
      <c r="AP617" s="33" t="s">
        <v>53</v>
      </c>
      <c r="AQ617" s="33" t="s">
        <v>2467</v>
      </c>
      <c r="AR617" s="244" t="s">
        <v>159</v>
      </c>
      <c r="AS617" s="33" t="s">
        <v>47</v>
      </c>
      <c r="AT617" s="33" t="s">
        <v>47</v>
      </c>
      <c r="AU617" s="33" t="s">
        <v>47</v>
      </c>
      <c r="AV617" s="33" t="n">
        <v>44</v>
      </c>
      <c r="AW617" s="33" t="n">
        <v>40</v>
      </c>
      <c r="AX617" s="33" t="n">
        <v>40</v>
      </c>
      <c r="AY617" s="33" t="n">
        <v>84</v>
      </c>
      <c r="AZ617" s="33" t="n">
        <v>0</v>
      </c>
      <c r="BA617" s="33" t="n">
        <v>0</v>
      </c>
      <c r="BB617" s="33" t="n">
        <v>79</v>
      </c>
      <c r="BC617" s="33" t="n">
        <v>2</v>
      </c>
      <c r="BD617" s="245" t="n">
        <v>0</v>
      </c>
      <c r="BE617" s="33" t="n">
        <v>0</v>
      </c>
      <c r="BF617" s="33" t="n">
        <v>1</v>
      </c>
      <c r="BG617" s="33" t="n">
        <v>2</v>
      </c>
      <c r="BH617" s="33" t="n">
        <v>84</v>
      </c>
      <c r="BI617" s="33" t="n">
        <v>0.012</v>
      </c>
      <c r="BJ617" s="33" t="n">
        <v>0.012</v>
      </c>
      <c r="BK617" s="33" t="n">
        <v>0.012</v>
      </c>
      <c r="BL617" s="33" t="n">
        <v>0</v>
      </c>
      <c r="BM617" s="33" t="n">
        <v>0.036</v>
      </c>
      <c r="BN617" s="33" t="n">
        <v>0.095</v>
      </c>
      <c r="BO617" s="33" t="n">
        <v>0.071</v>
      </c>
      <c r="BP617" s="33" t="n">
        <v>0.06</v>
      </c>
      <c r="BQ617" s="33" t="n">
        <v>0.071</v>
      </c>
      <c r="BR617" s="33" t="n">
        <v>0.06</v>
      </c>
      <c r="BS617" s="33" t="n">
        <v>0.071</v>
      </c>
      <c r="BT617" s="33" t="n">
        <v>0.131</v>
      </c>
      <c r="BU617" s="33" t="n">
        <v>0.393</v>
      </c>
      <c r="BV617" s="33" t="n">
        <v>0.31</v>
      </c>
      <c r="BW617" s="33" t="n">
        <v>0.357</v>
      </c>
      <c r="BX617" s="33" t="n">
        <v>0.274</v>
      </c>
      <c r="BY617" s="33" t="n">
        <v>0.369</v>
      </c>
      <c r="BZ617" s="33" t="n">
        <v>0.262</v>
      </c>
      <c r="CA617" s="33" t="n">
        <v>0</v>
      </c>
      <c r="CB617" s="33" t="n">
        <v>0.024</v>
      </c>
      <c r="CC617" s="33" t="n">
        <v>0.036</v>
      </c>
      <c r="CD617" s="33" t="n">
        <v>0.012</v>
      </c>
      <c r="CE617" s="33" t="n">
        <v>0.024</v>
      </c>
      <c r="CF617" s="33" t="n">
        <v>0.012</v>
      </c>
      <c r="CG617" s="33" t="n">
        <v>0.524</v>
      </c>
      <c r="CH617" s="33" t="n">
        <v>0.595</v>
      </c>
      <c r="CI617" s="33" t="n">
        <v>0.524</v>
      </c>
      <c r="CJ617" s="33" t="n">
        <v>0.655</v>
      </c>
      <c r="CK617" s="33" t="n">
        <v>0.5</v>
      </c>
      <c r="CL617" s="33" t="n">
        <v>0.5</v>
      </c>
      <c r="CM617" s="33" t="n">
        <v>0.024</v>
      </c>
      <c r="CN617" s="33" t="n">
        <v>0.024</v>
      </c>
      <c r="CO617" s="33" t="n">
        <v>0.024</v>
      </c>
      <c r="CP617" s="33" t="n">
        <v>0.024</v>
      </c>
      <c r="CQ617" s="33" t="n">
        <v>0.024</v>
      </c>
      <c r="CR617" s="33" t="n">
        <v>0.048</v>
      </c>
      <c r="CS617" s="33" t="n">
        <v>0.024</v>
      </c>
      <c r="CT617" s="33" t="n">
        <v>0.071</v>
      </c>
      <c r="CU617" s="33" t="n">
        <v>0.012</v>
      </c>
      <c r="CV617" s="33" t="n">
        <v>0.024</v>
      </c>
      <c r="CW617" s="33" t="n">
        <v>0.024</v>
      </c>
      <c r="CX617" s="33" t="n">
        <v>0.036</v>
      </c>
      <c r="CY617" s="33" t="n">
        <v>0.012</v>
      </c>
      <c r="CZ617" s="33" t="n">
        <v>0.036</v>
      </c>
      <c r="DA617" s="33" t="n">
        <v>0.083</v>
      </c>
      <c r="DB617" s="33" t="n">
        <v>0.131</v>
      </c>
      <c r="DC617" s="33" t="n">
        <v>0.083</v>
      </c>
      <c r="DD617" s="33" t="n">
        <v>0.143</v>
      </c>
      <c r="DE617" s="33" t="n">
        <v>0.226</v>
      </c>
      <c r="DF617" s="33" t="n">
        <v>0.226</v>
      </c>
      <c r="DG617" s="33" t="n">
        <v>0.19</v>
      </c>
      <c r="DH617" s="33" t="n">
        <v>0.226</v>
      </c>
      <c r="DI617" s="33" t="n">
        <v>0.226</v>
      </c>
      <c r="DJ617" s="33" t="n">
        <v>0.286</v>
      </c>
      <c r="DK617" s="33" t="n">
        <v>0.238</v>
      </c>
      <c r="DL617" s="33" t="n">
        <v>0.238</v>
      </c>
      <c r="DM617" s="33" t="n">
        <v>0.226</v>
      </c>
      <c r="DN617" s="33" t="n">
        <v>0.012</v>
      </c>
      <c r="DO617" s="33" t="n">
        <v>0</v>
      </c>
      <c r="DP617" s="33" t="n">
        <v>0.012</v>
      </c>
      <c r="DQ617" s="33" t="n">
        <v>0</v>
      </c>
      <c r="DR617" s="33" t="n">
        <v>0.024</v>
      </c>
      <c r="DS617" s="33" t="n">
        <v>0.012</v>
      </c>
      <c r="DT617" s="33" t="n">
        <v>0</v>
      </c>
      <c r="DU617" s="33" t="n">
        <v>0</v>
      </c>
      <c r="DV617" s="33" t="n">
        <v>0.024</v>
      </c>
      <c r="DW617" s="33" t="n">
        <v>0.714</v>
      </c>
      <c r="DX617" s="33" t="n">
        <v>0.726</v>
      </c>
      <c r="DY617" s="33" t="n">
        <v>0.738</v>
      </c>
      <c r="DZ617" s="33" t="n">
        <v>0.738</v>
      </c>
      <c r="EA617" s="33" t="n">
        <v>0.69</v>
      </c>
      <c r="EB617" s="33" t="n">
        <v>0.571</v>
      </c>
      <c r="EC617" s="33" t="n">
        <v>0.607</v>
      </c>
      <c r="ED617" s="33" t="n">
        <v>0.607</v>
      </c>
      <c r="EE617" s="33" t="n">
        <v>0.595</v>
      </c>
      <c r="EF617" s="33" t="n">
        <v>0.286</v>
      </c>
      <c r="EG617" s="33" t="n">
        <v>0.107</v>
      </c>
      <c r="EH617" s="33" t="n">
        <v>0.036</v>
      </c>
      <c r="EI617" s="33" t="n">
        <v>0.107</v>
      </c>
      <c r="EJ617" s="33" t="n">
        <v>0.286</v>
      </c>
      <c r="EK617" s="33" t="n">
        <v>0.06</v>
      </c>
      <c r="EL617" s="33" t="n">
        <v>0.095</v>
      </c>
      <c r="EM617" s="33" t="n">
        <v>0.107</v>
      </c>
      <c r="EN617" s="33" t="n">
        <v>0.167</v>
      </c>
      <c r="EO617" s="33" t="n">
        <v>0.31</v>
      </c>
      <c r="EP617" s="33" t="n">
        <v>0.321</v>
      </c>
      <c r="EQ617" s="33" t="n">
        <v>0.321</v>
      </c>
      <c r="ER617" s="33" t="n">
        <v>0.071</v>
      </c>
      <c r="ES617" s="33" t="n">
        <v>0.036</v>
      </c>
      <c r="ET617" s="33" t="n">
        <v>0.095</v>
      </c>
      <c r="EU617" s="33" t="n">
        <v>0.095</v>
      </c>
      <c r="EV617" s="33" t="n">
        <v>0.19</v>
      </c>
      <c r="EW617" s="33" t="n">
        <v>0.488</v>
      </c>
      <c r="EX617" s="33" t="n">
        <v>0.452</v>
      </c>
      <c r="EY617" s="33" t="n">
        <v>0.369</v>
      </c>
      <c r="EZ617" s="33" t="n">
        <v>6.46</v>
      </c>
      <c r="FA617" s="33" t="n">
        <v>0.083</v>
      </c>
      <c r="FB617" s="33" t="n">
        <v>0.036</v>
      </c>
      <c r="FC617" s="33" t="n">
        <v>0.06</v>
      </c>
      <c r="FD617" s="33" t="n">
        <v>0.083</v>
      </c>
      <c r="FE617" s="33" t="n">
        <v>0.083</v>
      </c>
      <c r="FF617" s="33" t="n">
        <v>0.071</v>
      </c>
      <c r="FG617" s="33" t="n">
        <v>0.036</v>
      </c>
      <c r="FH617" s="33" t="n">
        <v>0.226</v>
      </c>
      <c r="FI617" s="33" t="n">
        <v>0.071</v>
      </c>
      <c r="FJ617" s="33" t="n">
        <v>0.179</v>
      </c>
      <c r="FK617" s="33" t="n">
        <v>0.071</v>
      </c>
      <c r="FL617" s="33" t="n">
        <v>0.381</v>
      </c>
      <c r="FM617" s="33" t="n">
        <v>0.476</v>
      </c>
      <c r="FN617" s="33" t="n">
        <v>0.274</v>
      </c>
      <c r="FO617" s="33" t="n">
        <v>0.202</v>
      </c>
      <c r="FP617" s="33" t="n">
        <v>0.107</v>
      </c>
      <c r="FQ617" s="33" t="n">
        <v>0.179</v>
      </c>
      <c r="FR617" s="33" t="n">
        <v>0.119</v>
      </c>
      <c r="FS617" s="33" t="n">
        <v>0.095</v>
      </c>
      <c r="FT617" s="33" t="n">
        <v>0.238</v>
      </c>
      <c r="FU617" s="33" t="n">
        <v>0.155</v>
      </c>
      <c r="FV617" s="33" t="n">
        <v>0.119</v>
      </c>
      <c r="FW617" s="33" t="n">
        <v>0.226</v>
      </c>
      <c r="FX617" s="33" t="n">
        <v>0.143</v>
      </c>
      <c r="FY617" s="33" t="n">
        <v>0.202</v>
      </c>
      <c r="FZ617" s="33" t="n">
        <v>0.083</v>
      </c>
      <c r="GA617" s="33" t="n">
        <v>0.083</v>
      </c>
      <c r="GB617" s="33" t="n">
        <v>0.071</v>
      </c>
      <c r="GC617" s="33" t="n">
        <v>0.071</v>
      </c>
      <c r="GD617" s="33" t="n">
        <v>0.048</v>
      </c>
      <c r="GE617" s="33" t="n">
        <v>0.071</v>
      </c>
      <c r="GF617" s="33" t="n">
        <v>0.024</v>
      </c>
      <c r="GG617" s="33" t="n">
        <v>0.274</v>
      </c>
      <c r="GH617" s="33" t="n">
        <v>0.31</v>
      </c>
      <c r="GI617" s="33" t="n">
        <v>0.31</v>
      </c>
      <c r="GJ617" s="33" t="n">
        <v>0.321</v>
      </c>
      <c r="GK617" s="33" t="n">
        <v>0.31</v>
      </c>
      <c r="GL617" s="33" t="n">
        <v>0.31</v>
      </c>
      <c r="GM617" s="33" t="n">
        <v>0.417</v>
      </c>
      <c r="GN617" s="33" t="n">
        <v>0.321</v>
      </c>
      <c r="GO617" s="33" t="n">
        <v>0.333</v>
      </c>
      <c r="GP617" s="33" t="n">
        <v>0.381</v>
      </c>
      <c r="GQ617" s="33" t="n">
        <v>0.381</v>
      </c>
      <c r="GR617" s="33" t="n">
        <v>0.44</v>
      </c>
      <c r="GS617" s="33" t="n">
        <v>0.071</v>
      </c>
      <c r="GT617" s="33" t="n">
        <v>0.143</v>
      </c>
      <c r="GU617" s="33" t="n">
        <v>0.119</v>
      </c>
      <c r="GV617" s="33" t="n">
        <v>0.095</v>
      </c>
      <c r="GW617" s="33" t="n">
        <v>0.083</v>
      </c>
      <c r="GX617" s="33" t="n">
        <v>0.048</v>
      </c>
      <c r="GY617" s="33" t="n">
        <v>0.095</v>
      </c>
      <c r="GZ617" s="33" t="n">
        <v>0.06</v>
      </c>
      <c r="HA617" s="33" t="n">
        <v>0.071</v>
      </c>
      <c r="HB617" s="33" t="n">
        <v>0.071</v>
      </c>
      <c r="HC617" s="33" t="n">
        <v>0.06</v>
      </c>
      <c r="HD617" s="33" t="n">
        <v>0.083</v>
      </c>
      <c r="HE617" s="33" t="n">
        <v>0.06</v>
      </c>
      <c r="HF617" s="33" t="n">
        <v>0.095</v>
      </c>
      <c r="HG617" s="33" t="n">
        <v>0.095</v>
      </c>
      <c r="HH617" s="33" t="n">
        <v>0.083</v>
      </c>
      <c r="HI617" s="33" t="n">
        <v>0.095</v>
      </c>
      <c r="HJ617" s="33" t="n">
        <v>0.095</v>
      </c>
    </row>
    <row r="618" customFormat="false" ht="15" hidden="false" customHeight="false" outlineLevel="0" collapsed="false">
      <c r="A618" s="33" t="n">
        <v>610347</v>
      </c>
      <c r="B618" s="242" t="s">
        <v>1785</v>
      </c>
      <c r="C618" s="243" t="s">
        <v>1786</v>
      </c>
      <c r="D618" s="33" t="n">
        <v>7830</v>
      </c>
      <c r="E618" s="33" t="n">
        <v>31301</v>
      </c>
      <c r="F618" s="33" t="s">
        <v>377</v>
      </c>
      <c r="G618" s="33" t="s">
        <v>378</v>
      </c>
      <c r="H618" s="243" t="s">
        <v>46</v>
      </c>
      <c r="I618" s="33" t="s">
        <v>1855</v>
      </c>
      <c r="J618" s="33" t="s">
        <v>1788</v>
      </c>
      <c r="L618" s="33" t="s">
        <v>112</v>
      </c>
      <c r="N618" s="33" t="s">
        <v>1790</v>
      </c>
      <c r="O618" s="33" t="n">
        <v>51341</v>
      </c>
      <c r="P618" s="33" t="s">
        <v>1791</v>
      </c>
      <c r="Q618" s="33" t="s">
        <v>377</v>
      </c>
      <c r="R618" s="33" t="s">
        <v>5935</v>
      </c>
      <c r="S618" s="33" t="n">
        <v>60636</v>
      </c>
      <c r="T618" s="33" t="n">
        <v>43</v>
      </c>
      <c r="U618" s="33" t="s">
        <v>5936</v>
      </c>
      <c r="V618" s="33" t="s">
        <v>5937</v>
      </c>
      <c r="W618" s="33" t="s">
        <v>5938</v>
      </c>
      <c r="X618" s="33" t="s">
        <v>5939</v>
      </c>
      <c r="Y618" s="33" t="s">
        <v>3561</v>
      </c>
      <c r="Z618" s="33" t="s">
        <v>2572</v>
      </c>
      <c r="AA618" s="33" t="n">
        <v>2012</v>
      </c>
      <c r="AB618" s="33" t="n">
        <v>610347</v>
      </c>
      <c r="AD618" s="33" t="n">
        <v>7830</v>
      </c>
      <c r="AG618" s="33" t="s">
        <v>5940</v>
      </c>
      <c r="AH618" s="33" t="n">
        <v>5</v>
      </c>
      <c r="AI618" s="33" t="s">
        <v>1823</v>
      </c>
      <c r="AJ618" s="33" t="s">
        <v>1801</v>
      </c>
      <c r="AK618" s="33" t="s">
        <v>1802</v>
      </c>
      <c r="AL618" s="33" t="s">
        <v>112</v>
      </c>
      <c r="AM618" s="33" t="s">
        <v>71</v>
      </c>
      <c r="AN618" s="33" t="s">
        <v>112</v>
      </c>
      <c r="AO618" s="33" t="s">
        <v>112</v>
      </c>
      <c r="AP618" s="33" t="s">
        <v>71</v>
      </c>
      <c r="AQ618" s="33" t="s">
        <v>2467</v>
      </c>
      <c r="AR618" s="244" t="s">
        <v>109</v>
      </c>
      <c r="AS618" s="33" t="s">
        <v>47</v>
      </c>
      <c r="AT618" s="33" t="s">
        <v>67</v>
      </c>
      <c r="AU618" s="33" t="s">
        <v>131</v>
      </c>
      <c r="AV618" s="33" t="n">
        <v>46</v>
      </c>
      <c r="AW618" s="33" t="n">
        <v>34</v>
      </c>
      <c r="AX618" s="33" t="n">
        <v>90</v>
      </c>
      <c r="AY618" s="33" t="n">
        <v>247</v>
      </c>
      <c r="AZ618" s="33" t="n">
        <v>1</v>
      </c>
      <c r="BA618" s="33" t="n">
        <v>1</v>
      </c>
      <c r="BB618" s="33" t="n">
        <v>210</v>
      </c>
      <c r="BC618" s="33" t="n">
        <v>22</v>
      </c>
      <c r="BD618" s="245" t="n">
        <v>1</v>
      </c>
      <c r="BE618" s="33" t="n">
        <v>0</v>
      </c>
      <c r="BF618" s="33" t="n">
        <v>6</v>
      </c>
      <c r="BG618" s="33" t="n">
        <v>6</v>
      </c>
      <c r="BH618" s="33" t="n">
        <v>247</v>
      </c>
      <c r="BI618" s="33" t="n">
        <v>0.028</v>
      </c>
      <c r="BJ618" s="33" t="n">
        <v>0.02</v>
      </c>
      <c r="BK618" s="33" t="n">
        <v>0.008</v>
      </c>
      <c r="BL618" s="33" t="n">
        <v>0.036</v>
      </c>
      <c r="BM618" s="33" t="n">
        <v>0.028</v>
      </c>
      <c r="BN618" s="33" t="n">
        <v>0.061</v>
      </c>
      <c r="BO618" s="33" t="n">
        <v>0.057</v>
      </c>
      <c r="BP618" s="33" t="n">
        <v>0.049</v>
      </c>
      <c r="BQ618" s="33" t="n">
        <v>0.032</v>
      </c>
      <c r="BR618" s="33" t="n">
        <v>0.024</v>
      </c>
      <c r="BS618" s="33" t="n">
        <v>0.065</v>
      </c>
      <c r="BT618" s="33" t="n">
        <v>0.109</v>
      </c>
      <c r="BU618" s="33" t="n">
        <v>0.417</v>
      </c>
      <c r="BV618" s="33" t="n">
        <v>0.356</v>
      </c>
      <c r="BW618" s="33" t="n">
        <v>0.397</v>
      </c>
      <c r="BX618" s="33" t="n">
        <v>0.263</v>
      </c>
      <c r="BY618" s="33" t="n">
        <v>0.405</v>
      </c>
      <c r="BZ618" s="33" t="n">
        <v>0.332</v>
      </c>
      <c r="CA618" s="33" t="n">
        <v>0</v>
      </c>
      <c r="CB618" s="33" t="n">
        <v>0</v>
      </c>
      <c r="CC618" s="33" t="n">
        <v>0.02</v>
      </c>
      <c r="CD618" s="33" t="n">
        <v>0.008</v>
      </c>
      <c r="CE618" s="33" t="n">
        <v>0.004</v>
      </c>
      <c r="CF618" s="33" t="n">
        <v>0.028</v>
      </c>
      <c r="CG618" s="33" t="n">
        <v>0.498</v>
      </c>
      <c r="CH618" s="33" t="n">
        <v>0.575</v>
      </c>
      <c r="CI618" s="33" t="n">
        <v>0.543</v>
      </c>
      <c r="CJ618" s="33" t="n">
        <v>0.668</v>
      </c>
      <c r="CK618" s="33" t="n">
        <v>0.498</v>
      </c>
      <c r="CL618" s="33" t="n">
        <v>0.47</v>
      </c>
      <c r="CM618" s="33" t="n">
        <v>0.012</v>
      </c>
      <c r="CN618" s="33" t="n">
        <v>0.012</v>
      </c>
      <c r="CO618" s="33" t="n">
        <v>0.016</v>
      </c>
      <c r="CP618" s="33" t="n">
        <v>0.016</v>
      </c>
      <c r="CQ618" s="33" t="n">
        <v>0.016</v>
      </c>
      <c r="CR618" s="33" t="n">
        <v>0.024</v>
      </c>
      <c r="CS618" s="33" t="n">
        <v>0.036</v>
      </c>
      <c r="CT618" s="33" t="n">
        <v>0.045</v>
      </c>
      <c r="CU618" s="33" t="n">
        <v>0.045</v>
      </c>
      <c r="CV618" s="33" t="n">
        <v>0.036</v>
      </c>
      <c r="CW618" s="33" t="n">
        <v>0.04</v>
      </c>
      <c r="CX618" s="33" t="n">
        <v>0.045</v>
      </c>
      <c r="CY618" s="33" t="n">
        <v>0.036</v>
      </c>
      <c r="CZ618" s="33" t="n">
        <v>0.032</v>
      </c>
      <c r="DA618" s="33" t="n">
        <v>0.069</v>
      </c>
      <c r="DB618" s="33" t="n">
        <v>0.057</v>
      </c>
      <c r="DC618" s="33" t="n">
        <v>0.065</v>
      </c>
      <c r="DD618" s="33" t="n">
        <v>0.061</v>
      </c>
      <c r="DE618" s="33" t="n">
        <v>0.296</v>
      </c>
      <c r="DF618" s="33" t="n">
        <v>0.275</v>
      </c>
      <c r="DG618" s="33" t="n">
        <v>0.287</v>
      </c>
      <c r="DH618" s="33" t="n">
        <v>0.291</v>
      </c>
      <c r="DI618" s="33" t="n">
        <v>0.316</v>
      </c>
      <c r="DJ618" s="33" t="n">
        <v>0.328</v>
      </c>
      <c r="DK618" s="33" t="n">
        <v>0.34</v>
      </c>
      <c r="DL618" s="33" t="n">
        <v>0.283</v>
      </c>
      <c r="DM618" s="33" t="n">
        <v>0.283</v>
      </c>
      <c r="DN618" s="33" t="n">
        <v>0</v>
      </c>
      <c r="DO618" s="33" t="n">
        <v>0.004</v>
      </c>
      <c r="DP618" s="33" t="n">
        <v>0.012</v>
      </c>
      <c r="DQ618" s="33" t="n">
        <v>0</v>
      </c>
      <c r="DR618" s="33" t="n">
        <v>0.008</v>
      </c>
      <c r="DS618" s="33" t="n">
        <v>0.02</v>
      </c>
      <c r="DT618" s="33" t="n">
        <v>0.008</v>
      </c>
      <c r="DU618" s="33" t="n">
        <v>0.016</v>
      </c>
      <c r="DV618" s="33" t="n">
        <v>0.016</v>
      </c>
      <c r="DW618" s="33" t="n">
        <v>0.656</v>
      </c>
      <c r="DX618" s="33" t="n">
        <v>0.668</v>
      </c>
      <c r="DY618" s="33" t="n">
        <v>0.64</v>
      </c>
      <c r="DZ618" s="33" t="n">
        <v>0.656</v>
      </c>
      <c r="EA618" s="33" t="n">
        <v>0.628</v>
      </c>
      <c r="EB618" s="33" t="n">
        <v>0.559</v>
      </c>
      <c r="EC618" s="33" t="n">
        <v>0.559</v>
      </c>
      <c r="ED618" s="33" t="n">
        <v>0.591</v>
      </c>
      <c r="EE618" s="33" t="n">
        <v>0.595</v>
      </c>
      <c r="EF618" s="33" t="n">
        <v>0.287</v>
      </c>
      <c r="EG618" s="33" t="n">
        <v>0.012</v>
      </c>
      <c r="EH618" s="33" t="n">
        <v>0.012</v>
      </c>
      <c r="EI618" s="33" t="n">
        <v>0.024</v>
      </c>
      <c r="EJ618" s="33" t="n">
        <v>0.34</v>
      </c>
      <c r="EK618" s="33" t="n">
        <v>0.126</v>
      </c>
      <c r="EL618" s="33" t="n">
        <v>0.049</v>
      </c>
      <c r="EM618" s="33" t="n">
        <v>0.077</v>
      </c>
      <c r="EN618" s="33" t="n">
        <v>0.182</v>
      </c>
      <c r="EO618" s="33" t="n">
        <v>0.393</v>
      </c>
      <c r="EP618" s="33" t="n">
        <v>0.348</v>
      </c>
      <c r="EQ618" s="33" t="n">
        <v>0.401</v>
      </c>
      <c r="ER618" s="33" t="n">
        <v>0.04</v>
      </c>
      <c r="ES618" s="33" t="n">
        <v>0.057</v>
      </c>
      <c r="ET618" s="33" t="n">
        <v>0.069</v>
      </c>
      <c r="EU618" s="33" t="n">
        <v>0.036</v>
      </c>
      <c r="EV618" s="33" t="n">
        <v>0.15</v>
      </c>
      <c r="EW618" s="33" t="n">
        <v>0.413</v>
      </c>
      <c r="EX618" s="33" t="n">
        <v>0.522</v>
      </c>
      <c r="EY618" s="33" t="n">
        <v>0.462</v>
      </c>
      <c r="EZ618" s="33" t="n">
        <v>8.58</v>
      </c>
      <c r="FA618" s="33" t="n">
        <v>0.028</v>
      </c>
      <c r="FB618" s="33" t="n">
        <v>0.004</v>
      </c>
      <c r="FC618" s="33" t="n">
        <v>0.008</v>
      </c>
      <c r="FD618" s="33" t="n">
        <v>0.008</v>
      </c>
      <c r="FE618" s="33" t="n">
        <v>0.028</v>
      </c>
      <c r="FF618" s="33" t="n">
        <v>0.049</v>
      </c>
      <c r="FG618" s="33" t="n">
        <v>0.077</v>
      </c>
      <c r="FH618" s="33" t="n">
        <v>0.097</v>
      </c>
      <c r="FI618" s="33" t="n">
        <v>0.206</v>
      </c>
      <c r="FJ618" s="33" t="n">
        <v>0.453</v>
      </c>
      <c r="FK618" s="33" t="n">
        <v>0.04</v>
      </c>
      <c r="FL618" s="33" t="n">
        <v>0.47</v>
      </c>
      <c r="FM618" s="33" t="n">
        <v>0.502</v>
      </c>
      <c r="FN618" s="33" t="n">
        <v>0.34</v>
      </c>
      <c r="FO618" s="33" t="n">
        <v>0.198</v>
      </c>
      <c r="FP618" s="33" t="n">
        <v>0.178</v>
      </c>
      <c r="FQ618" s="33" t="n">
        <v>0.287</v>
      </c>
      <c r="FR618" s="33" t="n">
        <v>0.097</v>
      </c>
      <c r="FS618" s="33" t="n">
        <v>0.081</v>
      </c>
      <c r="FT618" s="33" t="n">
        <v>0.178</v>
      </c>
      <c r="FU618" s="33" t="n">
        <v>0.121</v>
      </c>
      <c r="FV618" s="33" t="n">
        <v>0.121</v>
      </c>
      <c r="FW618" s="33" t="n">
        <v>0.15</v>
      </c>
      <c r="FX618" s="33" t="n">
        <v>0.113</v>
      </c>
      <c r="FY618" s="33" t="n">
        <v>0.117</v>
      </c>
      <c r="FZ618" s="33" t="n">
        <v>0.045</v>
      </c>
      <c r="GA618" s="33" t="n">
        <v>0.012</v>
      </c>
      <c r="GB618" s="33" t="n">
        <v>0.008</v>
      </c>
      <c r="GC618" s="33" t="n">
        <v>0.004</v>
      </c>
      <c r="GD618" s="33" t="n">
        <v>0.012</v>
      </c>
      <c r="GE618" s="33" t="n">
        <v>0.032</v>
      </c>
      <c r="GF618" s="33" t="n">
        <v>0.008</v>
      </c>
      <c r="GG618" s="33" t="n">
        <v>0.154</v>
      </c>
      <c r="GH618" s="33" t="n">
        <v>0.166</v>
      </c>
      <c r="GI618" s="33" t="n">
        <v>0.134</v>
      </c>
      <c r="GJ618" s="33" t="n">
        <v>0.154</v>
      </c>
      <c r="GK618" s="33" t="n">
        <v>0.211</v>
      </c>
      <c r="GL618" s="33" t="n">
        <v>0.121</v>
      </c>
      <c r="GM618" s="33" t="n">
        <v>0.753</v>
      </c>
      <c r="GN618" s="33" t="n">
        <v>0.583</v>
      </c>
      <c r="GO618" s="33" t="n">
        <v>0.7</v>
      </c>
      <c r="GP618" s="33" t="n">
        <v>0.713</v>
      </c>
      <c r="GQ618" s="33" t="n">
        <v>0.632</v>
      </c>
      <c r="GR618" s="33" t="n">
        <v>0.781</v>
      </c>
      <c r="GS618" s="33" t="n">
        <v>0.028</v>
      </c>
      <c r="GT618" s="33" t="n">
        <v>0.158</v>
      </c>
      <c r="GU618" s="33" t="n">
        <v>0.085</v>
      </c>
      <c r="GV618" s="33" t="n">
        <v>0.053</v>
      </c>
      <c r="GW618" s="33" t="n">
        <v>0.057</v>
      </c>
      <c r="GX618" s="33" t="n">
        <v>0.02</v>
      </c>
      <c r="GY618" s="33" t="n">
        <v>0.012</v>
      </c>
      <c r="GZ618" s="33" t="n">
        <v>0.028</v>
      </c>
      <c r="HA618" s="33" t="n">
        <v>0.016</v>
      </c>
      <c r="HB618" s="33" t="n">
        <v>0.016</v>
      </c>
      <c r="HC618" s="33" t="n">
        <v>0.012</v>
      </c>
      <c r="HD618" s="33" t="n">
        <v>0.012</v>
      </c>
      <c r="HE618" s="33" t="n">
        <v>0.04</v>
      </c>
      <c r="HF618" s="33" t="n">
        <v>0.057</v>
      </c>
      <c r="HG618" s="33" t="n">
        <v>0.061</v>
      </c>
      <c r="HH618" s="33" t="n">
        <v>0.053</v>
      </c>
      <c r="HI618" s="33" t="n">
        <v>0.057</v>
      </c>
      <c r="HJ618" s="33" t="n">
        <v>0.057</v>
      </c>
    </row>
    <row r="619" customFormat="false" ht="15" hidden="false" customHeight="false" outlineLevel="0" collapsed="false">
      <c r="A619" s="33" t="n">
        <v>610348</v>
      </c>
      <c r="B619" s="242" t="s">
        <v>1785</v>
      </c>
      <c r="C619" s="243" t="s">
        <v>1786</v>
      </c>
      <c r="D619" s="33" t="n">
        <v>7840</v>
      </c>
      <c r="E619" s="33" t="n">
        <v>26561</v>
      </c>
      <c r="F619" s="33" t="s">
        <v>613</v>
      </c>
      <c r="G619" s="33" t="s">
        <v>614</v>
      </c>
      <c r="H619" s="243" t="s">
        <v>46</v>
      </c>
      <c r="I619" s="33" t="s">
        <v>1855</v>
      </c>
      <c r="J619" s="33" t="s">
        <v>1788</v>
      </c>
      <c r="L619" s="33" t="s">
        <v>178</v>
      </c>
      <c r="N619" s="33" t="s">
        <v>1790</v>
      </c>
      <c r="O619" s="33" t="n">
        <v>51197</v>
      </c>
      <c r="P619" s="33" t="s">
        <v>1791</v>
      </c>
      <c r="Q619" s="33" t="s">
        <v>5941</v>
      </c>
      <c r="R619" s="33" t="s">
        <v>5942</v>
      </c>
      <c r="S619" s="33" t="n">
        <v>60624</v>
      </c>
      <c r="T619" s="33" t="n">
        <v>36</v>
      </c>
      <c r="U619" s="33" t="s">
        <v>5943</v>
      </c>
      <c r="V619" s="33" t="s">
        <v>5944</v>
      </c>
      <c r="W619" s="33" t="s">
        <v>5945</v>
      </c>
      <c r="X619" s="33" t="s">
        <v>5946</v>
      </c>
      <c r="Y619" s="33" t="s">
        <v>2318</v>
      </c>
      <c r="Z619" s="33" t="s">
        <v>1821</v>
      </c>
      <c r="AA619" s="33" t="n">
        <v>2012</v>
      </c>
      <c r="AB619" s="33" t="n">
        <v>610348</v>
      </c>
      <c r="AD619" s="33" t="n">
        <v>7840</v>
      </c>
      <c r="AG619" s="33" t="s">
        <v>5947</v>
      </c>
      <c r="AH619" s="33" t="n">
        <v>3</v>
      </c>
      <c r="AI619" s="33" t="s">
        <v>1823</v>
      </c>
      <c r="AJ619" s="33" t="s">
        <v>1801</v>
      </c>
      <c r="AK619" s="33" t="s">
        <v>1802</v>
      </c>
      <c r="AL619" s="33" t="s">
        <v>178</v>
      </c>
      <c r="AM619" s="33" t="s">
        <v>108</v>
      </c>
      <c r="AN619" s="33" t="s">
        <v>178</v>
      </c>
      <c r="AO619" s="33" t="s">
        <v>178</v>
      </c>
      <c r="AP619" s="33" t="s">
        <v>108</v>
      </c>
      <c r="AQ619" s="33" t="s">
        <v>2467</v>
      </c>
      <c r="AR619" s="244" t="s">
        <v>266</v>
      </c>
      <c r="AS619" s="33" t="s">
        <v>77</v>
      </c>
      <c r="AT619" s="33" t="s">
        <v>77</v>
      </c>
      <c r="AU619" s="33" t="s">
        <v>47</v>
      </c>
      <c r="AV619" s="33" t="n">
        <v>67</v>
      </c>
      <c r="AW619" s="33" t="n">
        <v>66</v>
      </c>
      <c r="AX619" s="33" t="n">
        <v>59</v>
      </c>
      <c r="AY619" s="33" t="n">
        <v>93</v>
      </c>
      <c r="AZ619" s="33" t="n">
        <v>0</v>
      </c>
      <c r="BA619" s="33" t="n">
        <v>0</v>
      </c>
      <c r="BB619" s="33" t="n">
        <v>92</v>
      </c>
      <c r="BC619" s="33" t="n">
        <v>0</v>
      </c>
      <c r="BD619" s="245" t="n">
        <v>0</v>
      </c>
      <c r="BE619" s="33" t="n">
        <v>0</v>
      </c>
      <c r="BF619" s="33" t="n">
        <v>1</v>
      </c>
      <c r="BG619" s="33" t="n">
        <v>0</v>
      </c>
      <c r="BH619" s="33" t="n">
        <v>93</v>
      </c>
      <c r="BI619" s="33" t="n">
        <v>0</v>
      </c>
      <c r="BJ619" s="33" t="n">
        <v>0</v>
      </c>
      <c r="BK619" s="33" t="n">
        <v>0</v>
      </c>
      <c r="BL619" s="33" t="n">
        <v>0</v>
      </c>
      <c r="BM619" s="33" t="n">
        <v>0</v>
      </c>
      <c r="BN619" s="33" t="n">
        <v>0.011</v>
      </c>
      <c r="BO619" s="33" t="n">
        <v>0.043</v>
      </c>
      <c r="BP619" s="33" t="n">
        <v>0.022</v>
      </c>
      <c r="BQ619" s="33" t="n">
        <v>0.065</v>
      </c>
      <c r="BR619" s="33" t="n">
        <v>0.043</v>
      </c>
      <c r="BS619" s="33" t="n">
        <v>0.065</v>
      </c>
      <c r="BT619" s="33" t="n">
        <v>0.151</v>
      </c>
      <c r="BU619" s="33" t="n">
        <v>0.29</v>
      </c>
      <c r="BV619" s="33" t="n">
        <v>0.172</v>
      </c>
      <c r="BW619" s="33" t="n">
        <v>0.269</v>
      </c>
      <c r="BX619" s="33" t="n">
        <v>0.247</v>
      </c>
      <c r="BY619" s="33" t="n">
        <v>0.258</v>
      </c>
      <c r="BZ619" s="33" t="n">
        <v>0.269</v>
      </c>
      <c r="CA619" s="33" t="n">
        <v>0.011</v>
      </c>
      <c r="CB619" s="33" t="n">
        <v>0.022</v>
      </c>
      <c r="CC619" s="33" t="n">
        <v>0.022</v>
      </c>
      <c r="CD619" s="33" t="n">
        <v>0</v>
      </c>
      <c r="CE619" s="33" t="n">
        <v>0.011</v>
      </c>
      <c r="CF619" s="33" t="n">
        <v>0.011</v>
      </c>
      <c r="CG619" s="33" t="n">
        <v>0.656</v>
      </c>
      <c r="CH619" s="33" t="n">
        <v>0.785</v>
      </c>
      <c r="CI619" s="33" t="n">
        <v>0.645</v>
      </c>
      <c r="CJ619" s="33" t="n">
        <v>0.71</v>
      </c>
      <c r="CK619" s="33" t="n">
        <v>0.667</v>
      </c>
      <c r="CL619" s="33" t="n">
        <v>0.559</v>
      </c>
      <c r="CM619" s="33" t="n">
        <v>0</v>
      </c>
      <c r="CN619" s="33" t="n">
        <v>0.011</v>
      </c>
      <c r="CO619" s="33" t="n">
        <v>0</v>
      </c>
      <c r="CP619" s="33" t="n">
        <v>0</v>
      </c>
      <c r="CQ619" s="33" t="n">
        <v>0</v>
      </c>
      <c r="CR619" s="33" t="n">
        <v>0.011</v>
      </c>
      <c r="CS619" s="33" t="n">
        <v>0</v>
      </c>
      <c r="CT619" s="33" t="n">
        <v>0.011</v>
      </c>
      <c r="CU619" s="33" t="n">
        <v>0.011</v>
      </c>
      <c r="CV619" s="33" t="n">
        <v>0.011</v>
      </c>
      <c r="CW619" s="33" t="n">
        <v>0.011</v>
      </c>
      <c r="CX619" s="33" t="n">
        <v>0.043</v>
      </c>
      <c r="CY619" s="33" t="n">
        <v>0.032</v>
      </c>
      <c r="CZ619" s="33" t="n">
        <v>0.011</v>
      </c>
      <c r="DA619" s="33" t="n">
        <v>0.043</v>
      </c>
      <c r="DB619" s="33" t="n">
        <v>0.032</v>
      </c>
      <c r="DC619" s="33" t="n">
        <v>0.065</v>
      </c>
      <c r="DD619" s="33" t="n">
        <v>0.043</v>
      </c>
      <c r="DE619" s="33" t="n">
        <v>0.097</v>
      </c>
      <c r="DF619" s="33" t="n">
        <v>0.129</v>
      </c>
      <c r="DG619" s="33" t="n">
        <v>0.194</v>
      </c>
      <c r="DH619" s="33" t="n">
        <v>0.151</v>
      </c>
      <c r="DI619" s="33" t="n">
        <v>0.129</v>
      </c>
      <c r="DJ619" s="33" t="n">
        <v>0.29</v>
      </c>
      <c r="DK619" s="33" t="n">
        <v>0.215</v>
      </c>
      <c r="DL619" s="33" t="n">
        <v>0.215</v>
      </c>
      <c r="DM619" s="33" t="n">
        <v>0.237</v>
      </c>
      <c r="DN619" s="33" t="n">
        <v>0</v>
      </c>
      <c r="DO619" s="33" t="n">
        <v>0.011</v>
      </c>
      <c r="DP619" s="33" t="n">
        <v>0.011</v>
      </c>
      <c r="DQ619" s="33" t="n">
        <v>0.011</v>
      </c>
      <c r="DR619" s="33" t="n">
        <v>0</v>
      </c>
      <c r="DS619" s="33" t="n">
        <v>0</v>
      </c>
      <c r="DT619" s="33" t="n">
        <v>0</v>
      </c>
      <c r="DU619" s="33" t="n">
        <v>0.011</v>
      </c>
      <c r="DV619" s="33" t="n">
        <v>0.011</v>
      </c>
      <c r="DW619" s="33" t="n">
        <v>0.892</v>
      </c>
      <c r="DX619" s="33" t="n">
        <v>0.839</v>
      </c>
      <c r="DY619" s="33" t="n">
        <v>0.753</v>
      </c>
      <c r="DZ619" s="33" t="n">
        <v>0.806</v>
      </c>
      <c r="EA619" s="33" t="n">
        <v>0.86</v>
      </c>
      <c r="EB619" s="33" t="n">
        <v>0.656</v>
      </c>
      <c r="EC619" s="33" t="n">
        <v>0.753</v>
      </c>
      <c r="ED619" s="33" t="n">
        <v>0.699</v>
      </c>
      <c r="EE619" s="33" t="n">
        <v>0.699</v>
      </c>
      <c r="EF619" s="33" t="n">
        <v>0.355</v>
      </c>
      <c r="EG619" s="33" t="n">
        <v>0.011</v>
      </c>
      <c r="EH619" s="33" t="n">
        <v>0</v>
      </c>
      <c r="EI619" s="33" t="n">
        <v>0.022</v>
      </c>
      <c r="EJ619" s="33" t="n">
        <v>0.204</v>
      </c>
      <c r="EK619" s="33" t="n">
        <v>0.086</v>
      </c>
      <c r="EL619" s="33" t="n">
        <v>0.086</v>
      </c>
      <c r="EM619" s="33" t="n">
        <v>0.118</v>
      </c>
      <c r="EN619" s="33" t="n">
        <v>0.172</v>
      </c>
      <c r="EO619" s="33" t="n">
        <v>0.194</v>
      </c>
      <c r="EP619" s="33" t="n">
        <v>0.237</v>
      </c>
      <c r="EQ619" s="33" t="n">
        <v>0.226</v>
      </c>
      <c r="ER619" s="33" t="n">
        <v>0.022</v>
      </c>
      <c r="ES619" s="33" t="n">
        <v>0.043</v>
      </c>
      <c r="ET619" s="33" t="n">
        <v>0.032</v>
      </c>
      <c r="EU619" s="33" t="n">
        <v>0.065</v>
      </c>
      <c r="EV619" s="33" t="n">
        <v>0.247</v>
      </c>
      <c r="EW619" s="33" t="n">
        <v>0.667</v>
      </c>
      <c r="EX619" s="33" t="n">
        <v>0.645</v>
      </c>
      <c r="EY619" s="33" t="n">
        <v>0.57</v>
      </c>
      <c r="EZ619" s="33" t="n">
        <v>7.78</v>
      </c>
      <c r="FA619" s="33" t="n">
        <v>0.032</v>
      </c>
      <c r="FB619" s="33" t="n">
        <v>0.022</v>
      </c>
      <c r="FC619" s="33" t="n">
        <v>0.032</v>
      </c>
      <c r="FD619" s="33" t="n">
        <v>0.032</v>
      </c>
      <c r="FE619" s="33" t="n">
        <v>0.054</v>
      </c>
      <c r="FF619" s="33" t="n">
        <v>0.075</v>
      </c>
      <c r="FG619" s="33" t="n">
        <v>0.118</v>
      </c>
      <c r="FH619" s="33" t="n">
        <v>0.129</v>
      </c>
      <c r="FI619" s="33" t="n">
        <v>0.086</v>
      </c>
      <c r="FJ619" s="33" t="n">
        <v>0.387</v>
      </c>
      <c r="FK619" s="33" t="n">
        <v>0.032</v>
      </c>
      <c r="FL619" s="33" t="n">
        <v>0.57</v>
      </c>
      <c r="FM619" s="33" t="n">
        <v>0.634</v>
      </c>
      <c r="FN619" s="33" t="n">
        <v>0.29</v>
      </c>
      <c r="FO619" s="33" t="n">
        <v>0.097</v>
      </c>
      <c r="FP619" s="33" t="n">
        <v>0.118</v>
      </c>
      <c r="FQ619" s="33" t="n">
        <v>0.269</v>
      </c>
      <c r="FR619" s="33" t="n">
        <v>0.14</v>
      </c>
      <c r="FS619" s="33" t="n">
        <v>0.065</v>
      </c>
      <c r="FT619" s="33" t="n">
        <v>0.097</v>
      </c>
      <c r="FU619" s="33" t="n">
        <v>0.108</v>
      </c>
      <c r="FV619" s="33" t="n">
        <v>0.097</v>
      </c>
      <c r="FW619" s="33" t="n">
        <v>0.258</v>
      </c>
      <c r="FX619" s="33" t="n">
        <v>0.086</v>
      </c>
      <c r="FY619" s="33" t="n">
        <v>0.086</v>
      </c>
      <c r="FZ619" s="33" t="n">
        <v>0.086</v>
      </c>
      <c r="GA619" s="33" t="n">
        <v>0.011</v>
      </c>
      <c r="GB619" s="33" t="n">
        <v>0</v>
      </c>
      <c r="GC619" s="33" t="n">
        <v>0.011</v>
      </c>
      <c r="GD619" s="33" t="n">
        <v>0.043</v>
      </c>
      <c r="GE619" s="33" t="n">
        <v>0.043</v>
      </c>
      <c r="GF619" s="33" t="n">
        <v>0</v>
      </c>
      <c r="GG619" s="33" t="n">
        <v>0.258</v>
      </c>
      <c r="GH619" s="33" t="n">
        <v>0.269</v>
      </c>
      <c r="GI619" s="33" t="n">
        <v>0.29</v>
      </c>
      <c r="GJ619" s="33" t="n">
        <v>0.323</v>
      </c>
      <c r="GK619" s="33" t="n">
        <v>0.323</v>
      </c>
      <c r="GL619" s="33" t="n">
        <v>0.323</v>
      </c>
      <c r="GM619" s="33" t="n">
        <v>0.645</v>
      </c>
      <c r="GN619" s="33" t="n">
        <v>0.441</v>
      </c>
      <c r="GO619" s="33" t="n">
        <v>0.462</v>
      </c>
      <c r="GP619" s="33" t="n">
        <v>0.473</v>
      </c>
      <c r="GQ619" s="33" t="n">
        <v>0.505</v>
      </c>
      <c r="GR619" s="33" t="n">
        <v>0.57</v>
      </c>
      <c r="GS619" s="33" t="n">
        <v>0.032</v>
      </c>
      <c r="GT619" s="33" t="n">
        <v>0.194</v>
      </c>
      <c r="GU619" s="33" t="n">
        <v>0.14</v>
      </c>
      <c r="GV619" s="33" t="n">
        <v>0.054</v>
      </c>
      <c r="GW619" s="33" t="n">
        <v>0.054</v>
      </c>
      <c r="GX619" s="33" t="n">
        <v>0.032</v>
      </c>
      <c r="GY619" s="33" t="n">
        <v>0.022</v>
      </c>
      <c r="GZ619" s="33" t="n">
        <v>0.032</v>
      </c>
      <c r="HA619" s="33" t="n">
        <v>0.043</v>
      </c>
      <c r="HB619" s="33" t="n">
        <v>0.022</v>
      </c>
      <c r="HC619" s="33" t="n">
        <v>0.022</v>
      </c>
      <c r="HD619" s="33" t="n">
        <v>0.022</v>
      </c>
      <c r="HE619" s="33" t="n">
        <v>0.032</v>
      </c>
      <c r="HF619" s="33" t="n">
        <v>0.065</v>
      </c>
      <c r="HG619" s="33" t="n">
        <v>0.054</v>
      </c>
      <c r="HH619" s="33" t="n">
        <v>0.086</v>
      </c>
      <c r="HI619" s="33" t="n">
        <v>0.054</v>
      </c>
      <c r="HJ619" s="33" t="n">
        <v>0.054</v>
      </c>
    </row>
    <row r="620" customFormat="false" ht="15" hidden="false" customHeight="false" outlineLevel="0" collapsed="false">
      <c r="A620" s="33" t="n">
        <v>610350</v>
      </c>
      <c r="B620" s="242" t="s">
        <v>1785</v>
      </c>
      <c r="C620" s="243" t="s">
        <v>1786</v>
      </c>
      <c r="D620" s="33" t="n">
        <v>7860</v>
      </c>
      <c r="E620" s="33" t="n">
        <v>29381</v>
      </c>
      <c r="F620" s="33" t="s">
        <v>190</v>
      </c>
      <c r="G620" s="33" t="s">
        <v>191</v>
      </c>
      <c r="H620" s="243" t="s">
        <v>46</v>
      </c>
      <c r="I620" s="33" t="s">
        <v>1855</v>
      </c>
      <c r="J620" s="33" t="s">
        <v>2438</v>
      </c>
      <c r="L620" s="33" t="s">
        <v>115</v>
      </c>
      <c r="N620" s="33" t="s">
        <v>1790</v>
      </c>
      <c r="O620" s="33" t="n">
        <v>51491</v>
      </c>
      <c r="P620" s="33" t="s">
        <v>1791</v>
      </c>
      <c r="Q620" s="33" t="s">
        <v>5948</v>
      </c>
      <c r="R620" s="33" t="s">
        <v>5949</v>
      </c>
      <c r="S620" s="33" t="n">
        <v>60619</v>
      </c>
      <c r="T620" s="33" t="n">
        <v>47</v>
      </c>
      <c r="U620" s="33" t="s">
        <v>5950</v>
      </c>
      <c r="V620" s="33" t="s">
        <v>5951</v>
      </c>
      <c r="W620" s="33" t="s">
        <v>5952</v>
      </c>
      <c r="X620" s="33" t="s">
        <v>5953</v>
      </c>
      <c r="Y620" s="33" t="s">
        <v>4118</v>
      </c>
      <c r="Z620" s="33" t="s">
        <v>2204</v>
      </c>
      <c r="AA620" s="33" t="n">
        <v>2012</v>
      </c>
      <c r="AB620" s="33" t="n">
        <v>610350</v>
      </c>
      <c r="AD620" s="33" t="n">
        <v>7860</v>
      </c>
      <c r="AG620" s="33" t="s">
        <v>5954</v>
      </c>
      <c r="AH620" s="33" t="n">
        <v>0</v>
      </c>
      <c r="AI620" s="33" t="s">
        <v>1823</v>
      </c>
      <c r="AJ620" s="33" t="s">
        <v>1801</v>
      </c>
      <c r="AK620" s="33" t="s">
        <v>1802</v>
      </c>
      <c r="AL620" s="33" t="s">
        <v>115</v>
      </c>
      <c r="AM620" s="33" t="s">
        <v>53</v>
      </c>
      <c r="AN620" s="33" t="s">
        <v>115</v>
      </c>
      <c r="AO620" s="33" t="s">
        <v>115</v>
      </c>
      <c r="AP620" s="33" t="s">
        <v>53</v>
      </c>
      <c r="AQ620" s="33" t="s">
        <v>2426</v>
      </c>
      <c r="AR620" s="244" t="s">
        <v>192</v>
      </c>
      <c r="AS620" s="33" t="s">
        <v>77</v>
      </c>
      <c r="AT620" s="33" t="s">
        <v>47</v>
      </c>
      <c r="AU620" s="33" t="s">
        <v>67</v>
      </c>
      <c r="AV620" s="33" t="n">
        <v>60</v>
      </c>
      <c r="AW620" s="33" t="n">
        <v>40</v>
      </c>
      <c r="AX620" s="33" t="n">
        <v>37</v>
      </c>
      <c r="AY620" s="33" t="n">
        <v>194</v>
      </c>
      <c r="AZ620" s="33" t="n">
        <v>0</v>
      </c>
      <c r="BA620" s="33" t="n">
        <v>0</v>
      </c>
      <c r="BB620" s="33" t="n">
        <v>182</v>
      </c>
      <c r="BC620" s="33" t="n">
        <v>2</v>
      </c>
      <c r="BD620" s="245" t="n">
        <v>0</v>
      </c>
      <c r="BE620" s="33" t="n">
        <v>0</v>
      </c>
      <c r="BF620" s="33" t="n">
        <v>4</v>
      </c>
      <c r="BG620" s="33" t="n">
        <v>6</v>
      </c>
      <c r="BH620" s="33" t="n">
        <v>194</v>
      </c>
      <c r="BI620" s="33" t="n">
        <v>0.021</v>
      </c>
      <c r="BJ620" s="33" t="n">
        <v>0.01</v>
      </c>
      <c r="BK620" s="33" t="n">
        <v>0.021</v>
      </c>
      <c r="BL620" s="33" t="n">
        <v>0.01</v>
      </c>
      <c r="BM620" s="33" t="n">
        <v>0.036</v>
      </c>
      <c r="BN620" s="33" t="n">
        <v>0.026</v>
      </c>
      <c r="BO620" s="33" t="n">
        <v>0.057</v>
      </c>
      <c r="BP620" s="33" t="n">
        <v>0.057</v>
      </c>
      <c r="BQ620" s="33" t="n">
        <v>0.046</v>
      </c>
      <c r="BR620" s="33" t="n">
        <v>0.031</v>
      </c>
      <c r="BS620" s="33" t="n">
        <v>0.082</v>
      </c>
      <c r="BT620" s="33" t="n">
        <v>0.119</v>
      </c>
      <c r="BU620" s="33" t="n">
        <v>0.216</v>
      </c>
      <c r="BV620" s="33" t="n">
        <v>0.175</v>
      </c>
      <c r="BW620" s="33" t="n">
        <v>0.253</v>
      </c>
      <c r="BX620" s="33" t="n">
        <v>0.216</v>
      </c>
      <c r="BY620" s="33" t="n">
        <v>0.289</v>
      </c>
      <c r="BZ620" s="33" t="n">
        <v>0.299</v>
      </c>
      <c r="CA620" s="33" t="n">
        <v>0.005</v>
      </c>
      <c r="CB620" s="33" t="n">
        <v>0.01</v>
      </c>
      <c r="CC620" s="33" t="n">
        <v>0.021</v>
      </c>
      <c r="CD620" s="33" t="n">
        <v>0.015</v>
      </c>
      <c r="CE620" s="33" t="n">
        <v>0.015</v>
      </c>
      <c r="CF620" s="33" t="n">
        <v>0.026</v>
      </c>
      <c r="CG620" s="33" t="n">
        <v>0.701</v>
      </c>
      <c r="CH620" s="33" t="n">
        <v>0.747</v>
      </c>
      <c r="CI620" s="33" t="n">
        <v>0.66</v>
      </c>
      <c r="CJ620" s="33" t="n">
        <v>0.727</v>
      </c>
      <c r="CK620" s="33" t="n">
        <v>0.577</v>
      </c>
      <c r="CL620" s="33" t="n">
        <v>0.531</v>
      </c>
      <c r="CM620" s="33" t="n">
        <v>0</v>
      </c>
      <c r="CN620" s="33" t="n">
        <v>0.01</v>
      </c>
      <c r="CO620" s="33" t="n">
        <v>0.015</v>
      </c>
      <c r="CP620" s="33" t="n">
        <v>0.01</v>
      </c>
      <c r="CQ620" s="33" t="n">
        <v>0.005</v>
      </c>
      <c r="CR620" s="33" t="n">
        <v>0.031</v>
      </c>
      <c r="CS620" s="33" t="n">
        <v>0.036</v>
      </c>
      <c r="CT620" s="33" t="n">
        <v>0.093</v>
      </c>
      <c r="CU620" s="33" t="n">
        <v>0.041</v>
      </c>
      <c r="CV620" s="33" t="n">
        <v>0.031</v>
      </c>
      <c r="CW620" s="33" t="n">
        <v>0.021</v>
      </c>
      <c r="CX620" s="33" t="n">
        <v>0.041</v>
      </c>
      <c r="CY620" s="33" t="n">
        <v>0.036</v>
      </c>
      <c r="CZ620" s="33" t="n">
        <v>0.036</v>
      </c>
      <c r="DA620" s="33" t="n">
        <v>0.077</v>
      </c>
      <c r="DB620" s="33" t="n">
        <v>0.082</v>
      </c>
      <c r="DC620" s="33" t="n">
        <v>0.082</v>
      </c>
      <c r="DD620" s="33" t="n">
        <v>0.108</v>
      </c>
      <c r="DE620" s="33" t="n">
        <v>0.201</v>
      </c>
      <c r="DF620" s="33" t="n">
        <v>0.206</v>
      </c>
      <c r="DG620" s="33" t="n">
        <v>0.18</v>
      </c>
      <c r="DH620" s="33" t="n">
        <v>0.201</v>
      </c>
      <c r="DI620" s="33" t="n">
        <v>0.191</v>
      </c>
      <c r="DJ620" s="33" t="n">
        <v>0.258</v>
      </c>
      <c r="DK620" s="33" t="n">
        <v>0.258</v>
      </c>
      <c r="DL620" s="33" t="n">
        <v>0.242</v>
      </c>
      <c r="DM620" s="33" t="n">
        <v>0.222</v>
      </c>
      <c r="DN620" s="33" t="n">
        <v>0</v>
      </c>
      <c r="DO620" s="33" t="n">
        <v>0</v>
      </c>
      <c r="DP620" s="33" t="n">
        <v>0.01</v>
      </c>
      <c r="DQ620" s="33" t="n">
        <v>0.005</v>
      </c>
      <c r="DR620" s="33" t="n">
        <v>0.005</v>
      </c>
      <c r="DS620" s="33" t="n">
        <v>0.021</v>
      </c>
      <c r="DT620" s="33" t="n">
        <v>0</v>
      </c>
      <c r="DU620" s="33" t="n">
        <v>0.01</v>
      </c>
      <c r="DV620" s="33" t="n">
        <v>0.036</v>
      </c>
      <c r="DW620" s="33" t="n">
        <v>0.768</v>
      </c>
      <c r="DX620" s="33" t="n">
        <v>0.763</v>
      </c>
      <c r="DY620" s="33" t="n">
        <v>0.753</v>
      </c>
      <c r="DZ620" s="33" t="n">
        <v>0.747</v>
      </c>
      <c r="EA620" s="33" t="n">
        <v>0.763</v>
      </c>
      <c r="EB620" s="33" t="n">
        <v>0.613</v>
      </c>
      <c r="EC620" s="33" t="n">
        <v>0.624</v>
      </c>
      <c r="ED620" s="33" t="n">
        <v>0.572</v>
      </c>
      <c r="EE620" s="33" t="n">
        <v>0.593</v>
      </c>
      <c r="EF620" s="33" t="n">
        <v>0.567</v>
      </c>
      <c r="EG620" s="33" t="n">
        <v>0.015</v>
      </c>
      <c r="EH620" s="33" t="n">
        <v>0.01</v>
      </c>
      <c r="EI620" s="33" t="n">
        <v>0.17</v>
      </c>
      <c r="EJ620" s="33" t="n">
        <v>0.273</v>
      </c>
      <c r="EK620" s="33" t="n">
        <v>0.015</v>
      </c>
      <c r="EL620" s="33" t="n">
        <v>0.005</v>
      </c>
      <c r="EM620" s="33" t="n">
        <v>0.129</v>
      </c>
      <c r="EN620" s="33" t="n">
        <v>0.046</v>
      </c>
      <c r="EO620" s="33" t="n">
        <v>0.222</v>
      </c>
      <c r="EP620" s="33" t="n">
        <v>0.216</v>
      </c>
      <c r="EQ620" s="33" t="n">
        <v>0.268</v>
      </c>
      <c r="ER620" s="33" t="n">
        <v>0.026</v>
      </c>
      <c r="ES620" s="33" t="n">
        <v>0.036</v>
      </c>
      <c r="ET620" s="33" t="n">
        <v>0.082</v>
      </c>
      <c r="EU620" s="33" t="n">
        <v>0.119</v>
      </c>
      <c r="EV620" s="33" t="n">
        <v>0.088</v>
      </c>
      <c r="EW620" s="33" t="n">
        <v>0.711</v>
      </c>
      <c r="EX620" s="33" t="n">
        <v>0.686</v>
      </c>
      <c r="EY620" s="33" t="n">
        <v>0.314</v>
      </c>
      <c r="EZ620" s="33" t="n">
        <v>8.89</v>
      </c>
      <c r="FA620" s="33" t="n">
        <v>0.005</v>
      </c>
      <c r="FB620" s="33" t="n">
        <v>0.005</v>
      </c>
      <c r="FC620" s="33" t="n">
        <v>0.005</v>
      </c>
      <c r="FD620" s="33" t="n">
        <v>0</v>
      </c>
      <c r="FE620" s="33" t="n">
        <v>0.026</v>
      </c>
      <c r="FF620" s="33" t="n">
        <v>0.041</v>
      </c>
      <c r="FG620" s="33" t="n">
        <v>0.062</v>
      </c>
      <c r="FH620" s="33" t="n">
        <v>0.129</v>
      </c>
      <c r="FI620" s="33" t="n">
        <v>0.211</v>
      </c>
      <c r="FJ620" s="33" t="n">
        <v>0.479</v>
      </c>
      <c r="FK620" s="33" t="n">
        <v>0.036</v>
      </c>
      <c r="FL620" s="33" t="n">
        <v>0.526</v>
      </c>
      <c r="FM620" s="33" t="n">
        <v>0.577</v>
      </c>
      <c r="FN620" s="33" t="n">
        <v>0.18</v>
      </c>
      <c r="FO620" s="33" t="n">
        <v>0.149</v>
      </c>
      <c r="FP620" s="33" t="n">
        <v>0.113</v>
      </c>
      <c r="FQ620" s="33" t="n">
        <v>0.253</v>
      </c>
      <c r="FR620" s="33" t="n">
        <v>0.108</v>
      </c>
      <c r="FS620" s="33" t="n">
        <v>0.082</v>
      </c>
      <c r="FT620" s="33" t="n">
        <v>0.278</v>
      </c>
      <c r="FU620" s="33" t="n">
        <v>0.062</v>
      </c>
      <c r="FV620" s="33" t="n">
        <v>0.062</v>
      </c>
      <c r="FW620" s="33" t="n">
        <v>0.211</v>
      </c>
      <c r="FX620" s="33" t="n">
        <v>0.155</v>
      </c>
      <c r="FY620" s="33" t="n">
        <v>0.165</v>
      </c>
      <c r="FZ620" s="33" t="n">
        <v>0.077</v>
      </c>
      <c r="GA620" s="33" t="n">
        <v>0.067</v>
      </c>
      <c r="GB620" s="33" t="n">
        <v>0.067</v>
      </c>
      <c r="GC620" s="33" t="n">
        <v>0.072</v>
      </c>
      <c r="GD620" s="33" t="n">
        <v>0.062</v>
      </c>
      <c r="GE620" s="33" t="n">
        <v>0.077</v>
      </c>
      <c r="GF620" s="33" t="n">
        <v>0.005</v>
      </c>
      <c r="GG620" s="33" t="n">
        <v>0.412</v>
      </c>
      <c r="GH620" s="33" t="n">
        <v>0.34</v>
      </c>
      <c r="GI620" s="33" t="n">
        <v>0.381</v>
      </c>
      <c r="GJ620" s="33" t="n">
        <v>0.438</v>
      </c>
      <c r="GK620" s="33" t="n">
        <v>0.454</v>
      </c>
      <c r="GL620" s="33" t="n">
        <v>0.34</v>
      </c>
      <c r="GM620" s="33" t="n">
        <v>0.443</v>
      </c>
      <c r="GN620" s="33" t="n">
        <v>0.32</v>
      </c>
      <c r="GO620" s="33" t="n">
        <v>0.335</v>
      </c>
      <c r="GP620" s="33" t="n">
        <v>0.392</v>
      </c>
      <c r="GQ620" s="33" t="n">
        <v>0.371</v>
      </c>
      <c r="GR620" s="33" t="n">
        <v>0.593</v>
      </c>
      <c r="GS620" s="33" t="n">
        <v>0.021</v>
      </c>
      <c r="GT620" s="33" t="n">
        <v>0.191</v>
      </c>
      <c r="GU620" s="33" t="n">
        <v>0.155</v>
      </c>
      <c r="GV620" s="33" t="n">
        <v>0.046</v>
      </c>
      <c r="GW620" s="33" t="n">
        <v>0.036</v>
      </c>
      <c r="GX620" s="33" t="n">
        <v>0.015</v>
      </c>
      <c r="GY620" s="33" t="n">
        <v>0.015</v>
      </c>
      <c r="GZ620" s="33" t="n">
        <v>0.026</v>
      </c>
      <c r="HA620" s="33" t="n">
        <v>0.015</v>
      </c>
      <c r="HB620" s="33" t="n">
        <v>0.021</v>
      </c>
      <c r="HC620" s="33" t="n">
        <v>0.031</v>
      </c>
      <c r="HD620" s="33" t="n">
        <v>0.015</v>
      </c>
      <c r="HE620" s="33" t="n">
        <v>0.041</v>
      </c>
      <c r="HF620" s="33" t="n">
        <v>0.057</v>
      </c>
      <c r="HG620" s="33" t="n">
        <v>0.041</v>
      </c>
      <c r="HH620" s="33" t="n">
        <v>0.041</v>
      </c>
      <c r="HI620" s="33" t="n">
        <v>0.031</v>
      </c>
      <c r="HJ620" s="33" t="n">
        <v>0.031</v>
      </c>
    </row>
    <row r="621" customFormat="false" ht="15" hidden="false" customHeight="false" outlineLevel="0" collapsed="false">
      <c r="A621" s="33" t="n">
        <v>610352</v>
      </c>
      <c r="B621" s="242" t="s">
        <v>1785</v>
      </c>
      <c r="C621" s="243" t="s">
        <v>1786</v>
      </c>
      <c r="D621" s="33" t="n">
        <v>7870</v>
      </c>
      <c r="E621" s="33" t="n">
        <v>26831</v>
      </c>
      <c r="F621" s="33" t="s">
        <v>500</v>
      </c>
      <c r="G621" s="33" t="s">
        <v>501</v>
      </c>
      <c r="H621" s="243" t="s">
        <v>46</v>
      </c>
      <c r="I621" s="33" t="s">
        <v>1855</v>
      </c>
      <c r="J621" s="33" t="s">
        <v>1788</v>
      </c>
      <c r="L621" s="33" t="s">
        <v>112</v>
      </c>
      <c r="N621" s="33" t="s">
        <v>1790</v>
      </c>
      <c r="O621" s="33" t="n">
        <v>51314</v>
      </c>
      <c r="P621" s="33" t="s">
        <v>1791</v>
      </c>
      <c r="Q621" s="33" t="s">
        <v>500</v>
      </c>
      <c r="R621" s="33" t="s">
        <v>5955</v>
      </c>
      <c r="S621" s="33" t="n">
        <v>60652</v>
      </c>
      <c r="T621" s="33" t="n">
        <v>44</v>
      </c>
      <c r="U621" s="33" t="s">
        <v>5956</v>
      </c>
      <c r="V621" s="33" t="s">
        <v>5957</v>
      </c>
      <c r="W621" s="33" t="s">
        <v>5958</v>
      </c>
      <c r="X621" s="33" t="s">
        <v>5959</v>
      </c>
      <c r="Y621" s="33" t="s">
        <v>111</v>
      </c>
      <c r="Z621" s="33" t="s">
        <v>2515</v>
      </c>
      <c r="AA621" s="33" t="n">
        <v>2012</v>
      </c>
      <c r="AB621" s="33" t="n">
        <v>610352</v>
      </c>
      <c r="AD621" s="33" t="n">
        <v>7870</v>
      </c>
      <c r="AG621" s="33" t="s">
        <v>5960</v>
      </c>
      <c r="AH621" s="33" t="n">
        <v>5</v>
      </c>
      <c r="AI621" s="33" t="s">
        <v>1823</v>
      </c>
      <c r="AJ621" s="33" t="s">
        <v>1801</v>
      </c>
      <c r="AK621" s="33" t="s">
        <v>1802</v>
      </c>
      <c r="AL621" s="33" t="s">
        <v>112</v>
      </c>
      <c r="AM621" s="33" t="s">
        <v>71</v>
      </c>
      <c r="AN621" s="33" t="s">
        <v>112</v>
      </c>
      <c r="AO621" s="33" t="s">
        <v>112</v>
      </c>
      <c r="AP621" s="33" t="s">
        <v>71</v>
      </c>
      <c r="AQ621" s="33" t="s">
        <v>2426</v>
      </c>
      <c r="AR621" s="244" t="s">
        <v>243</v>
      </c>
      <c r="AS621" s="33" t="s">
        <v>77</v>
      </c>
      <c r="AT621" s="33" t="s">
        <v>77</v>
      </c>
      <c r="AU621" s="33" t="s">
        <v>137</v>
      </c>
      <c r="AV621" s="33" t="n">
        <v>62</v>
      </c>
      <c r="AW621" s="33" t="n">
        <v>61</v>
      </c>
      <c r="AX621" s="33" t="n">
        <v>0</v>
      </c>
      <c r="AY621" s="33" t="n">
        <v>176</v>
      </c>
      <c r="AZ621" s="33" t="n">
        <v>10</v>
      </c>
      <c r="BA621" s="33" t="n">
        <v>1</v>
      </c>
      <c r="BB621" s="33" t="n">
        <v>21</v>
      </c>
      <c r="BC621" s="33" t="n">
        <v>133</v>
      </c>
      <c r="BD621" s="245" t="n">
        <v>0</v>
      </c>
      <c r="BE621" s="33" t="n">
        <v>0</v>
      </c>
      <c r="BF621" s="33" t="n">
        <v>8</v>
      </c>
      <c r="BG621" s="33" t="n">
        <v>3</v>
      </c>
      <c r="BH621" s="33" t="n">
        <v>176</v>
      </c>
      <c r="BI621" s="33" t="n">
        <v>0</v>
      </c>
      <c r="BJ621" s="33" t="n">
        <v>0</v>
      </c>
      <c r="BK621" s="33" t="n">
        <v>0.023</v>
      </c>
      <c r="BL621" s="33" t="n">
        <v>0</v>
      </c>
      <c r="BM621" s="33" t="n">
        <v>0.017</v>
      </c>
      <c r="BN621" s="33" t="n">
        <v>0.034</v>
      </c>
      <c r="BO621" s="33" t="n">
        <v>0</v>
      </c>
      <c r="BP621" s="33" t="n">
        <v>0.011</v>
      </c>
      <c r="BQ621" s="33" t="n">
        <v>0.045</v>
      </c>
      <c r="BR621" s="33" t="n">
        <v>0.028</v>
      </c>
      <c r="BS621" s="33" t="n">
        <v>0.045</v>
      </c>
      <c r="BT621" s="33" t="n">
        <v>0.131</v>
      </c>
      <c r="BU621" s="33" t="n">
        <v>0.239</v>
      </c>
      <c r="BV621" s="33" t="n">
        <v>0.233</v>
      </c>
      <c r="BW621" s="33" t="n">
        <v>0.386</v>
      </c>
      <c r="BX621" s="33" t="n">
        <v>0.227</v>
      </c>
      <c r="BY621" s="33" t="n">
        <v>0.415</v>
      </c>
      <c r="BZ621" s="33" t="n">
        <v>0.375</v>
      </c>
      <c r="CA621" s="33" t="n">
        <v>0.006</v>
      </c>
      <c r="CB621" s="33" t="n">
        <v>0.011</v>
      </c>
      <c r="CC621" s="33" t="n">
        <v>0.006</v>
      </c>
      <c r="CD621" s="33" t="n">
        <v>0.011</v>
      </c>
      <c r="CE621" s="33" t="n">
        <v>0.006</v>
      </c>
      <c r="CF621" s="33" t="n">
        <v>0.017</v>
      </c>
      <c r="CG621" s="33" t="n">
        <v>0.756</v>
      </c>
      <c r="CH621" s="33" t="n">
        <v>0.744</v>
      </c>
      <c r="CI621" s="33" t="n">
        <v>0.54</v>
      </c>
      <c r="CJ621" s="33" t="n">
        <v>0.733</v>
      </c>
      <c r="CK621" s="33" t="n">
        <v>0.517</v>
      </c>
      <c r="CL621" s="33" t="n">
        <v>0.443</v>
      </c>
      <c r="CM621" s="33" t="n">
        <v>0</v>
      </c>
      <c r="CN621" s="33" t="n">
        <v>0.006</v>
      </c>
      <c r="CO621" s="33" t="n">
        <v>0.006</v>
      </c>
      <c r="CP621" s="33" t="n">
        <v>0.006</v>
      </c>
      <c r="CQ621" s="33" t="n">
        <v>0.006</v>
      </c>
      <c r="CR621" s="33" t="n">
        <v>0.011</v>
      </c>
      <c r="CS621" s="33" t="n">
        <v>0.006</v>
      </c>
      <c r="CT621" s="33" t="n">
        <v>0.034</v>
      </c>
      <c r="CU621" s="33" t="n">
        <v>0.017</v>
      </c>
      <c r="CV621" s="33" t="n">
        <v>0</v>
      </c>
      <c r="CW621" s="33" t="n">
        <v>0.017</v>
      </c>
      <c r="CX621" s="33" t="n">
        <v>0.011</v>
      </c>
      <c r="CY621" s="33" t="n">
        <v>0.011</v>
      </c>
      <c r="CZ621" s="33" t="n">
        <v>0.011</v>
      </c>
      <c r="DA621" s="33" t="n">
        <v>0.023</v>
      </c>
      <c r="DB621" s="33" t="n">
        <v>0.057</v>
      </c>
      <c r="DC621" s="33" t="n">
        <v>0.097</v>
      </c>
      <c r="DD621" s="33" t="n">
        <v>0.051</v>
      </c>
      <c r="DE621" s="33" t="n">
        <v>0.068</v>
      </c>
      <c r="DF621" s="33" t="n">
        <v>0.165</v>
      </c>
      <c r="DG621" s="33" t="n">
        <v>0.199</v>
      </c>
      <c r="DH621" s="33" t="n">
        <v>0.199</v>
      </c>
      <c r="DI621" s="33" t="n">
        <v>0.205</v>
      </c>
      <c r="DJ621" s="33" t="n">
        <v>0.307</v>
      </c>
      <c r="DK621" s="33" t="n">
        <v>0.261</v>
      </c>
      <c r="DL621" s="33" t="n">
        <v>0.256</v>
      </c>
      <c r="DM621" s="33" t="n">
        <v>0.199</v>
      </c>
      <c r="DN621" s="33" t="n">
        <v>0.006</v>
      </c>
      <c r="DO621" s="33" t="n">
        <v>0.011</v>
      </c>
      <c r="DP621" s="33" t="n">
        <v>0</v>
      </c>
      <c r="DQ621" s="33" t="n">
        <v>0</v>
      </c>
      <c r="DR621" s="33" t="n">
        <v>0.006</v>
      </c>
      <c r="DS621" s="33" t="n">
        <v>0.011</v>
      </c>
      <c r="DT621" s="33" t="n">
        <v>0.006</v>
      </c>
      <c r="DU621" s="33" t="n">
        <v>0</v>
      </c>
      <c r="DV621" s="33" t="n">
        <v>0.006</v>
      </c>
      <c r="DW621" s="33" t="n">
        <v>0.926</v>
      </c>
      <c r="DX621" s="33" t="n">
        <v>0.801</v>
      </c>
      <c r="DY621" s="33" t="n">
        <v>0.784</v>
      </c>
      <c r="DZ621" s="33" t="n">
        <v>0.784</v>
      </c>
      <c r="EA621" s="33" t="n">
        <v>0.773</v>
      </c>
      <c r="EB621" s="33" t="n">
        <v>0.648</v>
      </c>
      <c r="EC621" s="33" t="n">
        <v>0.67</v>
      </c>
      <c r="ED621" s="33" t="n">
        <v>0.614</v>
      </c>
      <c r="EE621" s="33" t="n">
        <v>0.727</v>
      </c>
      <c r="EF621" s="33" t="n">
        <v>0.534</v>
      </c>
      <c r="EG621" s="33" t="n">
        <v>0.006</v>
      </c>
      <c r="EH621" s="33" t="n">
        <v>0</v>
      </c>
      <c r="EI621" s="33" t="n">
        <v>0.045</v>
      </c>
      <c r="EJ621" s="33" t="n">
        <v>0.324</v>
      </c>
      <c r="EK621" s="33" t="n">
        <v>0.028</v>
      </c>
      <c r="EL621" s="33" t="n">
        <v>0.028</v>
      </c>
      <c r="EM621" s="33" t="n">
        <v>0.136</v>
      </c>
      <c r="EN621" s="33" t="n">
        <v>0.04</v>
      </c>
      <c r="EO621" s="33" t="n">
        <v>0.341</v>
      </c>
      <c r="EP621" s="33" t="n">
        <v>0.25</v>
      </c>
      <c r="EQ621" s="33" t="n">
        <v>0.335</v>
      </c>
      <c r="ER621" s="33" t="n">
        <v>0.028</v>
      </c>
      <c r="ES621" s="33" t="n">
        <v>0.028</v>
      </c>
      <c r="ET621" s="33" t="n">
        <v>0.068</v>
      </c>
      <c r="EU621" s="33" t="n">
        <v>0.045</v>
      </c>
      <c r="EV621" s="33" t="n">
        <v>0.074</v>
      </c>
      <c r="EW621" s="33" t="n">
        <v>0.597</v>
      </c>
      <c r="EX621" s="33" t="n">
        <v>0.653</v>
      </c>
      <c r="EY621" s="33" t="n">
        <v>0.438</v>
      </c>
      <c r="EZ621" s="33" t="n">
        <v>8.79</v>
      </c>
      <c r="FA621" s="33" t="n">
        <v>0.006</v>
      </c>
      <c r="FB621" s="33" t="n">
        <v>0</v>
      </c>
      <c r="FC621" s="33" t="n">
        <v>0.011</v>
      </c>
      <c r="FD621" s="33" t="n">
        <v>0.017</v>
      </c>
      <c r="FE621" s="33" t="n">
        <v>0.028</v>
      </c>
      <c r="FF621" s="33" t="n">
        <v>0.045</v>
      </c>
      <c r="FG621" s="33" t="n">
        <v>0.045</v>
      </c>
      <c r="FH621" s="33" t="n">
        <v>0.136</v>
      </c>
      <c r="FI621" s="33" t="n">
        <v>0.199</v>
      </c>
      <c r="FJ621" s="33" t="n">
        <v>0.472</v>
      </c>
      <c r="FK621" s="33" t="n">
        <v>0.04</v>
      </c>
      <c r="FL621" s="33" t="n">
        <v>0.403</v>
      </c>
      <c r="FM621" s="33" t="n">
        <v>0.58</v>
      </c>
      <c r="FN621" s="33" t="n">
        <v>0.284</v>
      </c>
      <c r="FO621" s="33" t="n">
        <v>0.188</v>
      </c>
      <c r="FP621" s="33" t="n">
        <v>0.085</v>
      </c>
      <c r="FQ621" s="33" t="n">
        <v>0.261</v>
      </c>
      <c r="FR621" s="33" t="n">
        <v>0.136</v>
      </c>
      <c r="FS621" s="33" t="n">
        <v>0.063</v>
      </c>
      <c r="FT621" s="33" t="n">
        <v>0.188</v>
      </c>
      <c r="FU621" s="33" t="n">
        <v>0.125</v>
      </c>
      <c r="FV621" s="33" t="n">
        <v>0.063</v>
      </c>
      <c r="FW621" s="33" t="n">
        <v>0.153</v>
      </c>
      <c r="FX621" s="33" t="n">
        <v>0.148</v>
      </c>
      <c r="FY621" s="33" t="n">
        <v>0.21</v>
      </c>
      <c r="FZ621" s="33" t="n">
        <v>0.114</v>
      </c>
      <c r="GA621" s="33" t="n">
        <v>0.074</v>
      </c>
      <c r="GB621" s="33" t="n">
        <v>0.085</v>
      </c>
      <c r="GC621" s="33" t="n">
        <v>0.409</v>
      </c>
      <c r="GD621" s="33" t="n">
        <v>0.142</v>
      </c>
      <c r="GE621" s="33" t="n">
        <v>0.256</v>
      </c>
      <c r="GF621" s="33" t="n">
        <v>0.136</v>
      </c>
      <c r="GG621" s="33" t="n">
        <v>0.511</v>
      </c>
      <c r="GH621" s="33" t="n">
        <v>0.5</v>
      </c>
      <c r="GI621" s="33" t="n">
        <v>0.261</v>
      </c>
      <c r="GJ621" s="33" t="n">
        <v>0.483</v>
      </c>
      <c r="GK621" s="33" t="n">
        <v>0.415</v>
      </c>
      <c r="GL621" s="33" t="n">
        <v>0.455</v>
      </c>
      <c r="GM621" s="33" t="n">
        <v>0.375</v>
      </c>
      <c r="GN621" s="33" t="n">
        <v>0.295</v>
      </c>
      <c r="GO621" s="33" t="n">
        <v>0.222</v>
      </c>
      <c r="GP621" s="33" t="n">
        <v>0.313</v>
      </c>
      <c r="GQ621" s="33" t="n">
        <v>0.273</v>
      </c>
      <c r="GR621" s="33" t="n">
        <v>0.347</v>
      </c>
      <c r="GS621" s="33" t="n">
        <v>0.011</v>
      </c>
      <c r="GT621" s="33" t="n">
        <v>0.068</v>
      </c>
      <c r="GU621" s="33" t="n">
        <v>0.063</v>
      </c>
      <c r="GV621" s="33" t="n">
        <v>0.028</v>
      </c>
      <c r="GW621" s="33" t="n">
        <v>0.023</v>
      </c>
      <c r="GX621" s="33" t="n">
        <v>0.017</v>
      </c>
      <c r="GY621" s="33" t="n">
        <v>0</v>
      </c>
      <c r="GZ621" s="33" t="n">
        <v>0.023</v>
      </c>
      <c r="HA621" s="33" t="n">
        <v>0.011</v>
      </c>
      <c r="HB621" s="33" t="n">
        <v>0</v>
      </c>
      <c r="HC621" s="33" t="n">
        <v>0</v>
      </c>
      <c r="HD621" s="33" t="n">
        <v>0</v>
      </c>
      <c r="HE621" s="33" t="n">
        <v>0.028</v>
      </c>
      <c r="HF621" s="33" t="n">
        <v>0.028</v>
      </c>
      <c r="HG621" s="33" t="n">
        <v>0.034</v>
      </c>
      <c r="HH621" s="33" t="n">
        <v>0.034</v>
      </c>
      <c r="HI621" s="33" t="n">
        <v>0.034</v>
      </c>
      <c r="HJ621" s="33" t="n">
        <v>0.045</v>
      </c>
    </row>
    <row r="622" customFormat="false" ht="15" hidden="false" customHeight="false" outlineLevel="0" collapsed="false">
      <c r="A622" s="33" t="n">
        <v>610353</v>
      </c>
      <c r="B622" s="242" t="s">
        <v>1785</v>
      </c>
      <c r="C622" s="243" t="s">
        <v>1786</v>
      </c>
      <c r="D622" s="33" t="n">
        <v>7880</v>
      </c>
      <c r="E622" s="33" t="n">
        <v>26821</v>
      </c>
      <c r="F622" s="33" t="s">
        <v>267</v>
      </c>
      <c r="G622" s="33" t="s">
        <v>268</v>
      </c>
      <c r="H622" s="243" t="s">
        <v>46</v>
      </c>
      <c r="I622" s="33" t="s">
        <v>1855</v>
      </c>
      <c r="J622" s="33" t="s">
        <v>1788</v>
      </c>
      <c r="L622" s="33" t="s">
        <v>102</v>
      </c>
      <c r="N622" s="33" t="s">
        <v>1790</v>
      </c>
      <c r="O622" s="33" t="n">
        <v>54771</v>
      </c>
      <c r="P622" s="33" t="s">
        <v>1791</v>
      </c>
      <c r="Q622" s="33" t="s">
        <v>5961</v>
      </c>
      <c r="R622" s="33" t="s">
        <v>5962</v>
      </c>
      <c r="S622" s="33" t="n">
        <v>60632</v>
      </c>
      <c r="T622" s="33" t="n">
        <v>39</v>
      </c>
      <c r="U622" s="33" t="s">
        <v>5963</v>
      </c>
      <c r="V622" s="33" t="s">
        <v>5964</v>
      </c>
      <c r="W622" s="33" t="s">
        <v>5965</v>
      </c>
      <c r="X622" s="33" t="s">
        <v>5966</v>
      </c>
      <c r="Y622" s="33" t="s">
        <v>221</v>
      </c>
      <c r="AA622" s="33" t="n">
        <v>2012</v>
      </c>
      <c r="AB622" s="33" t="n">
        <v>610353</v>
      </c>
      <c r="AD622" s="33" t="n">
        <v>7880</v>
      </c>
      <c r="AG622" s="33" t="s">
        <v>5967</v>
      </c>
      <c r="AH622" s="33" t="n">
        <v>4</v>
      </c>
      <c r="AI622" s="33" t="s">
        <v>1823</v>
      </c>
      <c r="AJ622" s="33" t="s">
        <v>1801</v>
      </c>
      <c r="AK622" s="33" t="s">
        <v>1802</v>
      </c>
      <c r="AL622" s="33" t="s">
        <v>102</v>
      </c>
      <c r="AM622" s="33" t="s">
        <v>71</v>
      </c>
      <c r="AN622" s="33" t="s">
        <v>102</v>
      </c>
      <c r="AO622" s="33" t="s">
        <v>102</v>
      </c>
      <c r="AP622" s="33" t="s">
        <v>71</v>
      </c>
      <c r="AQ622" s="33" t="s">
        <v>2467</v>
      </c>
      <c r="AR622" s="244" t="s">
        <v>125</v>
      </c>
      <c r="AS622" s="33" t="s">
        <v>77</v>
      </c>
      <c r="AT622" s="33" t="s">
        <v>77</v>
      </c>
      <c r="AU622" s="33" t="s">
        <v>131</v>
      </c>
      <c r="AV622" s="33" t="n">
        <v>74</v>
      </c>
      <c r="AW622" s="33" t="n">
        <v>75</v>
      </c>
      <c r="AX622" s="33" t="n">
        <v>87</v>
      </c>
      <c r="AY622" s="33" t="n">
        <v>271</v>
      </c>
      <c r="AZ622" s="33" t="n">
        <v>8</v>
      </c>
      <c r="BA622" s="33" t="n">
        <v>3</v>
      </c>
      <c r="BB622" s="33" t="n">
        <v>1</v>
      </c>
      <c r="BC622" s="33" t="n">
        <v>249</v>
      </c>
      <c r="BD622" s="245" t="n">
        <v>0</v>
      </c>
      <c r="BE622" s="33" t="n">
        <v>0</v>
      </c>
      <c r="BF622" s="33" t="n">
        <v>4</v>
      </c>
      <c r="BG622" s="33" t="n">
        <v>6</v>
      </c>
      <c r="BH622" s="33" t="n">
        <v>271</v>
      </c>
      <c r="BI622" s="33" t="n">
        <v>0.004</v>
      </c>
      <c r="BJ622" s="33" t="n">
        <v>0.004</v>
      </c>
      <c r="BK622" s="33" t="n">
        <v>0.018</v>
      </c>
      <c r="BL622" s="33" t="n">
        <v>0.007</v>
      </c>
      <c r="BM622" s="33" t="n">
        <v>0.015</v>
      </c>
      <c r="BN622" s="33" t="n">
        <v>0.063</v>
      </c>
      <c r="BO622" s="33" t="n">
        <v>0.011</v>
      </c>
      <c r="BP622" s="33" t="n">
        <v>0.018</v>
      </c>
      <c r="BQ622" s="33" t="n">
        <v>0.018</v>
      </c>
      <c r="BR622" s="33" t="n">
        <v>0.037</v>
      </c>
      <c r="BS622" s="33" t="n">
        <v>0.059</v>
      </c>
      <c r="BT622" s="33" t="n">
        <v>0.081</v>
      </c>
      <c r="BU622" s="33" t="n">
        <v>0.199</v>
      </c>
      <c r="BV622" s="33" t="n">
        <v>0.148</v>
      </c>
      <c r="BW622" s="33" t="n">
        <v>0.221</v>
      </c>
      <c r="BX622" s="33" t="n">
        <v>0.155</v>
      </c>
      <c r="BY622" s="33" t="n">
        <v>0.284</v>
      </c>
      <c r="BZ622" s="33" t="n">
        <v>0.251</v>
      </c>
      <c r="CA622" s="33" t="n">
        <v>0.033</v>
      </c>
      <c r="CB622" s="33" t="n">
        <v>0.018</v>
      </c>
      <c r="CC622" s="33" t="n">
        <v>0.03</v>
      </c>
      <c r="CD622" s="33" t="n">
        <v>0.026</v>
      </c>
      <c r="CE622" s="33" t="n">
        <v>0.03</v>
      </c>
      <c r="CF622" s="33" t="n">
        <v>0.041</v>
      </c>
      <c r="CG622" s="33" t="n">
        <v>0.753</v>
      </c>
      <c r="CH622" s="33" t="n">
        <v>0.812</v>
      </c>
      <c r="CI622" s="33" t="n">
        <v>0.712</v>
      </c>
      <c r="CJ622" s="33" t="n">
        <v>0.775</v>
      </c>
      <c r="CK622" s="33" t="n">
        <v>0.613</v>
      </c>
      <c r="CL622" s="33" t="n">
        <v>0.565</v>
      </c>
      <c r="CM622" s="33" t="n">
        <v>0</v>
      </c>
      <c r="CN622" s="33" t="n">
        <v>0.004</v>
      </c>
      <c r="CO622" s="33" t="n">
        <v>0.004</v>
      </c>
      <c r="CP622" s="33" t="n">
        <v>0.004</v>
      </c>
      <c r="CQ622" s="33" t="n">
        <v>0.004</v>
      </c>
      <c r="CR622" s="33" t="n">
        <v>0.004</v>
      </c>
      <c r="CS622" s="33" t="n">
        <v>0.007</v>
      </c>
      <c r="CT622" s="33" t="n">
        <v>0.044</v>
      </c>
      <c r="CU622" s="33" t="n">
        <v>0.007</v>
      </c>
      <c r="CV622" s="33" t="n">
        <v>0.004</v>
      </c>
      <c r="CW622" s="33" t="n">
        <v>0.004</v>
      </c>
      <c r="CX622" s="33" t="n">
        <v>0.022</v>
      </c>
      <c r="CY622" s="33" t="n">
        <v>0.022</v>
      </c>
      <c r="CZ622" s="33" t="n">
        <v>0.015</v>
      </c>
      <c r="DA622" s="33" t="n">
        <v>0.022</v>
      </c>
      <c r="DB622" s="33" t="n">
        <v>0.044</v>
      </c>
      <c r="DC622" s="33" t="n">
        <v>0.063</v>
      </c>
      <c r="DD622" s="33" t="n">
        <v>0.048</v>
      </c>
      <c r="DE622" s="33" t="n">
        <v>0.066</v>
      </c>
      <c r="DF622" s="33" t="n">
        <v>0.129</v>
      </c>
      <c r="DG622" s="33" t="n">
        <v>0.14</v>
      </c>
      <c r="DH622" s="33" t="n">
        <v>0.125</v>
      </c>
      <c r="DI622" s="33" t="n">
        <v>0.125</v>
      </c>
      <c r="DJ622" s="33" t="n">
        <v>0.151</v>
      </c>
      <c r="DK622" s="33" t="n">
        <v>0.221</v>
      </c>
      <c r="DL622" s="33" t="n">
        <v>0.173</v>
      </c>
      <c r="DM622" s="33" t="n">
        <v>0.162</v>
      </c>
      <c r="DN622" s="33" t="n">
        <v>0.018</v>
      </c>
      <c r="DO622" s="33" t="n">
        <v>0.018</v>
      </c>
      <c r="DP622" s="33" t="n">
        <v>0.011</v>
      </c>
      <c r="DQ622" s="33" t="n">
        <v>0.007</v>
      </c>
      <c r="DR622" s="33" t="n">
        <v>0.018</v>
      </c>
      <c r="DS622" s="33" t="n">
        <v>0.011</v>
      </c>
      <c r="DT622" s="33" t="n">
        <v>0.018</v>
      </c>
      <c r="DU622" s="33" t="n">
        <v>0.015</v>
      </c>
      <c r="DV622" s="33" t="n">
        <v>0.018</v>
      </c>
      <c r="DW622" s="33" t="n">
        <v>0.911</v>
      </c>
      <c r="DX622" s="33" t="n">
        <v>0.845</v>
      </c>
      <c r="DY622" s="33" t="n">
        <v>0.823</v>
      </c>
      <c r="DZ622" s="33" t="n">
        <v>0.841</v>
      </c>
      <c r="EA622" s="33" t="n">
        <v>0.838</v>
      </c>
      <c r="EB622" s="33" t="n">
        <v>0.812</v>
      </c>
      <c r="EC622" s="33" t="n">
        <v>0.708</v>
      </c>
      <c r="ED622" s="33" t="n">
        <v>0.705</v>
      </c>
      <c r="EE622" s="33" t="n">
        <v>0.764</v>
      </c>
      <c r="EF622" s="33" t="n">
        <v>0.487</v>
      </c>
      <c r="EG622" s="33" t="n">
        <v>0.011</v>
      </c>
      <c r="EH622" s="33" t="n">
        <v>0.007</v>
      </c>
      <c r="EI622" s="33" t="n">
        <v>0.041</v>
      </c>
      <c r="EJ622" s="33" t="n">
        <v>0.192</v>
      </c>
      <c r="EK622" s="33" t="n">
        <v>0.044</v>
      </c>
      <c r="EL622" s="33" t="n">
        <v>0.011</v>
      </c>
      <c r="EM622" s="33" t="n">
        <v>0.048</v>
      </c>
      <c r="EN622" s="33" t="n">
        <v>0.118</v>
      </c>
      <c r="EO622" s="33" t="n">
        <v>0.225</v>
      </c>
      <c r="EP622" s="33" t="n">
        <v>0.144</v>
      </c>
      <c r="EQ622" s="33" t="n">
        <v>0.262</v>
      </c>
      <c r="ER622" s="33" t="n">
        <v>0.077</v>
      </c>
      <c r="ES622" s="33" t="n">
        <v>0.037</v>
      </c>
      <c r="ET622" s="33" t="n">
        <v>0.074</v>
      </c>
      <c r="EU622" s="33" t="n">
        <v>0.052</v>
      </c>
      <c r="EV622" s="33" t="n">
        <v>0.125</v>
      </c>
      <c r="EW622" s="33" t="n">
        <v>0.683</v>
      </c>
      <c r="EX622" s="33" t="n">
        <v>0.764</v>
      </c>
      <c r="EY622" s="33" t="n">
        <v>0.598</v>
      </c>
      <c r="EZ622" s="33" t="n">
        <v>9.43</v>
      </c>
      <c r="FA622" s="33" t="n">
        <v>0</v>
      </c>
      <c r="FB622" s="33" t="n">
        <v>0.004</v>
      </c>
      <c r="FC622" s="33" t="n">
        <v>0.004</v>
      </c>
      <c r="FD622" s="33" t="n">
        <v>0.004</v>
      </c>
      <c r="FE622" s="33" t="n">
        <v>0.018</v>
      </c>
      <c r="FF622" s="33" t="n">
        <v>0.007</v>
      </c>
      <c r="FG622" s="33" t="n">
        <v>0.026</v>
      </c>
      <c r="FH622" s="33" t="n">
        <v>0.066</v>
      </c>
      <c r="FI622" s="33" t="n">
        <v>0.133</v>
      </c>
      <c r="FJ622" s="33" t="n">
        <v>0.694</v>
      </c>
      <c r="FK622" s="33" t="n">
        <v>0.044</v>
      </c>
      <c r="FL622" s="33" t="n">
        <v>0.277</v>
      </c>
      <c r="FM622" s="33" t="n">
        <v>0.395</v>
      </c>
      <c r="FN622" s="33" t="n">
        <v>0.218</v>
      </c>
      <c r="FO622" s="33" t="n">
        <v>0.181</v>
      </c>
      <c r="FP622" s="33" t="n">
        <v>0.129</v>
      </c>
      <c r="FQ622" s="33" t="n">
        <v>0.181</v>
      </c>
      <c r="FR622" s="33" t="n">
        <v>0.129</v>
      </c>
      <c r="FS622" s="33" t="n">
        <v>0.052</v>
      </c>
      <c r="FT622" s="33" t="n">
        <v>0.199</v>
      </c>
      <c r="FU622" s="33" t="n">
        <v>0.166</v>
      </c>
      <c r="FV622" s="33" t="n">
        <v>0.103</v>
      </c>
      <c r="FW622" s="33" t="n">
        <v>0.196</v>
      </c>
      <c r="FX622" s="33" t="n">
        <v>0.247</v>
      </c>
      <c r="FY622" s="33" t="n">
        <v>0.321</v>
      </c>
      <c r="FZ622" s="33" t="n">
        <v>0.207</v>
      </c>
      <c r="GA622" s="33" t="n">
        <v>0</v>
      </c>
      <c r="GB622" s="33" t="n">
        <v>0.011</v>
      </c>
      <c r="GC622" s="33" t="n">
        <v>0.004</v>
      </c>
      <c r="GD622" s="33" t="n">
        <v>0.007</v>
      </c>
      <c r="GE622" s="33" t="n">
        <v>0.048</v>
      </c>
      <c r="GF622" s="33" t="n">
        <v>0</v>
      </c>
      <c r="GG622" s="33" t="n">
        <v>0.196</v>
      </c>
      <c r="GH622" s="33" t="n">
        <v>0.185</v>
      </c>
      <c r="GI622" s="33" t="n">
        <v>0.173</v>
      </c>
      <c r="GJ622" s="33" t="n">
        <v>0.192</v>
      </c>
      <c r="GK622" s="33" t="n">
        <v>0.247</v>
      </c>
      <c r="GL622" s="33" t="n">
        <v>0.159</v>
      </c>
      <c r="GM622" s="33" t="n">
        <v>0.731</v>
      </c>
      <c r="GN622" s="33" t="n">
        <v>0.605</v>
      </c>
      <c r="GO622" s="33" t="n">
        <v>0.697</v>
      </c>
      <c r="GP622" s="33" t="n">
        <v>0.701</v>
      </c>
      <c r="GQ622" s="33" t="n">
        <v>0.594</v>
      </c>
      <c r="GR622" s="33" t="n">
        <v>0.76</v>
      </c>
      <c r="GS622" s="33" t="n">
        <v>0.015</v>
      </c>
      <c r="GT622" s="33" t="n">
        <v>0.129</v>
      </c>
      <c r="GU622" s="33" t="n">
        <v>0.052</v>
      </c>
      <c r="GV622" s="33" t="n">
        <v>0.026</v>
      </c>
      <c r="GW622" s="33" t="n">
        <v>0.033</v>
      </c>
      <c r="GX622" s="33" t="n">
        <v>0.015</v>
      </c>
      <c r="GY622" s="33" t="n">
        <v>0.018</v>
      </c>
      <c r="GZ622" s="33" t="n">
        <v>0.018</v>
      </c>
      <c r="HA622" s="33" t="n">
        <v>0.022</v>
      </c>
      <c r="HB622" s="33" t="n">
        <v>0.022</v>
      </c>
      <c r="HC622" s="33" t="n">
        <v>0.03</v>
      </c>
      <c r="HD622" s="33" t="n">
        <v>0.022</v>
      </c>
      <c r="HE622" s="33" t="n">
        <v>0.041</v>
      </c>
      <c r="HF622" s="33" t="n">
        <v>0.052</v>
      </c>
      <c r="HG622" s="33" t="n">
        <v>0.052</v>
      </c>
      <c r="HH622" s="33" t="n">
        <v>0.052</v>
      </c>
      <c r="HI622" s="33" t="n">
        <v>0.048</v>
      </c>
      <c r="HJ622" s="33" t="n">
        <v>0.044</v>
      </c>
    </row>
    <row r="623" customFormat="false" ht="15" hidden="false" customHeight="false" outlineLevel="0" collapsed="false">
      <c r="A623" s="33" t="n">
        <v>610354</v>
      </c>
      <c r="B623" s="242" t="s">
        <v>1785</v>
      </c>
      <c r="C623" s="243" t="s">
        <v>1786</v>
      </c>
      <c r="D623" s="33" t="n">
        <v>7890</v>
      </c>
      <c r="E623" s="33" t="n">
        <v>26841</v>
      </c>
      <c r="F623" s="33" t="s">
        <v>1029</v>
      </c>
      <c r="G623" s="33" t="s">
        <v>1030</v>
      </c>
      <c r="H623" s="243" t="s">
        <v>46</v>
      </c>
      <c r="I623" s="33" t="s">
        <v>1855</v>
      </c>
      <c r="J623" s="33" t="s">
        <v>1788</v>
      </c>
      <c r="L623" s="33" t="s">
        <v>75</v>
      </c>
      <c r="N623" s="33" t="s">
        <v>1790</v>
      </c>
      <c r="O623" s="33" t="n">
        <v>51043</v>
      </c>
      <c r="P623" s="33" t="s">
        <v>1791</v>
      </c>
      <c r="Q623" s="33" t="s">
        <v>1029</v>
      </c>
      <c r="R623" s="33" t="s">
        <v>5968</v>
      </c>
      <c r="S623" s="33" t="n">
        <v>60625</v>
      </c>
      <c r="T623" s="33" t="n">
        <v>31</v>
      </c>
      <c r="U623" s="33" t="s">
        <v>5969</v>
      </c>
      <c r="V623" s="33" t="s">
        <v>5970</v>
      </c>
      <c r="W623" s="33" t="s">
        <v>5971</v>
      </c>
      <c r="X623" s="33" t="s">
        <v>5972</v>
      </c>
      <c r="Y623" s="33" t="s">
        <v>74</v>
      </c>
      <c r="Z623" s="33" t="s">
        <v>2664</v>
      </c>
      <c r="AA623" s="33" t="n">
        <v>2012</v>
      </c>
      <c r="AB623" s="33" t="n">
        <v>610354</v>
      </c>
      <c r="AD623" s="33" t="n">
        <v>7890</v>
      </c>
      <c r="AG623" s="33" t="s">
        <v>5973</v>
      </c>
      <c r="AH623" s="33" t="n">
        <v>1</v>
      </c>
      <c r="AI623" s="33" t="s">
        <v>1823</v>
      </c>
      <c r="AJ623" s="33" t="s">
        <v>1801</v>
      </c>
      <c r="AK623" s="33" t="s">
        <v>1802</v>
      </c>
      <c r="AL623" s="33" t="s">
        <v>75</v>
      </c>
      <c r="AM623" s="33" t="s">
        <v>65</v>
      </c>
      <c r="AN623" s="33" t="s">
        <v>75</v>
      </c>
      <c r="AO623" s="33" t="s">
        <v>75</v>
      </c>
      <c r="AP623" s="33" t="s">
        <v>65</v>
      </c>
      <c r="AQ623" s="33" t="s">
        <v>2426</v>
      </c>
      <c r="AR623" s="244" t="s">
        <v>72</v>
      </c>
      <c r="AS623" s="33" t="s">
        <v>47</v>
      </c>
      <c r="AT623" s="33" t="s">
        <v>67</v>
      </c>
      <c r="AU623" s="33" t="s">
        <v>47</v>
      </c>
      <c r="AV623" s="33" t="n">
        <v>41</v>
      </c>
      <c r="AW623" s="33" t="n">
        <v>37</v>
      </c>
      <c r="AX623" s="33" t="n">
        <v>56</v>
      </c>
      <c r="AY623" s="33" t="n">
        <v>85</v>
      </c>
      <c r="AZ623" s="33" t="n">
        <v>5</v>
      </c>
      <c r="BA623" s="33" t="n">
        <v>3</v>
      </c>
      <c r="BB623" s="33" t="n">
        <v>8</v>
      </c>
      <c r="BC623" s="33" t="n">
        <v>65</v>
      </c>
      <c r="BD623" s="245" t="n">
        <v>1</v>
      </c>
      <c r="BE623" s="33" t="n">
        <v>0</v>
      </c>
      <c r="BF623" s="33" t="n">
        <v>2</v>
      </c>
      <c r="BG623" s="33" t="n">
        <v>1</v>
      </c>
      <c r="BH623" s="33" t="n">
        <v>85</v>
      </c>
      <c r="BI623" s="33" t="n">
        <v>0.012</v>
      </c>
      <c r="BJ623" s="33" t="n">
        <v>0.024</v>
      </c>
      <c r="BK623" s="33" t="n">
        <v>0.024</v>
      </c>
      <c r="BL623" s="33" t="n">
        <v>0</v>
      </c>
      <c r="BM623" s="33" t="n">
        <v>0</v>
      </c>
      <c r="BN623" s="33" t="n">
        <v>0.035</v>
      </c>
      <c r="BO623" s="33" t="n">
        <v>0.094</v>
      </c>
      <c r="BP623" s="33" t="n">
        <v>0.047</v>
      </c>
      <c r="BQ623" s="33" t="n">
        <v>0.059</v>
      </c>
      <c r="BR623" s="33" t="n">
        <v>0.082</v>
      </c>
      <c r="BS623" s="33" t="n">
        <v>0.188</v>
      </c>
      <c r="BT623" s="33" t="n">
        <v>0.224</v>
      </c>
      <c r="BU623" s="33" t="n">
        <v>0.4</v>
      </c>
      <c r="BV623" s="33" t="n">
        <v>0.282</v>
      </c>
      <c r="BW623" s="33" t="n">
        <v>0.4</v>
      </c>
      <c r="BX623" s="33" t="n">
        <v>0.176</v>
      </c>
      <c r="BY623" s="33" t="n">
        <v>0.282</v>
      </c>
      <c r="BZ623" s="33" t="n">
        <v>0.247</v>
      </c>
      <c r="CA623" s="33" t="n">
        <v>0</v>
      </c>
      <c r="CB623" s="33" t="n">
        <v>0.012</v>
      </c>
      <c r="CC623" s="33" t="n">
        <v>0.035</v>
      </c>
      <c r="CD623" s="33" t="n">
        <v>0.024</v>
      </c>
      <c r="CE623" s="33" t="n">
        <v>0.012</v>
      </c>
      <c r="CF623" s="33" t="n">
        <v>0.024</v>
      </c>
      <c r="CG623" s="33" t="n">
        <v>0.494</v>
      </c>
      <c r="CH623" s="33" t="n">
        <v>0.635</v>
      </c>
      <c r="CI623" s="33" t="n">
        <v>0.482</v>
      </c>
      <c r="CJ623" s="33" t="n">
        <v>0.718</v>
      </c>
      <c r="CK623" s="33" t="n">
        <v>0.518</v>
      </c>
      <c r="CL623" s="33" t="n">
        <v>0.471</v>
      </c>
      <c r="CM623" s="33" t="n">
        <v>0</v>
      </c>
      <c r="CN623" s="33" t="n">
        <v>0</v>
      </c>
      <c r="CO623" s="33" t="n">
        <v>0</v>
      </c>
      <c r="CP623" s="33" t="n">
        <v>0</v>
      </c>
      <c r="CQ623" s="33" t="n">
        <v>0</v>
      </c>
      <c r="CR623" s="33" t="n">
        <v>0</v>
      </c>
      <c r="CS623" s="33" t="n">
        <v>0.024</v>
      </c>
      <c r="CT623" s="33" t="n">
        <v>0.094</v>
      </c>
      <c r="CU623" s="33" t="n">
        <v>0.012</v>
      </c>
      <c r="CV623" s="33" t="n">
        <v>0.024</v>
      </c>
      <c r="CW623" s="33" t="n">
        <v>0.047</v>
      </c>
      <c r="CX623" s="33" t="n">
        <v>0.047</v>
      </c>
      <c r="CY623" s="33" t="n">
        <v>0.047</v>
      </c>
      <c r="CZ623" s="33" t="n">
        <v>0.024</v>
      </c>
      <c r="DA623" s="33" t="n">
        <v>0.035</v>
      </c>
      <c r="DB623" s="33" t="n">
        <v>0.094</v>
      </c>
      <c r="DC623" s="33" t="n">
        <v>0.118</v>
      </c>
      <c r="DD623" s="33" t="n">
        <v>0.118</v>
      </c>
      <c r="DE623" s="33" t="n">
        <v>0.188</v>
      </c>
      <c r="DF623" s="33" t="n">
        <v>0.165</v>
      </c>
      <c r="DG623" s="33" t="n">
        <v>0.212</v>
      </c>
      <c r="DH623" s="33" t="n">
        <v>0.235</v>
      </c>
      <c r="DI623" s="33" t="n">
        <v>0.247</v>
      </c>
      <c r="DJ623" s="33" t="n">
        <v>0.365</v>
      </c>
      <c r="DK623" s="33" t="n">
        <v>0.341</v>
      </c>
      <c r="DL623" s="33" t="n">
        <v>0.235</v>
      </c>
      <c r="DM623" s="33" t="n">
        <v>0.282</v>
      </c>
      <c r="DN623" s="33" t="n">
        <v>0</v>
      </c>
      <c r="DO623" s="33" t="n">
        <v>0</v>
      </c>
      <c r="DP623" s="33" t="n">
        <v>0.047</v>
      </c>
      <c r="DQ623" s="33" t="n">
        <v>0.012</v>
      </c>
      <c r="DR623" s="33" t="n">
        <v>0</v>
      </c>
      <c r="DS623" s="33" t="n">
        <v>0.012</v>
      </c>
      <c r="DT623" s="33" t="n">
        <v>0.012</v>
      </c>
      <c r="DU623" s="33" t="n">
        <v>0.012</v>
      </c>
      <c r="DV623" s="33" t="n">
        <v>0.012</v>
      </c>
      <c r="DW623" s="33" t="n">
        <v>0.788</v>
      </c>
      <c r="DX623" s="33" t="n">
        <v>0.788</v>
      </c>
      <c r="DY623" s="33" t="n">
        <v>0.694</v>
      </c>
      <c r="DZ623" s="33" t="n">
        <v>0.706</v>
      </c>
      <c r="EA623" s="33" t="n">
        <v>0.729</v>
      </c>
      <c r="EB623" s="33" t="n">
        <v>0.588</v>
      </c>
      <c r="EC623" s="33" t="n">
        <v>0.529</v>
      </c>
      <c r="ED623" s="33" t="n">
        <v>0.541</v>
      </c>
      <c r="EE623" s="33" t="n">
        <v>0.576</v>
      </c>
      <c r="EF623" s="33" t="n">
        <v>0.6</v>
      </c>
      <c r="EG623" s="33" t="n">
        <v>0.024</v>
      </c>
      <c r="EH623" s="33" t="n">
        <v>0.024</v>
      </c>
      <c r="EI623" s="33" t="n">
        <v>0.024</v>
      </c>
      <c r="EJ623" s="33" t="n">
        <v>0.141</v>
      </c>
      <c r="EK623" s="33" t="n">
        <v>0.035</v>
      </c>
      <c r="EL623" s="33" t="n">
        <v>0</v>
      </c>
      <c r="EM623" s="33" t="n">
        <v>0.118</v>
      </c>
      <c r="EN623" s="33" t="n">
        <v>0.141</v>
      </c>
      <c r="EO623" s="33" t="n">
        <v>0.353</v>
      </c>
      <c r="EP623" s="33" t="n">
        <v>0.282</v>
      </c>
      <c r="EQ623" s="33" t="n">
        <v>0.353</v>
      </c>
      <c r="ER623" s="33" t="n">
        <v>0.071</v>
      </c>
      <c r="ES623" s="33" t="n">
        <v>0.012</v>
      </c>
      <c r="ET623" s="33" t="n">
        <v>0.071</v>
      </c>
      <c r="EU623" s="33" t="n">
        <v>0.071</v>
      </c>
      <c r="EV623" s="33" t="n">
        <v>0.047</v>
      </c>
      <c r="EW623" s="33" t="n">
        <v>0.576</v>
      </c>
      <c r="EX623" s="33" t="n">
        <v>0.624</v>
      </c>
      <c r="EY623" s="33" t="n">
        <v>0.435</v>
      </c>
      <c r="EZ623" s="33" t="n">
        <v>8.44</v>
      </c>
      <c r="FA623" s="33" t="n">
        <v>0</v>
      </c>
      <c r="FB623" s="33" t="n">
        <v>0</v>
      </c>
      <c r="FC623" s="33" t="n">
        <v>0.047</v>
      </c>
      <c r="FD623" s="33" t="n">
        <v>0</v>
      </c>
      <c r="FE623" s="33" t="n">
        <v>0.094</v>
      </c>
      <c r="FF623" s="33" t="n">
        <v>0.035</v>
      </c>
      <c r="FG623" s="33" t="n">
        <v>0.035</v>
      </c>
      <c r="FH623" s="33" t="n">
        <v>0.176</v>
      </c>
      <c r="FI623" s="33" t="n">
        <v>0.165</v>
      </c>
      <c r="FJ623" s="33" t="n">
        <v>0.447</v>
      </c>
      <c r="FK623" s="33" t="n">
        <v>0</v>
      </c>
      <c r="FL623" s="33" t="n">
        <v>0.341</v>
      </c>
      <c r="FM623" s="33" t="n">
        <v>0.518</v>
      </c>
      <c r="FN623" s="33" t="n">
        <v>0.247</v>
      </c>
      <c r="FO623" s="33" t="n">
        <v>0.141</v>
      </c>
      <c r="FP623" s="33" t="n">
        <v>0.059</v>
      </c>
      <c r="FQ623" s="33" t="n">
        <v>0.153</v>
      </c>
      <c r="FR623" s="33" t="n">
        <v>0.141</v>
      </c>
      <c r="FS623" s="33" t="n">
        <v>0.071</v>
      </c>
      <c r="FT623" s="33" t="n">
        <v>0.212</v>
      </c>
      <c r="FU623" s="33" t="n">
        <v>0.188</v>
      </c>
      <c r="FV623" s="33" t="n">
        <v>0.129</v>
      </c>
      <c r="FW623" s="33" t="n">
        <v>0.259</v>
      </c>
      <c r="FX623" s="33" t="n">
        <v>0.188</v>
      </c>
      <c r="FY623" s="33" t="n">
        <v>0.224</v>
      </c>
      <c r="FZ623" s="33" t="n">
        <v>0.129</v>
      </c>
      <c r="GA623" s="33" t="n">
        <v>0</v>
      </c>
      <c r="GB623" s="33" t="n">
        <v>0.012</v>
      </c>
      <c r="GC623" s="33" t="n">
        <v>0.012</v>
      </c>
      <c r="GD623" s="33" t="n">
        <v>0.035</v>
      </c>
      <c r="GE623" s="33" t="n">
        <v>0.047</v>
      </c>
      <c r="GF623" s="33" t="n">
        <v>0.024</v>
      </c>
      <c r="GG623" s="33" t="n">
        <v>0.294</v>
      </c>
      <c r="GH623" s="33" t="n">
        <v>0.306</v>
      </c>
      <c r="GI623" s="33" t="n">
        <v>0.294</v>
      </c>
      <c r="GJ623" s="33" t="n">
        <v>0.365</v>
      </c>
      <c r="GK623" s="33" t="n">
        <v>0.447</v>
      </c>
      <c r="GL623" s="33" t="n">
        <v>0.259</v>
      </c>
      <c r="GM623" s="33" t="n">
        <v>0.612</v>
      </c>
      <c r="GN623" s="33" t="n">
        <v>0.435</v>
      </c>
      <c r="GO623" s="33" t="n">
        <v>0.506</v>
      </c>
      <c r="GP623" s="33" t="n">
        <v>0.447</v>
      </c>
      <c r="GQ623" s="33" t="n">
        <v>0.341</v>
      </c>
      <c r="GR623" s="33" t="n">
        <v>0.635</v>
      </c>
      <c r="GS623" s="33" t="n">
        <v>0.047</v>
      </c>
      <c r="GT623" s="33" t="n">
        <v>0.176</v>
      </c>
      <c r="GU623" s="33" t="n">
        <v>0.129</v>
      </c>
      <c r="GV623" s="33" t="n">
        <v>0.094</v>
      </c>
      <c r="GW623" s="33" t="n">
        <v>0.094</v>
      </c>
      <c r="GX623" s="33" t="n">
        <v>0.024</v>
      </c>
      <c r="GY623" s="33" t="n">
        <v>0.012</v>
      </c>
      <c r="GZ623" s="33" t="n">
        <v>0.047</v>
      </c>
      <c r="HA623" s="33" t="n">
        <v>0.024</v>
      </c>
      <c r="HB623" s="33" t="n">
        <v>0.024</v>
      </c>
      <c r="HC623" s="33" t="n">
        <v>0.059</v>
      </c>
      <c r="HD623" s="33" t="n">
        <v>0.024</v>
      </c>
      <c r="HE623" s="33" t="n">
        <v>0.035</v>
      </c>
      <c r="HF623" s="33" t="n">
        <v>0.024</v>
      </c>
      <c r="HG623" s="33" t="n">
        <v>0.035</v>
      </c>
      <c r="HH623" s="33" t="n">
        <v>0.035</v>
      </c>
      <c r="HI623" s="33" t="n">
        <v>0.012</v>
      </c>
      <c r="HJ623" s="33" t="n">
        <v>0.035</v>
      </c>
    </row>
    <row r="624" customFormat="false" ht="15" hidden="false" customHeight="false" outlineLevel="0" collapsed="false">
      <c r="A624" s="33" t="n">
        <v>610355</v>
      </c>
      <c r="B624" s="242" t="s">
        <v>1785</v>
      </c>
      <c r="C624" s="243" t="s">
        <v>1786</v>
      </c>
      <c r="D624" s="33" t="n">
        <v>7910</v>
      </c>
      <c r="E624" s="33" t="n">
        <v>30141</v>
      </c>
      <c r="F624" s="33" t="s">
        <v>418</v>
      </c>
      <c r="G624" s="33" t="s">
        <v>419</v>
      </c>
      <c r="H624" s="243" t="s">
        <v>46</v>
      </c>
      <c r="I624" s="33" t="s">
        <v>1855</v>
      </c>
      <c r="J624" s="33" t="s">
        <v>1788</v>
      </c>
      <c r="L624" s="33" t="s">
        <v>64</v>
      </c>
      <c r="N624" s="33" t="s">
        <v>1790</v>
      </c>
      <c r="O624" s="33" t="n">
        <v>51081</v>
      </c>
      <c r="P624" s="33" t="s">
        <v>1791</v>
      </c>
      <c r="Q624" s="33" t="s">
        <v>5974</v>
      </c>
      <c r="R624" s="33" t="s">
        <v>5975</v>
      </c>
      <c r="S624" s="33" t="n">
        <v>60613</v>
      </c>
      <c r="T624" s="33" t="n">
        <v>33</v>
      </c>
      <c r="U624" s="33" t="s">
        <v>5976</v>
      </c>
      <c r="V624" s="33" t="s">
        <v>5977</v>
      </c>
      <c r="W624" s="33" t="s">
        <v>5978</v>
      </c>
      <c r="X624" s="33" t="s">
        <v>5979</v>
      </c>
      <c r="Y624" s="33" t="s">
        <v>2611</v>
      </c>
      <c r="Z624" s="33" t="s">
        <v>2508</v>
      </c>
      <c r="AA624" s="33" t="n">
        <v>2012</v>
      </c>
      <c r="AB624" s="33" t="n">
        <v>610355</v>
      </c>
      <c r="AD624" s="33" t="n">
        <v>7910</v>
      </c>
      <c r="AG624" s="33" t="s">
        <v>5980</v>
      </c>
      <c r="AH624" s="33" t="n">
        <v>1</v>
      </c>
      <c r="AI624" s="33" t="s">
        <v>1823</v>
      </c>
      <c r="AJ624" s="33" t="s">
        <v>1801</v>
      </c>
      <c r="AK624" s="33" t="s">
        <v>1802</v>
      </c>
      <c r="AL624" s="33" t="s">
        <v>64</v>
      </c>
      <c r="AM624" s="33" t="s">
        <v>65</v>
      </c>
      <c r="AN624" s="33" t="s">
        <v>64</v>
      </c>
      <c r="AO624" s="33" t="s">
        <v>64</v>
      </c>
      <c r="AP624" s="33" t="s">
        <v>65</v>
      </c>
      <c r="AQ624" s="33" t="s">
        <v>2426</v>
      </c>
      <c r="AR624" s="244" t="s">
        <v>420</v>
      </c>
      <c r="AS624" s="33" t="s">
        <v>131</v>
      </c>
      <c r="AT624" s="33" t="s">
        <v>47</v>
      </c>
      <c r="AU624" s="33" t="s">
        <v>67</v>
      </c>
      <c r="AV624" s="33" t="n">
        <v>82</v>
      </c>
      <c r="AW624" s="33" t="n">
        <v>49</v>
      </c>
      <c r="AX624" s="33" t="n">
        <v>27</v>
      </c>
      <c r="AY624" s="33" t="n">
        <v>96</v>
      </c>
      <c r="AZ624" s="33" t="n">
        <v>20</v>
      </c>
      <c r="BA624" s="33" t="n">
        <v>4</v>
      </c>
      <c r="BB624" s="33" t="n">
        <v>17</v>
      </c>
      <c r="BC624" s="33" t="n">
        <v>47</v>
      </c>
      <c r="BD624" s="245" t="n">
        <v>0</v>
      </c>
      <c r="BE624" s="33" t="n">
        <v>0</v>
      </c>
      <c r="BF624" s="33" t="n">
        <v>6</v>
      </c>
      <c r="BG624" s="33" t="n">
        <v>2</v>
      </c>
      <c r="BH624" s="33" t="n">
        <v>96</v>
      </c>
      <c r="BI624" s="33" t="n">
        <v>0</v>
      </c>
      <c r="BJ624" s="33" t="n">
        <v>0</v>
      </c>
      <c r="BK624" s="33" t="n">
        <v>0</v>
      </c>
      <c r="BL624" s="33" t="n">
        <v>0</v>
      </c>
      <c r="BM624" s="33" t="n">
        <v>0.01</v>
      </c>
      <c r="BN624" s="33" t="n">
        <v>0.01</v>
      </c>
      <c r="BO624" s="33" t="n">
        <v>0.031</v>
      </c>
      <c r="BP624" s="33" t="n">
        <v>0</v>
      </c>
      <c r="BQ624" s="33" t="n">
        <v>0</v>
      </c>
      <c r="BR624" s="33" t="n">
        <v>0.01</v>
      </c>
      <c r="BS624" s="33" t="n">
        <v>0.073</v>
      </c>
      <c r="BT624" s="33" t="n">
        <v>0.115</v>
      </c>
      <c r="BU624" s="33" t="n">
        <v>0.229</v>
      </c>
      <c r="BV624" s="33" t="n">
        <v>0.125</v>
      </c>
      <c r="BW624" s="33" t="n">
        <v>0.25</v>
      </c>
      <c r="BX624" s="33" t="n">
        <v>0.125</v>
      </c>
      <c r="BY624" s="33" t="n">
        <v>0.229</v>
      </c>
      <c r="BZ624" s="33" t="n">
        <v>0.229</v>
      </c>
      <c r="CA624" s="33" t="n">
        <v>0.01</v>
      </c>
      <c r="CB624" s="33" t="n">
        <v>0.031</v>
      </c>
      <c r="CC624" s="33" t="n">
        <v>0</v>
      </c>
      <c r="CD624" s="33" t="n">
        <v>0.01</v>
      </c>
      <c r="CE624" s="33" t="n">
        <v>0.01</v>
      </c>
      <c r="CF624" s="33" t="n">
        <v>0.021</v>
      </c>
      <c r="CG624" s="33" t="n">
        <v>0.729</v>
      </c>
      <c r="CH624" s="33" t="n">
        <v>0.844</v>
      </c>
      <c r="CI624" s="33" t="n">
        <v>0.75</v>
      </c>
      <c r="CJ624" s="33" t="n">
        <v>0.854</v>
      </c>
      <c r="CK624" s="33" t="n">
        <v>0.677</v>
      </c>
      <c r="CL624" s="33" t="n">
        <v>0.625</v>
      </c>
      <c r="CM624" s="33" t="n">
        <v>0</v>
      </c>
      <c r="CN624" s="33" t="n">
        <v>0</v>
      </c>
      <c r="CO624" s="33" t="n">
        <v>0</v>
      </c>
      <c r="CP624" s="33" t="n">
        <v>0.01</v>
      </c>
      <c r="CQ624" s="33" t="n">
        <v>0</v>
      </c>
      <c r="CR624" s="33" t="n">
        <v>0</v>
      </c>
      <c r="CS624" s="33" t="n">
        <v>0.031</v>
      </c>
      <c r="CT624" s="33" t="n">
        <v>0.083</v>
      </c>
      <c r="CU624" s="33" t="n">
        <v>0.031</v>
      </c>
      <c r="CV624" s="33" t="n">
        <v>0.021</v>
      </c>
      <c r="CW624" s="33" t="n">
        <v>0.031</v>
      </c>
      <c r="CX624" s="33" t="n">
        <v>0.01</v>
      </c>
      <c r="CY624" s="33" t="n">
        <v>0.052</v>
      </c>
      <c r="CZ624" s="33" t="n">
        <v>0.031</v>
      </c>
      <c r="DA624" s="33" t="n">
        <v>0.052</v>
      </c>
      <c r="DB624" s="33" t="n">
        <v>0.063</v>
      </c>
      <c r="DC624" s="33" t="n">
        <v>0.135</v>
      </c>
      <c r="DD624" s="33" t="n">
        <v>0.094</v>
      </c>
      <c r="DE624" s="33" t="n">
        <v>0.125</v>
      </c>
      <c r="DF624" s="33" t="n">
        <v>0.188</v>
      </c>
      <c r="DG624" s="33" t="n">
        <v>0.177</v>
      </c>
      <c r="DH624" s="33" t="n">
        <v>0.125</v>
      </c>
      <c r="DI624" s="33" t="n">
        <v>0.188</v>
      </c>
      <c r="DJ624" s="33" t="n">
        <v>0.219</v>
      </c>
      <c r="DK624" s="33" t="n">
        <v>0.208</v>
      </c>
      <c r="DL624" s="33" t="n">
        <v>0.177</v>
      </c>
      <c r="DM624" s="33" t="n">
        <v>0.229</v>
      </c>
      <c r="DN624" s="33" t="n">
        <v>0.01</v>
      </c>
      <c r="DO624" s="33" t="n">
        <v>0.021</v>
      </c>
      <c r="DP624" s="33" t="n">
        <v>0.042</v>
      </c>
      <c r="DQ624" s="33" t="n">
        <v>0.01</v>
      </c>
      <c r="DR624" s="33" t="n">
        <v>0.021</v>
      </c>
      <c r="DS624" s="33" t="n">
        <v>0.021</v>
      </c>
      <c r="DT624" s="33" t="n">
        <v>0.031</v>
      </c>
      <c r="DU624" s="33" t="n">
        <v>0.01</v>
      </c>
      <c r="DV624" s="33" t="n">
        <v>0.021</v>
      </c>
      <c r="DW624" s="33" t="n">
        <v>0.844</v>
      </c>
      <c r="DX624" s="33" t="n">
        <v>0.76</v>
      </c>
      <c r="DY624" s="33" t="n">
        <v>0.771</v>
      </c>
      <c r="DZ624" s="33" t="n">
        <v>0.802</v>
      </c>
      <c r="EA624" s="33" t="n">
        <v>0.76</v>
      </c>
      <c r="EB624" s="33" t="n">
        <v>0.708</v>
      </c>
      <c r="EC624" s="33" t="n">
        <v>0.667</v>
      </c>
      <c r="ED624" s="33" t="n">
        <v>0.594</v>
      </c>
      <c r="EE624" s="33" t="n">
        <v>0.625</v>
      </c>
      <c r="EF624" s="33" t="n">
        <v>0.458</v>
      </c>
      <c r="EG624" s="33" t="n">
        <v>0</v>
      </c>
      <c r="EH624" s="33" t="n">
        <v>0</v>
      </c>
      <c r="EI624" s="33" t="n">
        <v>0.104</v>
      </c>
      <c r="EJ624" s="33" t="n">
        <v>0.323</v>
      </c>
      <c r="EK624" s="33" t="n">
        <v>0.01</v>
      </c>
      <c r="EL624" s="33" t="n">
        <v>0</v>
      </c>
      <c r="EM624" s="33" t="n">
        <v>0.125</v>
      </c>
      <c r="EN624" s="33" t="n">
        <v>0.052</v>
      </c>
      <c r="EO624" s="33" t="n">
        <v>0.208</v>
      </c>
      <c r="EP624" s="33" t="n">
        <v>0.208</v>
      </c>
      <c r="EQ624" s="33" t="n">
        <v>0.24</v>
      </c>
      <c r="ER624" s="33" t="n">
        <v>0.052</v>
      </c>
      <c r="ES624" s="33" t="n">
        <v>0.094</v>
      </c>
      <c r="ET624" s="33" t="n">
        <v>0.052</v>
      </c>
      <c r="EU624" s="33" t="n">
        <v>0.146</v>
      </c>
      <c r="EV624" s="33" t="n">
        <v>0.115</v>
      </c>
      <c r="EW624" s="33" t="n">
        <v>0.688</v>
      </c>
      <c r="EX624" s="33" t="n">
        <v>0.74</v>
      </c>
      <c r="EY624" s="33" t="n">
        <v>0.385</v>
      </c>
      <c r="EZ624" s="33" t="n">
        <v>9.23</v>
      </c>
      <c r="FA624" s="33" t="n">
        <v>0</v>
      </c>
      <c r="FB624" s="33" t="n">
        <v>0</v>
      </c>
      <c r="FC624" s="33" t="n">
        <v>0.01</v>
      </c>
      <c r="FD624" s="33" t="n">
        <v>0.01</v>
      </c>
      <c r="FE624" s="33" t="n">
        <v>0.01</v>
      </c>
      <c r="FF624" s="33" t="n">
        <v>0.01</v>
      </c>
      <c r="FG624" s="33" t="n">
        <v>0.031</v>
      </c>
      <c r="FH624" s="33" t="n">
        <v>0.146</v>
      </c>
      <c r="FI624" s="33" t="n">
        <v>0.115</v>
      </c>
      <c r="FJ624" s="33" t="n">
        <v>0.615</v>
      </c>
      <c r="FK624" s="33" t="n">
        <v>0.052</v>
      </c>
      <c r="FL624" s="33" t="n">
        <v>0.333</v>
      </c>
      <c r="FM624" s="33" t="n">
        <v>0.448</v>
      </c>
      <c r="FN624" s="33" t="n">
        <v>0.24</v>
      </c>
      <c r="FO624" s="33" t="n">
        <v>0.188</v>
      </c>
      <c r="FP624" s="33" t="n">
        <v>0.125</v>
      </c>
      <c r="FQ624" s="33" t="n">
        <v>0.198</v>
      </c>
      <c r="FR624" s="33" t="n">
        <v>0.219</v>
      </c>
      <c r="FS624" s="33" t="n">
        <v>0.156</v>
      </c>
      <c r="FT624" s="33" t="n">
        <v>0.25</v>
      </c>
      <c r="FU624" s="33" t="n">
        <v>0.115</v>
      </c>
      <c r="FV624" s="33" t="n">
        <v>0.104</v>
      </c>
      <c r="FW624" s="33" t="n">
        <v>0.198</v>
      </c>
      <c r="FX624" s="33" t="n">
        <v>0.146</v>
      </c>
      <c r="FY624" s="33" t="n">
        <v>0.167</v>
      </c>
      <c r="FZ624" s="33" t="n">
        <v>0.115</v>
      </c>
      <c r="GA624" s="33" t="n">
        <v>0.021</v>
      </c>
      <c r="GB624" s="33" t="n">
        <v>0.031</v>
      </c>
      <c r="GC624" s="33" t="n">
        <v>0.094</v>
      </c>
      <c r="GD624" s="33" t="n">
        <v>0.208</v>
      </c>
      <c r="GE624" s="33" t="n">
        <v>0.177</v>
      </c>
      <c r="GF624" s="33" t="n">
        <v>0.01</v>
      </c>
      <c r="GG624" s="33" t="n">
        <v>0.365</v>
      </c>
      <c r="GH624" s="33" t="n">
        <v>0.333</v>
      </c>
      <c r="GI624" s="33" t="n">
        <v>0.302</v>
      </c>
      <c r="GJ624" s="33" t="n">
        <v>0.417</v>
      </c>
      <c r="GK624" s="33" t="n">
        <v>0.365</v>
      </c>
      <c r="GL624" s="33" t="n">
        <v>0.302</v>
      </c>
      <c r="GM624" s="33" t="n">
        <v>0.531</v>
      </c>
      <c r="GN624" s="33" t="n">
        <v>0.344</v>
      </c>
      <c r="GO624" s="33" t="n">
        <v>0.333</v>
      </c>
      <c r="GP624" s="33" t="n">
        <v>0.229</v>
      </c>
      <c r="GQ624" s="33" t="n">
        <v>0.323</v>
      </c>
      <c r="GR624" s="33" t="n">
        <v>0.615</v>
      </c>
      <c r="GS624" s="33" t="n">
        <v>0.021</v>
      </c>
      <c r="GT624" s="33" t="n">
        <v>0.208</v>
      </c>
      <c r="GU624" s="33" t="n">
        <v>0.188</v>
      </c>
      <c r="GV624" s="33" t="n">
        <v>0.031</v>
      </c>
      <c r="GW624" s="33" t="n">
        <v>0.031</v>
      </c>
      <c r="GX624" s="33" t="n">
        <v>0</v>
      </c>
      <c r="GY624" s="33" t="n">
        <v>0.01</v>
      </c>
      <c r="GZ624" s="33" t="n">
        <v>0.031</v>
      </c>
      <c r="HA624" s="33" t="n">
        <v>0.042</v>
      </c>
      <c r="HB624" s="33" t="n">
        <v>0.031</v>
      </c>
      <c r="HC624" s="33" t="n">
        <v>0.042</v>
      </c>
      <c r="HD624" s="33" t="n">
        <v>0.021</v>
      </c>
      <c r="HE624" s="33" t="n">
        <v>0.052</v>
      </c>
      <c r="HF624" s="33" t="n">
        <v>0.052</v>
      </c>
      <c r="HG624" s="33" t="n">
        <v>0.042</v>
      </c>
      <c r="HH624" s="33" t="n">
        <v>0.083</v>
      </c>
      <c r="HI624" s="33" t="n">
        <v>0.063</v>
      </c>
      <c r="HJ624" s="33" t="n">
        <v>0.052</v>
      </c>
    </row>
    <row r="625" customFormat="false" ht="15" hidden="false" customHeight="false" outlineLevel="0" collapsed="false">
      <c r="A625" s="33" t="n">
        <v>610357</v>
      </c>
      <c r="B625" s="242" t="s">
        <v>1785</v>
      </c>
      <c r="C625" s="243" t="s">
        <v>1786</v>
      </c>
      <c r="D625" s="33" t="n">
        <v>7930</v>
      </c>
      <c r="E625" s="33" t="n">
        <v>46461</v>
      </c>
      <c r="F625" s="33" t="s">
        <v>1298</v>
      </c>
      <c r="G625" s="33" t="s">
        <v>1299</v>
      </c>
      <c r="H625" s="243" t="s">
        <v>49</v>
      </c>
      <c r="I625" s="33" t="s">
        <v>1855</v>
      </c>
      <c r="J625" s="33" t="s">
        <v>2438</v>
      </c>
      <c r="L625" s="33" t="s">
        <v>118</v>
      </c>
      <c r="N625" s="33" t="s">
        <v>1790</v>
      </c>
      <c r="O625" s="33" t="n">
        <v>51280</v>
      </c>
      <c r="P625" s="33" t="s">
        <v>1791</v>
      </c>
      <c r="Q625" s="33" t="s">
        <v>1298</v>
      </c>
      <c r="R625" s="33" t="s">
        <v>5189</v>
      </c>
      <c r="S625" s="33" t="n">
        <v>60623</v>
      </c>
      <c r="T625" s="33" t="n">
        <v>39</v>
      </c>
      <c r="U625" s="33" t="s">
        <v>1298</v>
      </c>
      <c r="V625" s="33" t="s">
        <v>5981</v>
      </c>
      <c r="W625" s="33" t="s">
        <v>5982</v>
      </c>
      <c r="X625" s="33" t="s">
        <v>5983</v>
      </c>
      <c r="Y625" s="33" t="s">
        <v>2268</v>
      </c>
      <c r="Z625" s="33" t="s">
        <v>2357</v>
      </c>
      <c r="AA625" s="33" t="n">
        <v>2012</v>
      </c>
      <c r="AB625" s="33" t="n">
        <v>610357</v>
      </c>
      <c r="AD625" s="33" t="n">
        <v>7930</v>
      </c>
      <c r="AG625" s="33" t="s">
        <v>5984</v>
      </c>
      <c r="AH625" s="33" t="n">
        <v>0</v>
      </c>
      <c r="AI625" s="33" t="s">
        <v>5985</v>
      </c>
      <c r="AJ625" s="33" t="s">
        <v>1801</v>
      </c>
      <c r="AK625" s="33" t="s">
        <v>1802</v>
      </c>
      <c r="AL625" s="33" t="s">
        <v>118</v>
      </c>
      <c r="AM625" s="33" t="s">
        <v>108</v>
      </c>
      <c r="AN625" s="33" t="s">
        <v>118</v>
      </c>
      <c r="AO625" s="33" t="s">
        <v>118</v>
      </c>
      <c r="AP625" s="33" t="s">
        <v>108</v>
      </c>
      <c r="AQ625" s="33" t="s">
        <v>2426</v>
      </c>
      <c r="AR625" s="244" t="s">
        <v>109</v>
      </c>
      <c r="AS625" s="33" t="s">
        <v>77</v>
      </c>
      <c r="AT625" s="33" t="s">
        <v>77</v>
      </c>
      <c r="AU625" s="33" t="s">
        <v>47</v>
      </c>
      <c r="AV625" s="33" t="n">
        <v>60</v>
      </c>
      <c r="AW625" s="33" t="n">
        <v>74</v>
      </c>
      <c r="AX625" s="33" t="n">
        <v>49</v>
      </c>
      <c r="AY625" s="33" t="n">
        <v>130</v>
      </c>
      <c r="AZ625" s="33" t="n">
        <v>0</v>
      </c>
      <c r="BA625" s="33" t="n">
        <v>0</v>
      </c>
      <c r="BB625" s="33" t="n">
        <v>0</v>
      </c>
      <c r="BC625" s="33" t="n">
        <v>128</v>
      </c>
      <c r="BD625" s="245" t="n">
        <v>0</v>
      </c>
      <c r="BE625" s="33" t="n">
        <v>0</v>
      </c>
      <c r="BF625" s="33" t="n">
        <v>0</v>
      </c>
      <c r="BG625" s="33" t="n">
        <v>2</v>
      </c>
      <c r="BH625" s="33" t="n">
        <v>130</v>
      </c>
      <c r="BI625" s="33" t="n">
        <v>0.015</v>
      </c>
      <c r="BJ625" s="33" t="n">
        <v>0</v>
      </c>
      <c r="BK625" s="33" t="n">
        <v>0.008</v>
      </c>
      <c r="BL625" s="33" t="n">
        <v>0.015</v>
      </c>
      <c r="BM625" s="33" t="n">
        <v>0.008</v>
      </c>
      <c r="BN625" s="33" t="n">
        <v>0.062</v>
      </c>
      <c r="BO625" s="33" t="n">
        <v>0.092</v>
      </c>
      <c r="BP625" s="33" t="n">
        <v>0.069</v>
      </c>
      <c r="BQ625" s="33" t="n">
        <v>0.054</v>
      </c>
      <c r="BR625" s="33" t="n">
        <v>0.054</v>
      </c>
      <c r="BS625" s="33" t="n">
        <v>0.154</v>
      </c>
      <c r="BT625" s="33" t="n">
        <v>0.146</v>
      </c>
      <c r="BU625" s="33" t="n">
        <v>0.323</v>
      </c>
      <c r="BV625" s="33" t="n">
        <v>0.254</v>
      </c>
      <c r="BW625" s="33" t="n">
        <v>0.415</v>
      </c>
      <c r="BX625" s="33" t="n">
        <v>0.3</v>
      </c>
      <c r="BY625" s="33" t="n">
        <v>0.331</v>
      </c>
      <c r="BZ625" s="33" t="n">
        <v>0.323</v>
      </c>
      <c r="CA625" s="33" t="n">
        <v>0.015</v>
      </c>
      <c r="CB625" s="33" t="n">
        <v>0.015</v>
      </c>
      <c r="CC625" s="33" t="n">
        <v>0.023</v>
      </c>
      <c r="CD625" s="33" t="n">
        <v>0.046</v>
      </c>
      <c r="CE625" s="33" t="n">
        <v>0.023</v>
      </c>
      <c r="CF625" s="33" t="n">
        <v>0.015</v>
      </c>
      <c r="CG625" s="33" t="n">
        <v>0.554</v>
      </c>
      <c r="CH625" s="33" t="n">
        <v>0.662</v>
      </c>
      <c r="CI625" s="33" t="n">
        <v>0.5</v>
      </c>
      <c r="CJ625" s="33" t="n">
        <v>0.585</v>
      </c>
      <c r="CK625" s="33" t="n">
        <v>0.485</v>
      </c>
      <c r="CL625" s="33" t="n">
        <v>0.454</v>
      </c>
      <c r="CM625" s="33" t="n">
        <v>0.008</v>
      </c>
      <c r="CN625" s="33" t="n">
        <v>0</v>
      </c>
      <c r="CO625" s="33" t="n">
        <v>0</v>
      </c>
      <c r="CP625" s="33" t="n">
        <v>0</v>
      </c>
      <c r="CQ625" s="33" t="n">
        <v>0</v>
      </c>
      <c r="CR625" s="33" t="n">
        <v>0.008</v>
      </c>
      <c r="CS625" s="33" t="n">
        <v>0.023</v>
      </c>
      <c r="CT625" s="33" t="n">
        <v>0.062</v>
      </c>
      <c r="CU625" s="33" t="n">
        <v>0.038</v>
      </c>
      <c r="CV625" s="33" t="n">
        <v>0.023</v>
      </c>
      <c r="CW625" s="33" t="n">
        <v>0.015</v>
      </c>
      <c r="CX625" s="33" t="n">
        <v>0.015</v>
      </c>
      <c r="CY625" s="33" t="n">
        <v>0.031</v>
      </c>
      <c r="CZ625" s="33" t="n">
        <v>0.038</v>
      </c>
      <c r="DA625" s="33" t="n">
        <v>0.031</v>
      </c>
      <c r="DB625" s="33" t="n">
        <v>0.077</v>
      </c>
      <c r="DC625" s="33" t="n">
        <v>0.138</v>
      </c>
      <c r="DD625" s="33" t="n">
        <v>0.069</v>
      </c>
      <c r="DE625" s="33" t="n">
        <v>0.162</v>
      </c>
      <c r="DF625" s="33" t="n">
        <v>0.192</v>
      </c>
      <c r="DG625" s="33" t="n">
        <v>0.254</v>
      </c>
      <c r="DH625" s="33" t="n">
        <v>0.277</v>
      </c>
      <c r="DI625" s="33" t="n">
        <v>0.177</v>
      </c>
      <c r="DJ625" s="33" t="n">
        <v>0.262</v>
      </c>
      <c r="DK625" s="33" t="n">
        <v>0.315</v>
      </c>
      <c r="DL625" s="33" t="n">
        <v>0.254</v>
      </c>
      <c r="DM625" s="33" t="n">
        <v>0.292</v>
      </c>
      <c r="DN625" s="33" t="n">
        <v>0</v>
      </c>
      <c r="DO625" s="33" t="n">
        <v>0</v>
      </c>
      <c r="DP625" s="33" t="n">
        <v>0</v>
      </c>
      <c r="DQ625" s="33" t="n">
        <v>0.008</v>
      </c>
      <c r="DR625" s="33" t="n">
        <v>0.023</v>
      </c>
      <c r="DS625" s="33" t="n">
        <v>0.031</v>
      </c>
      <c r="DT625" s="33" t="n">
        <v>0.015</v>
      </c>
      <c r="DU625" s="33" t="n">
        <v>0.015</v>
      </c>
      <c r="DV625" s="33" t="n">
        <v>0.015</v>
      </c>
      <c r="DW625" s="33" t="n">
        <v>0.808</v>
      </c>
      <c r="DX625" s="33" t="n">
        <v>0.792</v>
      </c>
      <c r="DY625" s="33" t="n">
        <v>0.731</v>
      </c>
      <c r="DZ625" s="33" t="n">
        <v>0.685</v>
      </c>
      <c r="EA625" s="33" t="n">
        <v>0.762</v>
      </c>
      <c r="EB625" s="33" t="n">
        <v>0.669</v>
      </c>
      <c r="EC625" s="33" t="n">
        <v>0.569</v>
      </c>
      <c r="ED625" s="33" t="n">
        <v>0.531</v>
      </c>
      <c r="EE625" s="33" t="n">
        <v>0.585</v>
      </c>
      <c r="EF625" s="33" t="n">
        <v>0.462</v>
      </c>
      <c r="EG625" s="33" t="n">
        <v>0.031</v>
      </c>
      <c r="EH625" s="33" t="n">
        <v>0.015</v>
      </c>
      <c r="EI625" s="33" t="n">
        <v>0.015</v>
      </c>
      <c r="EJ625" s="33" t="n">
        <v>0.215</v>
      </c>
      <c r="EK625" s="33" t="n">
        <v>0.069</v>
      </c>
      <c r="EL625" s="33" t="n">
        <v>0.054</v>
      </c>
      <c r="EM625" s="33" t="n">
        <v>0.023</v>
      </c>
      <c r="EN625" s="33" t="n">
        <v>0.192</v>
      </c>
      <c r="EO625" s="33" t="n">
        <v>0.4</v>
      </c>
      <c r="EP625" s="33" t="n">
        <v>0.285</v>
      </c>
      <c r="EQ625" s="33" t="n">
        <v>0.269</v>
      </c>
      <c r="ER625" s="33" t="n">
        <v>0.038</v>
      </c>
      <c r="ES625" s="33" t="n">
        <v>0.031</v>
      </c>
      <c r="ET625" s="33" t="n">
        <v>0.085</v>
      </c>
      <c r="EU625" s="33" t="n">
        <v>0.054</v>
      </c>
      <c r="EV625" s="33" t="n">
        <v>0.092</v>
      </c>
      <c r="EW625" s="33" t="n">
        <v>0.469</v>
      </c>
      <c r="EX625" s="33" t="n">
        <v>0.562</v>
      </c>
      <c r="EY625" s="33" t="n">
        <v>0.638</v>
      </c>
      <c r="EZ625" s="33" t="n">
        <v>9.06</v>
      </c>
      <c r="FA625" s="33" t="n">
        <v>0</v>
      </c>
      <c r="FB625" s="33" t="n">
        <v>0</v>
      </c>
      <c r="FC625" s="33" t="n">
        <v>0</v>
      </c>
      <c r="FD625" s="33" t="n">
        <v>0.015</v>
      </c>
      <c r="FE625" s="33" t="n">
        <v>0.031</v>
      </c>
      <c r="FF625" s="33" t="n">
        <v>0.023</v>
      </c>
      <c r="FG625" s="33" t="n">
        <v>0.062</v>
      </c>
      <c r="FH625" s="33" t="n">
        <v>0.131</v>
      </c>
      <c r="FI625" s="33" t="n">
        <v>0.123</v>
      </c>
      <c r="FJ625" s="33" t="n">
        <v>0.585</v>
      </c>
      <c r="FK625" s="33" t="n">
        <v>0.031</v>
      </c>
      <c r="FL625" s="33" t="n">
        <v>0.377</v>
      </c>
      <c r="FM625" s="33" t="n">
        <v>0.492</v>
      </c>
      <c r="FN625" s="33" t="n">
        <v>0.277</v>
      </c>
      <c r="FO625" s="33" t="n">
        <v>0.238</v>
      </c>
      <c r="FP625" s="33" t="n">
        <v>0.169</v>
      </c>
      <c r="FQ625" s="33" t="n">
        <v>0.215</v>
      </c>
      <c r="FR625" s="33" t="n">
        <v>0.115</v>
      </c>
      <c r="FS625" s="33" t="n">
        <v>0.077</v>
      </c>
      <c r="FT625" s="33" t="n">
        <v>0.246</v>
      </c>
      <c r="FU625" s="33" t="n">
        <v>0.131</v>
      </c>
      <c r="FV625" s="33" t="n">
        <v>0.069</v>
      </c>
      <c r="FW625" s="33" t="n">
        <v>0.146</v>
      </c>
      <c r="FX625" s="33" t="n">
        <v>0.138</v>
      </c>
      <c r="FY625" s="33" t="n">
        <v>0.192</v>
      </c>
      <c r="FZ625" s="33" t="n">
        <v>0.115</v>
      </c>
      <c r="GA625" s="33" t="n">
        <v>0.015</v>
      </c>
      <c r="GB625" s="33" t="n">
        <v>0.023</v>
      </c>
      <c r="GC625" s="33" t="n">
        <v>0.046</v>
      </c>
      <c r="GD625" s="33" t="n">
        <v>0.038</v>
      </c>
      <c r="GE625" s="33" t="n">
        <v>0.146</v>
      </c>
      <c r="GF625" s="33" t="n">
        <v>0.015</v>
      </c>
      <c r="GG625" s="33" t="n">
        <v>0.362</v>
      </c>
      <c r="GH625" s="33" t="n">
        <v>0.354</v>
      </c>
      <c r="GI625" s="33" t="n">
        <v>0.292</v>
      </c>
      <c r="GJ625" s="33" t="n">
        <v>0.3</v>
      </c>
      <c r="GK625" s="33" t="n">
        <v>0.323</v>
      </c>
      <c r="GL625" s="33" t="n">
        <v>0.354</v>
      </c>
      <c r="GM625" s="33" t="n">
        <v>0.431</v>
      </c>
      <c r="GN625" s="33" t="n">
        <v>0.323</v>
      </c>
      <c r="GO625" s="33" t="n">
        <v>0.354</v>
      </c>
      <c r="GP625" s="33" t="n">
        <v>0.415</v>
      </c>
      <c r="GQ625" s="33" t="n">
        <v>0.346</v>
      </c>
      <c r="GR625" s="33" t="n">
        <v>0.469</v>
      </c>
      <c r="GS625" s="33" t="n">
        <v>0.115</v>
      </c>
      <c r="GT625" s="33" t="n">
        <v>0.2</v>
      </c>
      <c r="GU625" s="33" t="n">
        <v>0.154</v>
      </c>
      <c r="GV625" s="33" t="n">
        <v>0.154</v>
      </c>
      <c r="GW625" s="33" t="n">
        <v>0.092</v>
      </c>
      <c r="GX625" s="33" t="n">
        <v>0.077</v>
      </c>
      <c r="GY625" s="33" t="n">
        <v>0.038</v>
      </c>
      <c r="GZ625" s="33" t="n">
        <v>0.054</v>
      </c>
      <c r="HA625" s="33" t="n">
        <v>0.092</v>
      </c>
      <c r="HB625" s="33" t="n">
        <v>0.046</v>
      </c>
      <c r="HC625" s="33" t="n">
        <v>0.031</v>
      </c>
      <c r="HD625" s="33" t="n">
        <v>0.038</v>
      </c>
      <c r="HE625" s="33" t="n">
        <v>0.038</v>
      </c>
      <c r="HF625" s="33" t="n">
        <v>0.046</v>
      </c>
      <c r="HG625" s="33" t="n">
        <v>0.062</v>
      </c>
      <c r="HH625" s="33" t="n">
        <v>0.046</v>
      </c>
      <c r="HI625" s="33" t="n">
        <v>0.062</v>
      </c>
      <c r="HJ625" s="33" t="n">
        <v>0.046</v>
      </c>
    </row>
    <row r="626" customFormat="false" ht="15" hidden="false" customHeight="false" outlineLevel="0" collapsed="false">
      <c r="A626" s="33" t="n">
        <v>610362</v>
      </c>
      <c r="B626" s="242" t="s">
        <v>1785</v>
      </c>
      <c r="C626" s="243" t="s">
        <v>1786</v>
      </c>
      <c r="D626" s="33" t="n">
        <v>7990</v>
      </c>
      <c r="E626" s="33" t="n">
        <v>26591</v>
      </c>
      <c r="F626" s="33" t="s">
        <v>541</v>
      </c>
      <c r="G626" s="33" t="s">
        <v>542</v>
      </c>
      <c r="H626" s="243" t="s">
        <v>46</v>
      </c>
      <c r="I626" s="33" t="s">
        <v>1855</v>
      </c>
      <c r="J626" s="33" t="s">
        <v>1788</v>
      </c>
      <c r="L626" s="33" t="s">
        <v>155</v>
      </c>
      <c r="N626" s="33" t="s">
        <v>1790</v>
      </c>
      <c r="O626" s="33" t="n">
        <v>51451</v>
      </c>
      <c r="P626" s="33" t="s">
        <v>1791</v>
      </c>
      <c r="Q626" s="33" t="s">
        <v>5986</v>
      </c>
      <c r="R626" s="33" t="s">
        <v>5987</v>
      </c>
      <c r="S626" s="33" t="n">
        <v>60628</v>
      </c>
      <c r="T626" s="33" t="n">
        <v>49</v>
      </c>
      <c r="U626" s="33" t="s">
        <v>5988</v>
      </c>
      <c r="V626" s="33" t="s">
        <v>5989</v>
      </c>
      <c r="W626" s="33" t="s">
        <v>5990</v>
      </c>
      <c r="X626" s="33" t="s">
        <v>5991</v>
      </c>
      <c r="Y626" s="33" t="s">
        <v>1921</v>
      </c>
      <c r="Z626" s="33" t="s">
        <v>1964</v>
      </c>
      <c r="AA626" s="33" t="n">
        <v>2012</v>
      </c>
      <c r="AB626" s="33" t="n">
        <v>610362</v>
      </c>
      <c r="AD626" s="33" t="n">
        <v>7990</v>
      </c>
      <c r="AG626" s="33" t="s">
        <v>5992</v>
      </c>
      <c r="AH626" s="33" t="n">
        <v>6</v>
      </c>
      <c r="AI626" s="33" t="s">
        <v>1823</v>
      </c>
      <c r="AJ626" s="33" t="s">
        <v>1801</v>
      </c>
      <c r="AK626" s="33" t="s">
        <v>1802</v>
      </c>
      <c r="AL626" s="33" t="s">
        <v>155</v>
      </c>
      <c r="AM626" s="33" t="s">
        <v>60</v>
      </c>
      <c r="AN626" s="33" t="s">
        <v>155</v>
      </c>
      <c r="AO626" s="33" t="s">
        <v>155</v>
      </c>
      <c r="AP626" s="33" t="s">
        <v>60</v>
      </c>
      <c r="AQ626" s="33" t="s">
        <v>2467</v>
      </c>
      <c r="AR626" s="244" t="s">
        <v>243</v>
      </c>
      <c r="AS626" s="33" t="s">
        <v>77</v>
      </c>
      <c r="AT626" s="33" t="s">
        <v>47</v>
      </c>
      <c r="AU626" s="33" t="s">
        <v>47</v>
      </c>
      <c r="AV626" s="33" t="n">
        <v>77</v>
      </c>
      <c r="AW626" s="33" t="n">
        <v>45</v>
      </c>
      <c r="AX626" s="33" t="n">
        <v>59</v>
      </c>
      <c r="AY626" s="33" t="n">
        <v>131</v>
      </c>
      <c r="AZ626" s="33" t="n">
        <v>0</v>
      </c>
      <c r="BA626" s="33" t="n">
        <v>0</v>
      </c>
      <c r="BB626" s="33" t="n">
        <v>126</v>
      </c>
      <c r="BC626" s="33" t="n">
        <v>0</v>
      </c>
      <c r="BD626" s="245" t="n">
        <v>1</v>
      </c>
      <c r="BE626" s="33" t="n">
        <v>0</v>
      </c>
      <c r="BF626" s="33" t="n">
        <v>3</v>
      </c>
      <c r="BG626" s="33" t="n">
        <v>1</v>
      </c>
      <c r="BH626" s="33" t="n">
        <v>131</v>
      </c>
      <c r="BI626" s="33" t="n">
        <v>0</v>
      </c>
      <c r="BJ626" s="33" t="n">
        <v>0</v>
      </c>
      <c r="BK626" s="33" t="n">
        <v>0</v>
      </c>
      <c r="BL626" s="33" t="n">
        <v>0</v>
      </c>
      <c r="BM626" s="33" t="n">
        <v>0.008</v>
      </c>
      <c r="BN626" s="33" t="n">
        <v>0</v>
      </c>
      <c r="BO626" s="33" t="n">
        <v>0.023</v>
      </c>
      <c r="BP626" s="33" t="n">
        <v>0.015</v>
      </c>
      <c r="BQ626" s="33" t="n">
        <v>0.023</v>
      </c>
      <c r="BR626" s="33" t="n">
        <v>0.015</v>
      </c>
      <c r="BS626" s="33" t="n">
        <v>0.031</v>
      </c>
      <c r="BT626" s="33" t="n">
        <v>0.099</v>
      </c>
      <c r="BU626" s="33" t="n">
        <v>0.198</v>
      </c>
      <c r="BV626" s="33" t="n">
        <v>0.145</v>
      </c>
      <c r="BW626" s="33" t="n">
        <v>0.237</v>
      </c>
      <c r="BX626" s="33" t="n">
        <v>0.13</v>
      </c>
      <c r="BY626" s="33" t="n">
        <v>0.366</v>
      </c>
      <c r="BZ626" s="33" t="n">
        <v>0.344</v>
      </c>
      <c r="CA626" s="33" t="n">
        <v>0</v>
      </c>
      <c r="CB626" s="33" t="n">
        <v>0</v>
      </c>
      <c r="CC626" s="33" t="n">
        <v>0.008</v>
      </c>
      <c r="CD626" s="33" t="n">
        <v>0.008</v>
      </c>
      <c r="CE626" s="33" t="n">
        <v>0.015</v>
      </c>
      <c r="CF626" s="33" t="n">
        <v>0.061</v>
      </c>
      <c r="CG626" s="33" t="n">
        <v>0.779</v>
      </c>
      <c r="CH626" s="33" t="n">
        <v>0.84</v>
      </c>
      <c r="CI626" s="33" t="n">
        <v>0.733</v>
      </c>
      <c r="CJ626" s="33" t="n">
        <v>0.847</v>
      </c>
      <c r="CK626" s="33" t="n">
        <v>0.58</v>
      </c>
      <c r="CL626" s="33" t="n">
        <v>0.496</v>
      </c>
      <c r="CM626" s="33" t="n">
        <v>0</v>
      </c>
      <c r="CN626" s="33" t="n">
        <v>0</v>
      </c>
      <c r="CO626" s="33" t="n">
        <v>0</v>
      </c>
      <c r="CP626" s="33" t="n">
        <v>0</v>
      </c>
      <c r="CQ626" s="33" t="n">
        <v>0</v>
      </c>
      <c r="CR626" s="33" t="n">
        <v>0</v>
      </c>
      <c r="CS626" s="33" t="n">
        <v>0.015</v>
      </c>
      <c r="CT626" s="33" t="n">
        <v>0.061</v>
      </c>
      <c r="CU626" s="33" t="n">
        <v>0.038</v>
      </c>
      <c r="CV626" s="33" t="n">
        <v>0.015</v>
      </c>
      <c r="CW626" s="33" t="n">
        <v>0.015</v>
      </c>
      <c r="CX626" s="33" t="n">
        <v>0.023</v>
      </c>
      <c r="CY626" s="33" t="n">
        <v>0.053</v>
      </c>
      <c r="CZ626" s="33" t="n">
        <v>0.031</v>
      </c>
      <c r="DA626" s="33" t="n">
        <v>0.092</v>
      </c>
      <c r="DB626" s="33" t="n">
        <v>0.092</v>
      </c>
      <c r="DC626" s="33" t="n">
        <v>0.076</v>
      </c>
      <c r="DD626" s="33" t="n">
        <v>0.069</v>
      </c>
      <c r="DE626" s="33" t="n">
        <v>0.153</v>
      </c>
      <c r="DF626" s="33" t="n">
        <v>0.229</v>
      </c>
      <c r="DG626" s="33" t="n">
        <v>0.206</v>
      </c>
      <c r="DH626" s="33" t="n">
        <v>0.153</v>
      </c>
      <c r="DI626" s="33" t="n">
        <v>0.221</v>
      </c>
      <c r="DJ626" s="33" t="n">
        <v>0.313</v>
      </c>
      <c r="DK626" s="33" t="n">
        <v>0.282</v>
      </c>
      <c r="DL626" s="33" t="n">
        <v>0.321</v>
      </c>
      <c r="DM626" s="33" t="n">
        <v>0.298</v>
      </c>
      <c r="DN626" s="33" t="n">
        <v>0.015</v>
      </c>
      <c r="DO626" s="33" t="n">
        <v>0.015</v>
      </c>
      <c r="DP626" s="33" t="n">
        <v>0.023</v>
      </c>
      <c r="DQ626" s="33" t="n">
        <v>0.015</v>
      </c>
      <c r="DR626" s="33" t="n">
        <v>0.031</v>
      </c>
      <c r="DS626" s="33" t="n">
        <v>0.031</v>
      </c>
      <c r="DT626" s="33" t="n">
        <v>0.023</v>
      </c>
      <c r="DU626" s="33" t="n">
        <v>0.015</v>
      </c>
      <c r="DV626" s="33" t="n">
        <v>0.046</v>
      </c>
      <c r="DW626" s="33" t="n">
        <v>0.817</v>
      </c>
      <c r="DX626" s="33" t="n">
        <v>0.74</v>
      </c>
      <c r="DY626" s="33" t="n">
        <v>0.748</v>
      </c>
      <c r="DZ626" s="33" t="n">
        <v>0.779</v>
      </c>
      <c r="EA626" s="33" t="n">
        <v>0.718</v>
      </c>
      <c r="EB626" s="33" t="n">
        <v>0.565</v>
      </c>
      <c r="EC626" s="33" t="n">
        <v>0.588</v>
      </c>
      <c r="ED626" s="33" t="n">
        <v>0.527</v>
      </c>
      <c r="EE626" s="33" t="n">
        <v>0.55</v>
      </c>
      <c r="EF626" s="33" t="n">
        <v>0.427</v>
      </c>
      <c r="EG626" s="33" t="n">
        <v>0</v>
      </c>
      <c r="EH626" s="33" t="n">
        <v>0.008</v>
      </c>
      <c r="EI626" s="33" t="n">
        <v>0.023</v>
      </c>
      <c r="EJ626" s="33" t="n">
        <v>0.351</v>
      </c>
      <c r="EK626" s="33" t="n">
        <v>0.046</v>
      </c>
      <c r="EL626" s="33" t="n">
        <v>0.023</v>
      </c>
      <c r="EM626" s="33" t="n">
        <v>0.115</v>
      </c>
      <c r="EN626" s="33" t="n">
        <v>0.092</v>
      </c>
      <c r="EO626" s="33" t="n">
        <v>0.298</v>
      </c>
      <c r="EP626" s="33" t="n">
        <v>0.26</v>
      </c>
      <c r="EQ626" s="33" t="n">
        <v>0.397</v>
      </c>
      <c r="ER626" s="33" t="n">
        <v>0.031</v>
      </c>
      <c r="ES626" s="33" t="n">
        <v>0.038</v>
      </c>
      <c r="ET626" s="33" t="n">
        <v>0.107</v>
      </c>
      <c r="EU626" s="33" t="n">
        <v>0.076</v>
      </c>
      <c r="EV626" s="33" t="n">
        <v>0.099</v>
      </c>
      <c r="EW626" s="33" t="n">
        <v>0.618</v>
      </c>
      <c r="EX626" s="33" t="n">
        <v>0.603</v>
      </c>
      <c r="EY626" s="33" t="n">
        <v>0.389</v>
      </c>
      <c r="EZ626" s="33" t="n">
        <v>8.84</v>
      </c>
      <c r="FA626" s="33" t="n">
        <v>0</v>
      </c>
      <c r="FB626" s="33" t="n">
        <v>0.015</v>
      </c>
      <c r="FC626" s="33" t="n">
        <v>0</v>
      </c>
      <c r="FD626" s="33" t="n">
        <v>0</v>
      </c>
      <c r="FE626" s="33" t="n">
        <v>0.038</v>
      </c>
      <c r="FF626" s="33" t="n">
        <v>0.015</v>
      </c>
      <c r="FG626" s="33" t="n">
        <v>0.076</v>
      </c>
      <c r="FH626" s="33" t="n">
        <v>0.153</v>
      </c>
      <c r="FI626" s="33" t="n">
        <v>0.183</v>
      </c>
      <c r="FJ626" s="33" t="n">
        <v>0.458</v>
      </c>
      <c r="FK626" s="33" t="n">
        <v>0.061</v>
      </c>
      <c r="FL626" s="33" t="n">
        <v>0.466</v>
      </c>
      <c r="FM626" s="33" t="n">
        <v>0.534</v>
      </c>
      <c r="FN626" s="33" t="n">
        <v>0.115</v>
      </c>
      <c r="FO626" s="33" t="n">
        <v>0.137</v>
      </c>
      <c r="FP626" s="33" t="n">
        <v>0.069</v>
      </c>
      <c r="FQ626" s="33" t="n">
        <v>0.29</v>
      </c>
      <c r="FR626" s="33" t="n">
        <v>0.122</v>
      </c>
      <c r="FS626" s="33" t="n">
        <v>0.099</v>
      </c>
      <c r="FT626" s="33" t="n">
        <v>0.305</v>
      </c>
      <c r="FU626" s="33" t="n">
        <v>0.069</v>
      </c>
      <c r="FV626" s="33" t="n">
        <v>0.061</v>
      </c>
      <c r="FW626" s="33" t="n">
        <v>0.237</v>
      </c>
      <c r="FX626" s="33" t="n">
        <v>0.206</v>
      </c>
      <c r="FY626" s="33" t="n">
        <v>0.237</v>
      </c>
      <c r="FZ626" s="33" t="n">
        <v>0.053</v>
      </c>
      <c r="GA626" s="33" t="n">
        <v>0</v>
      </c>
      <c r="GB626" s="33" t="n">
        <v>0.008</v>
      </c>
      <c r="GC626" s="33" t="n">
        <v>0</v>
      </c>
      <c r="GD626" s="33" t="n">
        <v>0.053</v>
      </c>
      <c r="GE626" s="33" t="n">
        <v>0.076</v>
      </c>
      <c r="GF626" s="33" t="n">
        <v>0</v>
      </c>
      <c r="GG626" s="33" t="n">
        <v>0.305</v>
      </c>
      <c r="GH626" s="33" t="n">
        <v>0.282</v>
      </c>
      <c r="GI626" s="33" t="n">
        <v>0.275</v>
      </c>
      <c r="GJ626" s="33" t="n">
        <v>0.374</v>
      </c>
      <c r="GK626" s="33" t="n">
        <v>0.405</v>
      </c>
      <c r="GL626" s="33" t="n">
        <v>0.237</v>
      </c>
      <c r="GM626" s="33" t="n">
        <v>0.588</v>
      </c>
      <c r="GN626" s="33" t="n">
        <v>0.481</v>
      </c>
      <c r="GO626" s="33" t="n">
        <v>0.481</v>
      </c>
      <c r="GP626" s="33" t="n">
        <v>0.458</v>
      </c>
      <c r="GQ626" s="33" t="n">
        <v>0.397</v>
      </c>
      <c r="GR626" s="33" t="n">
        <v>0.679</v>
      </c>
      <c r="GS626" s="33" t="n">
        <v>0.046</v>
      </c>
      <c r="GT626" s="33" t="n">
        <v>0.168</v>
      </c>
      <c r="GU626" s="33" t="n">
        <v>0.176</v>
      </c>
      <c r="GV626" s="33" t="n">
        <v>0.046</v>
      </c>
      <c r="GW626" s="33" t="n">
        <v>0.053</v>
      </c>
      <c r="GX626" s="33" t="n">
        <v>0.023</v>
      </c>
      <c r="GY626" s="33" t="n">
        <v>0.015</v>
      </c>
      <c r="GZ626" s="33" t="n">
        <v>0.015</v>
      </c>
      <c r="HA626" s="33" t="n">
        <v>0.023</v>
      </c>
      <c r="HB626" s="33" t="n">
        <v>0.015</v>
      </c>
      <c r="HC626" s="33" t="n">
        <v>0.023</v>
      </c>
      <c r="HD626" s="33" t="n">
        <v>0.008</v>
      </c>
      <c r="HE626" s="33" t="n">
        <v>0.046</v>
      </c>
      <c r="HF626" s="33" t="n">
        <v>0.046</v>
      </c>
      <c r="HG626" s="33" t="n">
        <v>0.046</v>
      </c>
      <c r="HH626" s="33" t="n">
        <v>0.053</v>
      </c>
      <c r="HI626" s="33" t="n">
        <v>0.046</v>
      </c>
      <c r="HJ626" s="33" t="n">
        <v>0.053</v>
      </c>
    </row>
    <row r="627" customFormat="false" ht="15" hidden="false" customHeight="false" outlineLevel="0" collapsed="false">
      <c r="A627" s="33" t="n">
        <v>610363</v>
      </c>
      <c r="B627" s="242" t="s">
        <v>1785</v>
      </c>
      <c r="C627" s="243" t="s">
        <v>1786</v>
      </c>
      <c r="D627" s="33" t="n">
        <v>8000</v>
      </c>
      <c r="E627" s="33" t="n">
        <v>29401</v>
      </c>
      <c r="F627" s="33" t="s">
        <v>467</v>
      </c>
      <c r="G627" s="33" t="s">
        <v>468</v>
      </c>
      <c r="H627" s="243" t="s">
        <v>46</v>
      </c>
      <c r="I627" s="33" t="s">
        <v>1855</v>
      </c>
      <c r="J627" s="33" t="s">
        <v>2438</v>
      </c>
      <c r="L627" s="33" t="s">
        <v>64</v>
      </c>
      <c r="N627" s="33" t="s">
        <v>1790</v>
      </c>
      <c r="O627" s="33" t="n">
        <v>51082</v>
      </c>
      <c r="P627" s="33" t="s">
        <v>1791</v>
      </c>
      <c r="Q627" s="33" t="s">
        <v>467</v>
      </c>
      <c r="R627" s="33" t="s">
        <v>5993</v>
      </c>
      <c r="S627" s="33" t="n">
        <v>60613</v>
      </c>
      <c r="T627" s="33" t="n">
        <v>32</v>
      </c>
      <c r="U627" s="33" t="s">
        <v>5994</v>
      </c>
      <c r="V627" s="33" t="s">
        <v>5995</v>
      </c>
      <c r="W627" s="33" t="s">
        <v>5996</v>
      </c>
      <c r="X627" s="33" t="s">
        <v>5997</v>
      </c>
      <c r="Y627" s="33" t="s">
        <v>3820</v>
      </c>
      <c r="Z627" s="33" t="s">
        <v>3296</v>
      </c>
      <c r="AA627" s="33" t="n">
        <v>2012</v>
      </c>
      <c r="AB627" s="33" t="n">
        <v>610363</v>
      </c>
      <c r="AD627" s="33" t="n">
        <v>8000</v>
      </c>
      <c r="AG627" s="33" t="s">
        <v>5998</v>
      </c>
      <c r="AH627" s="33" t="n">
        <v>1</v>
      </c>
      <c r="AI627" s="33" t="s">
        <v>1823</v>
      </c>
      <c r="AJ627" s="33" t="s">
        <v>1801</v>
      </c>
      <c r="AK627" s="33" t="s">
        <v>1802</v>
      </c>
      <c r="AL627" s="33" t="s">
        <v>64</v>
      </c>
      <c r="AM627" s="33" t="s">
        <v>65</v>
      </c>
      <c r="AN627" s="33" t="s">
        <v>64</v>
      </c>
      <c r="AO627" s="33" t="s">
        <v>64</v>
      </c>
      <c r="AP627" s="33" t="s">
        <v>65</v>
      </c>
      <c r="AQ627" s="33" t="s">
        <v>2426</v>
      </c>
      <c r="AR627" s="244" t="s">
        <v>54</v>
      </c>
    </row>
    <row r="628" customFormat="false" ht="15" hidden="false" customHeight="false" outlineLevel="0" collapsed="false">
      <c r="A628" s="33" t="n">
        <v>610364</v>
      </c>
      <c r="B628" s="242" t="s">
        <v>1785</v>
      </c>
      <c r="C628" s="243" t="s">
        <v>1786</v>
      </c>
      <c r="D628" s="33" t="n">
        <v>8010</v>
      </c>
      <c r="E628" s="33" t="n">
        <v>26601</v>
      </c>
      <c r="F628" s="33" t="s">
        <v>488</v>
      </c>
      <c r="G628" s="33" t="s">
        <v>489</v>
      </c>
      <c r="H628" s="243" t="s">
        <v>46</v>
      </c>
      <c r="I628" s="33" t="s">
        <v>1855</v>
      </c>
      <c r="J628" s="33" t="s">
        <v>1788</v>
      </c>
      <c r="L628" s="33" t="s">
        <v>59</v>
      </c>
      <c r="N628" s="33" t="s">
        <v>1790</v>
      </c>
      <c r="O628" s="33" t="n">
        <v>51526</v>
      </c>
      <c r="P628" s="33" t="s">
        <v>1791</v>
      </c>
      <c r="Q628" s="33" t="s">
        <v>5999</v>
      </c>
      <c r="R628" s="33" t="s">
        <v>6000</v>
      </c>
      <c r="S628" s="33" t="n">
        <v>60827</v>
      </c>
      <c r="T628" s="33" t="n">
        <v>48</v>
      </c>
      <c r="U628" s="33" t="s">
        <v>6001</v>
      </c>
      <c r="V628" s="33" t="s">
        <v>6002</v>
      </c>
      <c r="W628" s="33" t="s">
        <v>6003</v>
      </c>
      <c r="X628" s="33" t="s">
        <v>6004</v>
      </c>
      <c r="Y628" s="33" t="s">
        <v>2310</v>
      </c>
      <c r="Z628" s="33" t="s">
        <v>1934</v>
      </c>
      <c r="AA628" s="33" t="n">
        <v>2012</v>
      </c>
      <c r="AB628" s="33" t="n">
        <v>610364</v>
      </c>
      <c r="AD628" s="33" t="n">
        <v>8010</v>
      </c>
      <c r="AG628" s="33" t="s">
        <v>6005</v>
      </c>
      <c r="AH628" s="33" t="n">
        <v>6</v>
      </c>
      <c r="AI628" s="33" t="s">
        <v>1823</v>
      </c>
      <c r="AJ628" s="33" t="s">
        <v>1801</v>
      </c>
      <c r="AK628" s="33" t="s">
        <v>1802</v>
      </c>
      <c r="AL628" s="33" t="s">
        <v>59</v>
      </c>
      <c r="AM628" s="33" t="s">
        <v>60</v>
      </c>
      <c r="AN628" s="33" t="s">
        <v>59</v>
      </c>
      <c r="AO628" s="33" t="s">
        <v>59</v>
      </c>
      <c r="AP628" s="33" t="s">
        <v>60</v>
      </c>
      <c r="AQ628" s="33" t="s">
        <v>2467</v>
      </c>
      <c r="AR628" s="244" t="s">
        <v>54</v>
      </c>
    </row>
    <row r="629" customFormat="false" ht="15" hidden="false" customHeight="false" outlineLevel="0" collapsed="false">
      <c r="A629" s="33" t="n">
        <v>610365</v>
      </c>
      <c r="B629" s="242" t="s">
        <v>1785</v>
      </c>
      <c r="C629" s="243" t="s">
        <v>1786</v>
      </c>
      <c r="D629" s="33" t="n">
        <v>8020</v>
      </c>
      <c r="E629" s="33" t="n">
        <v>26611</v>
      </c>
      <c r="F629" s="33" t="s">
        <v>187</v>
      </c>
      <c r="G629" s="33" t="s">
        <v>188</v>
      </c>
      <c r="H629" s="243" t="s">
        <v>46</v>
      </c>
      <c r="I629" s="33" t="s">
        <v>3947</v>
      </c>
      <c r="J629" s="33" t="s">
        <v>2438</v>
      </c>
      <c r="L629" s="33" t="s">
        <v>2652</v>
      </c>
      <c r="N629" s="33" t="s">
        <v>1790</v>
      </c>
      <c r="O629" s="33" t="n">
        <v>51223</v>
      </c>
      <c r="P629" s="33" t="s">
        <v>1791</v>
      </c>
      <c r="Q629" s="33" t="s">
        <v>6006</v>
      </c>
      <c r="R629" s="33" t="s">
        <v>6007</v>
      </c>
      <c r="S629" s="33" t="n">
        <v>60612</v>
      </c>
      <c r="T629" s="33" t="n">
        <v>37</v>
      </c>
      <c r="U629" s="33" t="s">
        <v>6008</v>
      </c>
      <c r="V629" s="33" t="s">
        <v>6009</v>
      </c>
      <c r="W629" s="33" t="s">
        <v>6010</v>
      </c>
      <c r="X629" s="33" t="s">
        <v>6011</v>
      </c>
      <c r="Y629" s="33" t="s">
        <v>1820</v>
      </c>
      <c r="Z629" s="33" t="s">
        <v>1821</v>
      </c>
      <c r="AA629" s="33" t="n">
        <v>2012</v>
      </c>
      <c r="AB629" s="33" t="n">
        <v>610365</v>
      </c>
      <c r="AD629" s="33" t="n">
        <v>8020</v>
      </c>
      <c r="AG629" s="33" t="s">
        <v>6012</v>
      </c>
      <c r="AH629" s="33" t="n">
        <v>0</v>
      </c>
      <c r="AI629" s="33" t="s">
        <v>1823</v>
      </c>
      <c r="AJ629" s="33" t="s">
        <v>1801</v>
      </c>
      <c r="AK629" s="33" t="s">
        <v>1802</v>
      </c>
      <c r="AL629" s="33" t="s">
        <v>178</v>
      </c>
      <c r="AM629" s="33" t="s">
        <v>108</v>
      </c>
      <c r="AN629" s="33" t="s">
        <v>178</v>
      </c>
      <c r="AO629" s="33" t="s">
        <v>2652</v>
      </c>
      <c r="AP629" s="33" t="s">
        <v>108</v>
      </c>
      <c r="AQ629" s="33" t="s">
        <v>2467</v>
      </c>
      <c r="AR629" s="244" t="s">
        <v>189</v>
      </c>
      <c r="AS629" s="33" t="s">
        <v>77</v>
      </c>
      <c r="AT629" s="33" t="s">
        <v>47</v>
      </c>
      <c r="AU629" s="33" t="s">
        <v>77</v>
      </c>
      <c r="AV629" s="33" t="n">
        <v>62</v>
      </c>
      <c r="AW629" s="33" t="n">
        <v>54</v>
      </c>
      <c r="AX629" s="33" t="n">
        <v>69</v>
      </c>
      <c r="AY629" s="33" t="n">
        <v>103</v>
      </c>
      <c r="AZ629" s="33" t="n">
        <v>0</v>
      </c>
      <c r="BA629" s="33" t="n">
        <v>0</v>
      </c>
      <c r="BB629" s="33" t="n">
        <v>98</v>
      </c>
      <c r="BC629" s="33" t="n">
        <v>0</v>
      </c>
      <c r="BD629" s="245" t="n">
        <v>0</v>
      </c>
      <c r="BE629" s="33" t="n">
        <v>0</v>
      </c>
      <c r="BF629" s="33" t="n">
        <v>4</v>
      </c>
      <c r="BG629" s="33" t="n">
        <v>1</v>
      </c>
      <c r="BH629" s="33" t="n">
        <v>103</v>
      </c>
      <c r="BI629" s="33" t="n">
        <v>0.029</v>
      </c>
      <c r="BJ629" s="33" t="n">
        <v>0</v>
      </c>
      <c r="BK629" s="33" t="n">
        <v>0.019</v>
      </c>
      <c r="BL629" s="33" t="n">
        <v>0.019</v>
      </c>
      <c r="BM629" s="33" t="n">
        <v>0.039</v>
      </c>
      <c r="BN629" s="33" t="n">
        <v>0.049</v>
      </c>
      <c r="BO629" s="33" t="n">
        <v>0.049</v>
      </c>
      <c r="BP629" s="33" t="n">
        <v>0.078</v>
      </c>
      <c r="BQ629" s="33" t="n">
        <v>0.039</v>
      </c>
      <c r="BR629" s="33" t="n">
        <v>0</v>
      </c>
      <c r="BS629" s="33" t="n">
        <v>0.107</v>
      </c>
      <c r="BT629" s="33" t="n">
        <v>0.146</v>
      </c>
      <c r="BU629" s="33" t="n">
        <v>0.233</v>
      </c>
      <c r="BV629" s="33" t="n">
        <v>0.194</v>
      </c>
      <c r="BW629" s="33" t="n">
        <v>0.252</v>
      </c>
      <c r="BX629" s="33" t="n">
        <v>0.136</v>
      </c>
      <c r="BY629" s="33" t="n">
        <v>0.233</v>
      </c>
      <c r="BZ629" s="33" t="n">
        <v>0.311</v>
      </c>
      <c r="CA629" s="33" t="n">
        <v>0.019</v>
      </c>
      <c r="CB629" s="33" t="n">
        <v>0.019</v>
      </c>
      <c r="CC629" s="33" t="n">
        <v>0</v>
      </c>
      <c r="CD629" s="33" t="n">
        <v>0.029</v>
      </c>
      <c r="CE629" s="33" t="n">
        <v>0.029</v>
      </c>
      <c r="CF629" s="33" t="n">
        <v>0.039</v>
      </c>
      <c r="CG629" s="33" t="n">
        <v>0.67</v>
      </c>
      <c r="CH629" s="33" t="n">
        <v>0.709</v>
      </c>
      <c r="CI629" s="33" t="n">
        <v>0.689</v>
      </c>
      <c r="CJ629" s="33" t="n">
        <v>0.816</v>
      </c>
      <c r="CK629" s="33" t="n">
        <v>0.592</v>
      </c>
      <c r="CL629" s="33" t="n">
        <v>0.456</v>
      </c>
      <c r="CM629" s="33" t="n">
        <v>0</v>
      </c>
      <c r="CN629" s="33" t="n">
        <v>0.01</v>
      </c>
      <c r="CO629" s="33" t="n">
        <v>0</v>
      </c>
      <c r="CP629" s="33" t="n">
        <v>0.01</v>
      </c>
      <c r="CQ629" s="33" t="n">
        <v>0</v>
      </c>
      <c r="CR629" s="33" t="n">
        <v>0.01</v>
      </c>
      <c r="CS629" s="33" t="n">
        <v>0.019</v>
      </c>
      <c r="CT629" s="33" t="n">
        <v>0.068</v>
      </c>
      <c r="CU629" s="33" t="n">
        <v>0.039</v>
      </c>
      <c r="CV629" s="33" t="n">
        <v>0.029</v>
      </c>
      <c r="CW629" s="33" t="n">
        <v>0.01</v>
      </c>
      <c r="CX629" s="33" t="n">
        <v>0.01</v>
      </c>
      <c r="CY629" s="33" t="n">
        <v>0.01</v>
      </c>
      <c r="CZ629" s="33" t="n">
        <v>0.019</v>
      </c>
      <c r="DA629" s="33" t="n">
        <v>0.126</v>
      </c>
      <c r="DB629" s="33" t="n">
        <v>0.058</v>
      </c>
      <c r="DC629" s="33" t="n">
        <v>0.078</v>
      </c>
      <c r="DD629" s="33" t="n">
        <v>0.078</v>
      </c>
      <c r="DE629" s="33" t="n">
        <v>0.126</v>
      </c>
      <c r="DF629" s="33" t="n">
        <v>0.175</v>
      </c>
      <c r="DG629" s="33" t="n">
        <v>0.272</v>
      </c>
      <c r="DH629" s="33" t="n">
        <v>0.165</v>
      </c>
      <c r="DI629" s="33" t="n">
        <v>0.214</v>
      </c>
      <c r="DJ629" s="33" t="n">
        <v>0.214</v>
      </c>
      <c r="DK629" s="33" t="n">
        <v>0.184</v>
      </c>
      <c r="DL629" s="33" t="n">
        <v>0.165</v>
      </c>
      <c r="DM629" s="33" t="n">
        <v>0.223</v>
      </c>
      <c r="DN629" s="33" t="n">
        <v>0.019</v>
      </c>
      <c r="DO629" s="33" t="n">
        <v>0.01</v>
      </c>
      <c r="DP629" s="33" t="n">
        <v>0.019</v>
      </c>
      <c r="DQ629" s="33" t="n">
        <v>0.01</v>
      </c>
      <c r="DR629" s="33" t="n">
        <v>0.019</v>
      </c>
      <c r="DS629" s="33" t="n">
        <v>0.019</v>
      </c>
      <c r="DT629" s="33" t="n">
        <v>0.019</v>
      </c>
      <c r="DU629" s="33" t="n">
        <v>0.019</v>
      </c>
      <c r="DV629" s="33" t="n">
        <v>0.078</v>
      </c>
      <c r="DW629" s="33" t="n">
        <v>0.825</v>
      </c>
      <c r="DX629" s="33" t="n">
        <v>0.796</v>
      </c>
      <c r="DY629" s="33" t="n">
        <v>0.699</v>
      </c>
      <c r="DZ629" s="33" t="n">
        <v>0.806</v>
      </c>
      <c r="EA629" s="33" t="n">
        <v>0.748</v>
      </c>
      <c r="EB629" s="33" t="n">
        <v>0.631</v>
      </c>
      <c r="EC629" s="33" t="n">
        <v>0.718</v>
      </c>
      <c r="ED629" s="33" t="n">
        <v>0.67</v>
      </c>
      <c r="EE629" s="33" t="n">
        <v>0.583</v>
      </c>
      <c r="EF629" s="33" t="n">
        <v>0.359</v>
      </c>
      <c r="EG629" s="33" t="n">
        <v>0.049</v>
      </c>
      <c r="EH629" s="33" t="n">
        <v>0.01</v>
      </c>
      <c r="EI629" s="33" t="n">
        <v>0.058</v>
      </c>
      <c r="EJ629" s="33" t="n">
        <v>0.272</v>
      </c>
      <c r="EK629" s="33" t="n">
        <v>0.107</v>
      </c>
      <c r="EL629" s="33" t="n">
        <v>0.068</v>
      </c>
      <c r="EM629" s="33" t="n">
        <v>0.087</v>
      </c>
      <c r="EN629" s="33" t="n">
        <v>0.126</v>
      </c>
      <c r="EO629" s="33" t="n">
        <v>0.311</v>
      </c>
      <c r="EP629" s="33" t="n">
        <v>0.272</v>
      </c>
      <c r="EQ629" s="33" t="n">
        <v>0.272</v>
      </c>
      <c r="ER629" s="33" t="n">
        <v>0.049</v>
      </c>
      <c r="ES629" s="33" t="n">
        <v>0.029</v>
      </c>
      <c r="ET629" s="33" t="n">
        <v>0.087</v>
      </c>
      <c r="EU629" s="33" t="n">
        <v>0.049</v>
      </c>
      <c r="EV629" s="33" t="n">
        <v>0.194</v>
      </c>
      <c r="EW629" s="33" t="n">
        <v>0.505</v>
      </c>
      <c r="EX629" s="33" t="n">
        <v>0.563</v>
      </c>
      <c r="EY629" s="33" t="n">
        <v>0.534</v>
      </c>
      <c r="EZ629" s="33" t="n">
        <v>7.96</v>
      </c>
      <c r="FA629" s="33" t="n">
        <v>0.029</v>
      </c>
      <c r="FB629" s="33" t="n">
        <v>0.029</v>
      </c>
      <c r="FC629" s="33" t="n">
        <v>0.01</v>
      </c>
      <c r="FD629" s="33" t="n">
        <v>0.019</v>
      </c>
      <c r="FE629" s="33" t="n">
        <v>0.117</v>
      </c>
      <c r="FF629" s="33" t="n">
        <v>0.01</v>
      </c>
      <c r="FG629" s="33" t="n">
        <v>0.107</v>
      </c>
      <c r="FH629" s="33" t="n">
        <v>0.126</v>
      </c>
      <c r="FI629" s="33" t="n">
        <v>0.107</v>
      </c>
      <c r="FJ629" s="33" t="n">
        <v>0.417</v>
      </c>
      <c r="FK629" s="33" t="n">
        <v>0.029</v>
      </c>
      <c r="FL629" s="33" t="n">
        <v>0.485</v>
      </c>
      <c r="FM629" s="33" t="n">
        <v>0.583</v>
      </c>
      <c r="FN629" s="33" t="n">
        <v>0.291</v>
      </c>
      <c r="FO629" s="33" t="n">
        <v>0.175</v>
      </c>
      <c r="FP629" s="33" t="n">
        <v>0.155</v>
      </c>
      <c r="FQ629" s="33" t="n">
        <v>0.252</v>
      </c>
      <c r="FR629" s="33" t="n">
        <v>0.107</v>
      </c>
      <c r="FS629" s="33" t="n">
        <v>0.078</v>
      </c>
      <c r="FT629" s="33" t="n">
        <v>0.194</v>
      </c>
      <c r="FU629" s="33" t="n">
        <v>0.126</v>
      </c>
      <c r="FV629" s="33" t="n">
        <v>0.097</v>
      </c>
      <c r="FW629" s="33" t="n">
        <v>0.155</v>
      </c>
      <c r="FX629" s="33" t="n">
        <v>0.107</v>
      </c>
      <c r="FY629" s="33" t="n">
        <v>0.087</v>
      </c>
      <c r="FZ629" s="33" t="n">
        <v>0.107</v>
      </c>
      <c r="GA629" s="33" t="n">
        <v>0.01</v>
      </c>
      <c r="GB629" s="33" t="n">
        <v>0</v>
      </c>
      <c r="GC629" s="33" t="n">
        <v>0</v>
      </c>
      <c r="GD629" s="33" t="n">
        <v>0</v>
      </c>
      <c r="GE629" s="33" t="n">
        <v>0.049</v>
      </c>
      <c r="GF629" s="33" t="n">
        <v>0.01</v>
      </c>
      <c r="GG629" s="33" t="n">
        <v>0.311</v>
      </c>
      <c r="GH629" s="33" t="n">
        <v>0.194</v>
      </c>
      <c r="GI629" s="33" t="n">
        <v>0.223</v>
      </c>
      <c r="GJ629" s="33" t="n">
        <v>0.243</v>
      </c>
      <c r="GK629" s="33" t="n">
        <v>0.262</v>
      </c>
      <c r="GL629" s="33" t="n">
        <v>0.223</v>
      </c>
      <c r="GM629" s="33" t="n">
        <v>0.563</v>
      </c>
      <c r="GN629" s="33" t="n">
        <v>0.495</v>
      </c>
      <c r="GO629" s="33" t="n">
        <v>0.427</v>
      </c>
      <c r="GP629" s="33" t="n">
        <v>0.563</v>
      </c>
      <c r="GQ629" s="33" t="n">
        <v>0.495</v>
      </c>
      <c r="GR629" s="33" t="n">
        <v>0.66</v>
      </c>
      <c r="GS629" s="33" t="n">
        <v>0.078</v>
      </c>
      <c r="GT629" s="33" t="n">
        <v>0.262</v>
      </c>
      <c r="GU629" s="33" t="n">
        <v>0.223</v>
      </c>
      <c r="GV629" s="33" t="n">
        <v>0.126</v>
      </c>
      <c r="GW629" s="33" t="n">
        <v>0.117</v>
      </c>
      <c r="GX629" s="33" t="n">
        <v>0.049</v>
      </c>
      <c r="GY629" s="33" t="n">
        <v>0.01</v>
      </c>
      <c r="GZ629" s="33" t="n">
        <v>0.01</v>
      </c>
      <c r="HA629" s="33" t="n">
        <v>0.039</v>
      </c>
      <c r="HB629" s="33" t="n">
        <v>0.01</v>
      </c>
      <c r="HC629" s="33" t="n">
        <v>0.01</v>
      </c>
      <c r="HD629" s="33" t="n">
        <v>0.019</v>
      </c>
      <c r="HE629" s="33" t="n">
        <v>0.029</v>
      </c>
      <c r="HF629" s="33" t="n">
        <v>0.039</v>
      </c>
      <c r="HG629" s="33" t="n">
        <v>0.087</v>
      </c>
      <c r="HH629" s="33" t="n">
        <v>0.058</v>
      </c>
      <c r="HI629" s="33" t="n">
        <v>0.068</v>
      </c>
      <c r="HJ629" s="33" t="n">
        <v>0.039</v>
      </c>
    </row>
    <row r="630" customFormat="false" ht="15" hidden="false" customHeight="false" outlineLevel="0" collapsed="false">
      <c r="A630" s="33" t="n">
        <v>610366</v>
      </c>
      <c r="B630" s="242" t="s">
        <v>1785</v>
      </c>
      <c r="C630" s="243" t="s">
        <v>1786</v>
      </c>
      <c r="D630" s="33" t="n">
        <v>8030</v>
      </c>
      <c r="E630" s="33" t="n">
        <v>26621</v>
      </c>
      <c r="F630" s="33" t="s">
        <v>1424</v>
      </c>
      <c r="G630" s="33" t="s">
        <v>1425</v>
      </c>
      <c r="H630" s="243" t="s">
        <v>46</v>
      </c>
      <c r="I630" s="33" t="s">
        <v>1855</v>
      </c>
      <c r="J630" s="33" t="s">
        <v>1788</v>
      </c>
      <c r="L630" s="33" t="s">
        <v>155</v>
      </c>
      <c r="N630" s="33" t="s">
        <v>1790</v>
      </c>
      <c r="O630" s="33" t="n">
        <v>51452</v>
      </c>
      <c r="P630" s="33" t="s">
        <v>1791</v>
      </c>
      <c r="Q630" s="33" t="s">
        <v>6013</v>
      </c>
      <c r="R630" s="33" t="s">
        <v>6014</v>
      </c>
      <c r="S630" s="33" t="n">
        <v>60643</v>
      </c>
      <c r="T630" s="33" t="n">
        <v>49</v>
      </c>
      <c r="U630" s="33" t="s">
        <v>6015</v>
      </c>
      <c r="V630" s="33" t="s">
        <v>6016</v>
      </c>
      <c r="W630" s="33" t="s">
        <v>6017</v>
      </c>
      <c r="X630" s="33" t="s">
        <v>6018</v>
      </c>
      <c r="Y630" s="33" t="s">
        <v>1921</v>
      </c>
      <c r="Z630" s="33" t="s">
        <v>1964</v>
      </c>
      <c r="AA630" s="33" t="n">
        <v>2012</v>
      </c>
      <c r="AB630" s="33" t="n">
        <v>610366</v>
      </c>
      <c r="AD630" s="33" t="n">
        <v>8030</v>
      </c>
      <c r="AG630" s="33" t="s">
        <v>6019</v>
      </c>
      <c r="AH630" s="33" t="n">
        <v>6</v>
      </c>
      <c r="AI630" s="33" t="s">
        <v>1823</v>
      </c>
      <c r="AJ630" s="33" t="s">
        <v>1801</v>
      </c>
      <c r="AK630" s="33" t="s">
        <v>1802</v>
      </c>
      <c r="AL630" s="33" t="s">
        <v>155</v>
      </c>
      <c r="AM630" s="33" t="s">
        <v>60</v>
      </c>
      <c r="AN630" s="33" t="s">
        <v>155</v>
      </c>
      <c r="AO630" s="33" t="s">
        <v>155</v>
      </c>
      <c r="AP630" s="33" t="s">
        <v>60</v>
      </c>
      <c r="AQ630" s="33" t="s">
        <v>2426</v>
      </c>
      <c r="AR630" s="244" t="s">
        <v>61</v>
      </c>
      <c r="AS630" s="33" t="s">
        <v>47</v>
      </c>
      <c r="AT630" s="33" t="s">
        <v>67</v>
      </c>
      <c r="AU630" s="33" t="s">
        <v>67</v>
      </c>
      <c r="AV630" s="33" t="n">
        <v>49</v>
      </c>
      <c r="AW630" s="33" t="n">
        <v>22</v>
      </c>
      <c r="AX630" s="33" t="n">
        <v>25</v>
      </c>
      <c r="AY630" s="33" t="n">
        <v>61</v>
      </c>
      <c r="AZ630" s="33" t="n">
        <v>0</v>
      </c>
      <c r="BA630" s="33" t="n">
        <v>1</v>
      </c>
      <c r="BB630" s="33" t="n">
        <v>59</v>
      </c>
      <c r="BC630" s="33" t="n">
        <v>1</v>
      </c>
      <c r="BD630" s="245" t="n">
        <v>0</v>
      </c>
      <c r="BE630" s="33" t="n">
        <v>0</v>
      </c>
      <c r="BF630" s="33" t="n">
        <v>0</v>
      </c>
      <c r="BG630" s="33" t="n">
        <v>0</v>
      </c>
      <c r="BH630" s="33" t="n">
        <v>61</v>
      </c>
      <c r="BI630" s="33" t="n">
        <v>0.049</v>
      </c>
      <c r="BJ630" s="33" t="n">
        <v>0.115</v>
      </c>
      <c r="BK630" s="33" t="n">
        <v>0.066</v>
      </c>
      <c r="BL630" s="33" t="n">
        <v>0.098</v>
      </c>
      <c r="BM630" s="33" t="n">
        <v>0.148</v>
      </c>
      <c r="BN630" s="33" t="n">
        <v>0.148</v>
      </c>
      <c r="BO630" s="33" t="n">
        <v>0.033</v>
      </c>
      <c r="BP630" s="33" t="n">
        <v>0</v>
      </c>
      <c r="BQ630" s="33" t="n">
        <v>0.016</v>
      </c>
      <c r="BR630" s="33" t="n">
        <v>0.066</v>
      </c>
      <c r="BS630" s="33" t="n">
        <v>0.082</v>
      </c>
      <c r="BT630" s="33" t="n">
        <v>0.115</v>
      </c>
      <c r="BU630" s="33" t="n">
        <v>0.213</v>
      </c>
      <c r="BV630" s="33" t="n">
        <v>0.131</v>
      </c>
      <c r="BW630" s="33" t="n">
        <v>0.295</v>
      </c>
      <c r="BX630" s="33" t="n">
        <v>0.131</v>
      </c>
      <c r="BY630" s="33" t="n">
        <v>0.246</v>
      </c>
      <c r="BZ630" s="33" t="n">
        <v>0.246</v>
      </c>
      <c r="CA630" s="33" t="n">
        <v>0.033</v>
      </c>
      <c r="CB630" s="33" t="n">
        <v>0</v>
      </c>
      <c r="CC630" s="33" t="n">
        <v>0.016</v>
      </c>
      <c r="CD630" s="33" t="n">
        <v>0.016</v>
      </c>
      <c r="CE630" s="33" t="n">
        <v>0.033</v>
      </c>
      <c r="CF630" s="33" t="n">
        <v>0.016</v>
      </c>
      <c r="CG630" s="33" t="n">
        <v>0.672</v>
      </c>
      <c r="CH630" s="33" t="n">
        <v>0.754</v>
      </c>
      <c r="CI630" s="33" t="n">
        <v>0.607</v>
      </c>
      <c r="CJ630" s="33" t="n">
        <v>0.689</v>
      </c>
      <c r="CK630" s="33" t="n">
        <v>0.492</v>
      </c>
      <c r="CL630" s="33" t="n">
        <v>0.475</v>
      </c>
      <c r="CM630" s="33" t="n">
        <v>0.016</v>
      </c>
      <c r="CN630" s="33" t="n">
        <v>0.016</v>
      </c>
      <c r="CO630" s="33" t="n">
        <v>0.033</v>
      </c>
      <c r="CP630" s="33" t="n">
        <v>0.066</v>
      </c>
      <c r="CQ630" s="33" t="n">
        <v>0.016</v>
      </c>
      <c r="CR630" s="33" t="n">
        <v>0.049</v>
      </c>
      <c r="CS630" s="33" t="n">
        <v>0.066</v>
      </c>
      <c r="CT630" s="33" t="n">
        <v>0.18</v>
      </c>
      <c r="CU630" s="33" t="n">
        <v>0.131</v>
      </c>
      <c r="CV630" s="33" t="n">
        <v>0.016</v>
      </c>
      <c r="CW630" s="33" t="n">
        <v>0.082</v>
      </c>
      <c r="CX630" s="33" t="n">
        <v>0.049</v>
      </c>
      <c r="CY630" s="33" t="n">
        <v>0.016</v>
      </c>
      <c r="CZ630" s="33" t="n">
        <v>0.098</v>
      </c>
      <c r="DA630" s="33" t="n">
        <v>0.131</v>
      </c>
      <c r="DB630" s="33" t="n">
        <v>0.115</v>
      </c>
      <c r="DC630" s="33" t="n">
        <v>0.098</v>
      </c>
      <c r="DD630" s="33" t="n">
        <v>0.131</v>
      </c>
      <c r="DE630" s="33" t="n">
        <v>0.18</v>
      </c>
      <c r="DF630" s="33" t="n">
        <v>0.164</v>
      </c>
      <c r="DG630" s="33" t="n">
        <v>0.197</v>
      </c>
      <c r="DH630" s="33" t="n">
        <v>0.23</v>
      </c>
      <c r="DI630" s="33" t="n">
        <v>0.148</v>
      </c>
      <c r="DJ630" s="33" t="n">
        <v>0.164</v>
      </c>
      <c r="DK630" s="33" t="n">
        <v>0.23</v>
      </c>
      <c r="DL630" s="33" t="n">
        <v>0.148</v>
      </c>
      <c r="DM630" s="33" t="n">
        <v>0.18</v>
      </c>
      <c r="DN630" s="33" t="n">
        <v>0.066</v>
      </c>
      <c r="DO630" s="33" t="n">
        <v>0.033</v>
      </c>
      <c r="DP630" s="33" t="n">
        <v>0.049</v>
      </c>
      <c r="DQ630" s="33" t="n">
        <v>0.033</v>
      </c>
      <c r="DR630" s="33" t="n">
        <v>0.033</v>
      </c>
      <c r="DS630" s="33" t="n">
        <v>0.033</v>
      </c>
      <c r="DT630" s="33" t="n">
        <v>0.049</v>
      </c>
      <c r="DU630" s="33" t="n">
        <v>0.066</v>
      </c>
      <c r="DV630" s="33" t="n">
        <v>0.049</v>
      </c>
      <c r="DW630" s="33" t="n">
        <v>0.721</v>
      </c>
      <c r="DX630" s="33" t="n">
        <v>0.705</v>
      </c>
      <c r="DY630" s="33" t="n">
        <v>0.672</v>
      </c>
      <c r="DZ630" s="33" t="n">
        <v>0.656</v>
      </c>
      <c r="EA630" s="33" t="n">
        <v>0.705</v>
      </c>
      <c r="EB630" s="33" t="n">
        <v>0.623</v>
      </c>
      <c r="EC630" s="33" t="n">
        <v>0.541</v>
      </c>
      <c r="ED630" s="33" t="n">
        <v>0.508</v>
      </c>
      <c r="EE630" s="33" t="n">
        <v>0.508</v>
      </c>
      <c r="EF630" s="33" t="n">
        <v>0.361</v>
      </c>
      <c r="EG630" s="33" t="n">
        <v>0</v>
      </c>
      <c r="EH630" s="33" t="n">
        <v>0.033</v>
      </c>
      <c r="EI630" s="33" t="n">
        <v>0.148</v>
      </c>
      <c r="EJ630" s="33" t="n">
        <v>0.279</v>
      </c>
      <c r="EK630" s="33" t="n">
        <v>0.033</v>
      </c>
      <c r="EL630" s="33" t="n">
        <v>0.082</v>
      </c>
      <c r="EM630" s="33" t="n">
        <v>0.131</v>
      </c>
      <c r="EN630" s="33" t="n">
        <v>0.098</v>
      </c>
      <c r="EO630" s="33" t="n">
        <v>0.344</v>
      </c>
      <c r="EP630" s="33" t="n">
        <v>0.262</v>
      </c>
      <c r="EQ630" s="33" t="n">
        <v>0.262</v>
      </c>
      <c r="ER630" s="33" t="n">
        <v>0.098</v>
      </c>
      <c r="ES630" s="33" t="n">
        <v>0.098</v>
      </c>
      <c r="ET630" s="33" t="n">
        <v>0.082</v>
      </c>
      <c r="EU630" s="33" t="n">
        <v>0.082</v>
      </c>
      <c r="EV630" s="33" t="n">
        <v>0.164</v>
      </c>
      <c r="EW630" s="33" t="n">
        <v>0.525</v>
      </c>
      <c r="EX630" s="33" t="n">
        <v>0.541</v>
      </c>
      <c r="EY630" s="33" t="n">
        <v>0.377</v>
      </c>
      <c r="EZ630" s="33" t="n">
        <v>6.96</v>
      </c>
      <c r="FA630" s="33" t="n">
        <v>0.164</v>
      </c>
      <c r="FB630" s="33" t="n">
        <v>0</v>
      </c>
      <c r="FC630" s="33" t="n">
        <v>0</v>
      </c>
      <c r="FD630" s="33" t="n">
        <v>0.016</v>
      </c>
      <c r="FE630" s="33" t="n">
        <v>0.049</v>
      </c>
      <c r="FF630" s="33" t="n">
        <v>0.098</v>
      </c>
      <c r="FG630" s="33" t="n">
        <v>0.115</v>
      </c>
      <c r="FH630" s="33" t="n">
        <v>0.066</v>
      </c>
      <c r="FI630" s="33" t="n">
        <v>0.148</v>
      </c>
      <c r="FJ630" s="33" t="n">
        <v>0.279</v>
      </c>
      <c r="FK630" s="33" t="n">
        <v>0.066</v>
      </c>
      <c r="FL630" s="33" t="n">
        <v>0.541</v>
      </c>
      <c r="FM630" s="33" t="n">
        <v>0.59</v>
      </c>
      <c r="FN630" s="33" t="n">
        <v>0.23</v>
      </c>
      <c r="FO630" s="33" t="n">
        <v>0.115</v>
      </c>
      <c r="FP630" s="33" t="n">
        <v>0.098</v>
      </c>
      <c r="FQ630" s="33" t="n">
        <v>0.23</v>
      </c>
      <c r="FR630" s="33" t="n">
        <v>0.131</v>
      </c>
      <c r="FS630" s="33" t="n">
        <v>0.131</v>
      </c>
      <c r="FT630" s="33" t="n">
        <v>0.213</v>
      </c>
      <c r="FU630" s="33" t="n">
        <v>0.098</v>
      </c>
      <c r="FV630" s="33" t="n">
        <v>0.066</v>
      </c>
      <c r="FW630" s="33" t="n">
        <v>0.213</v>
      </c>
      <c r="FX630" s="33" t="n">
        <v>0.115</v>
      </c>
      <c r="FY630" s="33" t="n">
        <v>0.115</v>
      </c>
      <c r="FZ630" s="33" t="n">
        <v>0.115</v>
      </c>
      <c r="GA630" s="33" t="n">
        <v>0.033</v>
      </c>
      <c r="GB630" s="33" t="n">
        <v>0.049</v>
      </c>
      <c r="GC630" s="33" t="n">
        <v>0.033</v>
      </c>
      <c r="GD630" s="33" t="n">
        <v>0.049</v>
      </c>
      <c r="GE630" s="33" t="n">
        <v>0.213</v>
      </c>
      <c r="GF630" s="33" t="n">
        <v>0.082</v>
      </c>
      <c r="GG630" s="33" t="n">
        <v>0.41</v>
      </c>
      <c r="GH630" s="33" t="n">
        <v>0.295</v>
      </c>
      <c r="GI630" s="33" t="n">
        <v>0.344</v>
      </c>
      <c r="GJ630" s="33" t="n">
        <v>0.459</v>
      </c>
      <c r="GK630" s="33" t="n">
        <v>0.361</v>
      </c>
      <c r="GL630" s="33" t="n">
        <v>0.328</v>
      </c>
      <c r="GM630" s="33" t="n">
        <v>0.377</v>
      </c>
      <c r="GN630" s="33" t="n">
        <v>0.41</v>
      </c>
      <c r="GO630" s="33" t="n">
        <v>0.426</v>
      </c>
      <c r="GP630" s="33" t="n">
        <v>0.328</v>
      </c>
      <c r="GQ630" s="33" t="n">
        <v>0.262</v>
      </c>
      <c r="GR630" s="33" t="n">
        <v>0.459</v>
      </c>
      <c r="GS630" s="33" t="n">
        <v>0.033</v>
      </c>
      <c r="GT630" s="33" t="n">
        <v>0.098</v>
      </c>
      <c r="GU630" s="33" t="n">
        <v>0.098</v>
      </c>
      <c r="GV630" s="33" t="n">
        <v>0.066</v>
      </c>
      <c r="GW630" s="33" t="n">
        <v>0.066</v>
      </c>
      <c r="GX630" s="33" t="n">
        <v>0.016</v>
      </c>
      <c r="GY630" s="33" t="n">
        <v>0.016</v>
      </c>
      <c r="GZ630" s="33" t="n">
        <v>0.016</v>
      </c>
      <c r="HA630" s="33" t="n">
        <v>0</v>
      </c>
      <c r="HB630" s="33" t="n">
        <v>0</v>
      </c>
      <c r="HC630" s="33" t="n">
        <v>0.016</v>
      </c>
      <c r="HD630" s="33" t="n">
        <v>0.016</v>
      </c>
      <c r="HE630" s="33" t="n">
        <v>0.131</v>
      </c>
      <c r="HF630" s="33" t="n">
        <v>0.131</v>
      </c>
      <c r="HG630" s="33" t="n">
        <v>0.098</v>
      </c>
      <c r="HH630" s="33" t="n">
        <v>0.098</v>
      </c>
      <c r="HI630" s="33" t="n">
        <v>0.082</v>
      </c>
      <c r="HJ630" s="33" t="n">
        <v>0.098</v>
      </c>
    </row>
    <row r="631" customFormat="false" ht="15" hidden="false" customHeight="false" outlineLevel="0" collapsed="false">
      <c r="A631" s="33" t="n">
        <v>610367</v>
      </c>
      <c r="B631" s="242" t="s">
        <v>1785</v>
      </c>
      <c r="C631" s="243" t="s">
        <v>1786</v>
      </c>
      <c r="D631" s="33" t="n">
        <v>8050</v>
      </c>
      <c r="E631" s="33" t="n">
        <v>26631</v>
      </c>
      <c r="F631" s="33" t="s">
        <v>446</v>
      </c>
      <c r="G631" s="33" t="s">
        <v>447</v>
      </c>
      <c r="H631" s="243" t="s">
        <v>46</v>
      </c>
      <c r="I631" s="33" t="s">
        <v>1855</v>
      </c>
      <c r="J631" s="33" t="s">
        <v>1788</v>
      </c>
      <c r="L631" s="33" t="s">
        <v>107</v>
      </c>
      <c r="N631" s="33" t="s">
        <v>1790</v>
      </c>
      <c r="O631" s="33" t="n">
        <v>51107</v>
      </c>
      <c r="P631" s="33" t="s">
        <v>1791</v>
      </c>
      <c r="Q631" s="33" t="s">
        <v>6020</v>
      </c>
      <c r="R631" s="33" t="s">
        <v>6021</v>
      </c>
      <c r="S631" s="33" t="n">
        <v>60644</v>
      </c>
      <c r="T631" s="33" t="n">
        <v>36</v>
      </c>
      <c r="U631" s="33" t="s">
        <v>6022</v>
      </c>
      <c r="V631" s="33" t="s">
        <v>6023</v>
      </c>
      <c r="W631" s="33" t="s">
        <v>6024</v>
      </c>
      <c r="X631" s="33" t="s">
        <v>6025</v>
      </c>
      <c r="Y631" s="33" t="s">
        <v>1862</v>
      </c>
      <c r="AA631" s="33" t="n">
        <v>2012</v>
      </c>
      <c r="AB631" s="33" t="n">
        <v>610367</v>
      </c>
      <c r="AD631" s="33" t="n">
        <v>8050</v>
      </c>
      <c r="AG631" s="33" t="s">
        <v>6026</v>
      </c>
      <c r="AH631" s="33" t="n">
        <v>2</v>
      </c>
      <c r="AI631" s="33" t="s">
        <v>1823</v>
      </c>
      <c r="AJ631" s="33" t="s">
        <v>1801</v>
      </c>
      <c r="AK631" s="33" t="s">
        <v>1802</v>
      </c>
      <c r="AL631" s="33" t="s">
        <v>107</v>
      </c>
      <c r="AM631" s="33" t="s">
        <v>108</v>
      </c>
      <c r="AN631" s="33" t="s">
        <v>107</v>
      </c>
      <c r="AO631" s="33" t="s">
        <v>107</v>
      </c>
      <c r="AP631" s="33" t="s">
        <v>108</v>
      </c>
      <c r="AQ631" s="33" t="s">
        <v>2467</v>
      </c>
      <c r="AR631" s="244" t="s">
        <v>192</v>
      </c>
      <c r="AS631" s="33" t="s">
        <v>77</v>
      </c>
      <c r="AT631" s="33" t="s">
        <v>77</v>
      </c>
      <c r="AU631" s="33" t="s">
        <v>77</v>
      </c>
      <c r="AV631" s="33" t="n">
        <v>66</v>
      </c>
      <c r="AW631" s="33" t="n">
        <v>78</v>
      </c>
      <c r="AX631" s="33" t="n">
        <v>77</v>
      </c>
      <c r="AY631" s="33" t="n">
        <v>170</v>
      </c>
      <c r="AZ631" s="33" t="n">
        <v>1</v>
      </c>
      <c r="BA631" s="33" t="n">
        <v>1</v>
      </c>
      <c r="BB631" s="33" t="n">
        <v>153</v>
      </c>
      <c r="BC631" s="33" t="n">
        <v>5</v>
      </c>
      <c r="BD631" s="245" t="n">
        <v>3</v>
      </c>
      <c r="BE631" s="33" t="n">
        <v>0</v>
      </c>
      <c r="BF631" s="33" t="n">
        <v>6</v>
      </c>
      <c r="BG631" s="33" t="n">
        <v>1</v>
      </c>
      <c r="BH631" s="33" t="n">
        <v>170</v>
      </c>
      <c r="BI631" s="33" t="n">
        <v>0</v>
      </c>
      <c r="BJ631" s="33" t="n">
        <v>0</v>
      </c>
      <c r="BK631" s="33" t="n">
        <v>0</v>
      </c>
      <c r="BL631" s="33" t="n">
        <v>0.012</v>
      </c>
      <c r="BM631" s="33" t="n">
        <v>0.029</v>
      </c>
      <c r="BN631" s="33" t="n">
        <v>0.047</v>
      </c>
      <c r="BO631" s="33" t="n">
        <v>0.053</v>
      </c>
      <c r="BP631" s="33" t="n">
        <v>0.035</v>
      </c>
      <c r="BQ631" s="33" t="n">
        <v>0.029</v>
      </c>
      <c r="BR631" s="33" t="n">
        <v>0.053</v>
      </c>
      <c r="BS631" s="33" t="n">
        <v>0.065</v>
      </c>
      <c r="BT631" s="33" t="n">
        <v>0.112</v>
      </c>
      <c r="BU631" s="33" t="n">
        <v>0.265</v>
      </c>
      <c r="BV631" s="33" t="n">
        <v>0.224</v>
      </c>
      <c r="BW631" s="33" t="n">
        <v>0.253</v>
      </c>
      <c r="BX631" s="33" t="n">
        <v>0.171</v>
      </c>
      <c r="BY631" s="33" t="n">
        <v>0.241</v>
      </c>
      <c r="BZ631" s="33" t="n">
        <v>0.229</v>
      </c>
      <c r="CA631" s="33" t="n">
        <v>0.018</v>
      </c>
      <c r="CB631" s="33" t="n">
        <v>0.012</v>
      </c>
      <c r="CC631" s="33" t="n">
        <v>0.006</v>
      </c>
      <c r="CD631" s="33" t="n">
        <v>0.012</v>
      </c>
      <c r="CE631" s="33" t="n">
        <v>0.018</v>
      </c>
      <c r="CF631" s="33" t="n">
        <v>0.029</v>
      </c>
      <c r="CG631" s="33" t="n">
        <v>0.665</v>
      </c>
      <c r="CH631" s="33" t="n">
        <v>0.729</v>
      </c>
      <c r="CI631" s="33" t="n">
        <v>0.712</v>
      </c>
      <c r="CJ631" s="33" t="n">
        <v>0.753</v>
      </c>
      <c r="CK631" s="33" t="n">
        <v>0.647</v>
      </c>
      <c r="CL631" s="33" t="n">
        <v>0.582</v>
      </c>
      <c r="CM631" s="33" t="n">
        <v>0</v>
      </c>
      <c r="CN631" s="33" t="n">
        <v>0</v>
      </c>
      <c r="CO631" s="33" t="n">
        <v>0</v>
      </c>
      <c r="CP631" s="33" t="n">
        <v>0.012</v>
      </c>
      <c r="CQ631" s="33" t="n">
        <v>0</v>
      </c>
      <c r="CR631" s="33" t="n">
        <v>0</v>
      </c>
      <c r="CS631" s="33" t="n">
        <v>0.018</v>
      </c>
      <c r="CT631" s="33" t="n">
        <v>0.029</v>
      </c>
      <c r="CU631" s="33" t="n">
        <v>0.024</v>
      </c>
      <c r="CV631" s="33" t="n">
        <v>0</v>
      </c>
      <c r="CW631" s="33" t="n">
        <v>0.006</v>
      </c>
      <c r="CX631" s="33" t="n">
        <v>0.006</v>
      </c>
      <c r="CY631" s="33" t="n">
        <v>0.012</v>
      </c>
      <c r="CZ631" s="33" t="n">
        <v>0</v>
      </c>
      <c r="DA631" s="33" t="n">
        <v>0.024</v>
      </c>
      <c r="DB631" s="33" t="n">
        <v>0.024</v>
      </c>
      <c r="DC631" s="33" t="n">
        <v>0.059</v>
      </c>
      <c r="DD631" s="33" t="n">
        <v>0.041</v>
      </c>
      <c r="DE631" s="33" t="n">
        <v>0.112</v>
      </c>
      <c r="DF631" s="33" t="n">
        <v>0.112</v>
      </c>
      <c r="DG631" s="33" t="n">
        <v>0.147</v>
      </c>
      <c r="DH631" s="33" t="n">
        <v>0.106</v>
      </c>
      <c r="DI631" s="33" t="n">
        <v>0.129</v>
      </c>
      <c r="DJ631" s="33" t="n">
        <v>0.176</v>
      </c>
      <c r="DK631" s="33" t="n">
        <v>0.171</v>
      </c>
      <c r="DL631" s="33" t="n">
        <v>0.182</v>
      </c>
      <c r="DM631" s="33" t="n">
        <v>0.159</v>
      </c>
      <c r="DN631" s="33" t="n">
        <v>0</v>
      </c>
      <c r="DO631" s="33" t="n">
        <v>0</v>
      </c>
      <c r="DP631" s="33" t="n">
        <v>0.012</v>
      </c>
      <c r="DQ631" s="33" t="n">
        <v>0.012</v>
      </c>
      <c r="DR631" s="33" t="n">
        <v>0.006</v>
      </c>
      <c r="DS631" s="33" t="n">
        <v>0</v>
      </c>
      <c r="DT631" s="33" t="n">
        <v>0</v>
      </c>
      <c r="DU631" s="33" t="n">
        <v>0.006</v>
      </c>
      <c r="DV631" s="33" t="n">
        <v>0.012</v>
      </c>
      <c r="DW631" s="33" t="n">
        <v>0.888</v>
      </c>
      <c r="DX631" s="33" t="n">
        <v>0.882</v>
      </c>
      <c r="DY631" s="33" t="n">
        <v>0.835</v>
      </c>
      <c r="DZ631" s="33" t="n">
        <v>0.859</v>
      </c>
      <c r="EA631" s="33" t="n">
        <v>0.865</v>
      </c>
      <c r="EB631" s="33" t="n">
        <v>0.8</v>
      </c>
      <c r="EC631" s="33" t="n">
        <v>0.788</v>
      </c>
      <c r="ED631" s="33" t="n">
        <v>0.724</v>
      </c>
      <c r="EE631" s="33" t="n">
        <v>0.765</v>
      </c>
      <c r="EF631" s="33" t="n">
        <v>0.459</v>
      </c>
      <c r="EG631" s="33" t="n">
        <v>0.029</v>
      </c>
      <c r="EH631" s="33" t="n">
        <v>0.006</v>
      </c>
      <c r="EI631" s="33" t="n">
        <v>0.024</v>
      </c>
      <c r="EJ631" s="33" t="n">
        <v>0.265</v>
      </c>
      <c r="EK631" s="33" t="n">
        <v>0.035</v>
      </c>
      <c r="EL631" s="33" t="n">
        <v>0.024</v>
      </c>
      <c r="EM631" s="33" t="n">
        <v>0.071</v>
      </c>
      <c r="EN631" s="33" t="n">
        <v>0.094</v>
      </c>
      <c r="EO631" s="33" t="n">
        <v>0.259</v>
      </c>
      <c r="EP631" s="33" t="n">
        <v>0.276</v>
      </c>
      <c r="EQ631" s="33" t="n">
        <v>0.247</v>
      </c>
      <c r="ER631" s="33" t="n">
        <v>0.053</v>
      </c>
      <c r="ES631" s="33" t="n">
        <v>0.071</v>
      </c>
      <c r="ET631" s="33" t="n">
        <v>0.106</v>
      </c>
      <c r="EU631" s="33" t="n">
        <v>0.082</v>
      </c>
      <c r="EV631" s="33" t="n">
        <v>0.129</v>
      </c>
      <c r="EW631" s="33" t="n">
        <v>0.606</v>
      </c>
      <c r="EX631" s="33" t="n">
        <v>0.588</v>
      </c>
      <c r="EY631" s="33" t="n">
        <v>0.576</v>
      </c>
      <c r="EZ631" s="33" t="n">
        <v>8.02</v>
      </c>
      <c r="FA631" s="33" t="n">
        <v>0.006</v>
      </c>
      <c r="FB631" s="33" t="n">
        <v>0.012</v>
      </c>
      <c r="FC631" s="33" t="n">
        <v>0.018</v>
      </c>
      <c r="FD631" s="33" t="n">
        <v>0.024</v>
      </c>
      <c r="FE631" s="33" t="n">
        <v>0.041</v>
      </c>
      <c r="FF631" s="33" t="n">
        <v>0.124</v>
      </c>
      <c r="FG631" s="33" t="n">
        <v>0.106</v>
      </c>
      <c r="FH631" s="33" t="n">
        <v>0.159</v>
      </c>
      <c r="FI631" s="33" t="n">
        <v>0.147</v>
      </c>
      <c r="FJ631" s="33" t="n">
        <v>0.324</v>
      </c>
      <c r="FK631" s="33" t="n">
        <v>0.041</v>
      </c>
      <c r="FL631" s="33" t="n">
        <v>0.524</v>
      </c>
      <c r="FM631" s="33" t="n">
        <v>0.588</v>
      </c>
      <c r="FN631" s="33" t="n">
        <v>0.271</v>
      </c>
      <c r="FO631" s="33" t="n">
        <v>0.129</v>
      </c>
      <c r="FP631" s="33" t="n">
        <v>0.076</v>
      </c>
      <c r="FQ631" s="33" t="n">
        <v>0.194</v>
      </c>
      <c r="FR631" s="33" t="n">
        <v>0.082</v>
      </c>
      <c r="FS631" s="33" t="n">
        <v>0.059</v>
      </c>
      <c r="FT631" s="33" t="n">
        <v>0.206</v>
      </c>
      <c r="FU631" s="33" t="n">
        <v>0.165</v>
      </c>
      <c r="FV631" s="33" t="n">
        <v>0.153</v>
      </c>
      <c r="FW631" s="33" t="n">
        <v>0.247</v>
      </c>
      <c r="FX631" s="33" t="n">
        <v>0.1</v>
      </c>
      <c r="FY631" s="33" t="n">
        <v>0.124</v>
      </c>
      <c r="FZ631" s="33" t="n">
        <v>0.082</v>
      </c>
      <c r="GA631" s="33" t="n">
        <v>0.006</v>
      </c>
      <c r="GB631" s="33" t="n">
        <v>0.006</v>
      </c>
      <c r="GC631" s="33" t="n">
        <v>0</v>
      </c>
      <c r="GD631" s="33" t="n">
        <v>0</v>
      </c>
      <c r="GE631" s="33" t="n">
        <v>0.071</v>
      </c>
      <c r="GF631" s="33" t="n">
        <v>0.006</v>
      </c>
      <c r="GG631" s="33" t="n">
        <v>0.194</v>
      </c>
      <c r="GH631" s="33" t="n">
        <v>0.206</v>
      </c>
      <c r="GI631" s="33" t="n">
        <v>0.218</v>
      </c>
      <c r="GJ631" s="33" t="n">
        <v>0.247</v>
      </c>
      <c r="GK631" s="33" t="n">
        <v>0.271</v>
      </c>
      <c r="GL631" s="33" t="n">
        <v>0.2</v>
      </c>
      <c r="GM631" s="33" t="n">
        <v>0.724</v>
      </c>
      <c r="GN631" s="33" t="n">
        <v>0.535</v>
      </c>
      <c r="GO631" s="33" t="n">
        <v>0.541</v>
      </c>
      <c r="GP631" s="33" t="n">
        <v>0.571</v>
      </c>
      <c r="GQ631" s="33" t="n">
        <v>0.482</v>
      </c>
      <c r="GR631" s="33" t="n">
        <v>0.706</v>
      </c>
      <c r="GS631" s="33" t="n">
        <v>0.024</v>
      </c>
      <c r="GT631" s="33" t="n">
        <v>0.188</v>
      </c>
      <c r="GU631" s="33" t="n">
        <v>0.159</v>
      </c>
      <c r="GV631" s="33" t="n">
        <v>0.106</v>
      </c>
      <c r="GW631" s="33" t="n">
        <v>0.106</v>
      </c>
      <c r="GX631" s="33" t="n">
        <v>0.029</v>
      </c>
      <c r="GY631" s="33" t="n">
        <v>0.024</v>
      </c>
      <c r="GZ631" s="33" t="n">
        <v>0.018</v>
      </c>
      <c r="HA631" s="33" t="n">
        <v>0.024</v>
      </c>
      <c r="HB631" s="33" t="n">
        <v>0.018</v>
      </c>
      <c r="HC631" s="33" t="n">
        <v>0.024</v>
      </c>
      <c r="HD631" s="33" t="n">
        <v>0.018</v>
      </c>
      <c r="HE631" s="33" t="n">
        <v>0.029</v>
      </c>
      <c r="HF631" s="33" t="n">
        <v>0.047</v>
      </c>
      <c r="HG631" s="33" t="n">
        <v>0.059</v>
      </c>
      <c r="HH631" s="33" t="n">
        <v>0.059</v>
      </c>
      <c r="HI631" s="33" t="n">
        <v>0.047</v>
      </c>
      <c r="HJ631" s="33" t="n">
        <v>0.041</v>
      </c>
    </row>
    <row r="632" customFormat="false" ht="15" hidden="false" customHeight="false" outlineLevel="0" collapsed="false">
      <c r="A632" s="33" t="n">
        <v>610368</v>
      </c>
      <c r="B632" s="242" t="s">
        <v>1785</v>
      </c>
      <c r="C632" s="243" t="s">
        <v>1786</v>
      </c>
      <c r="D632" s="33" t="n">
        <v>8060</v>
      </c>
      <c r="E632" s="33" t="n">
        <v>22451</v>
      </c>
      <c r="F632" s="33" t="s">
        <v>733</v>
      </c>
      <c r="G632" s="33" t="s">
        <v>734</v>
      </c>
      <c r="H632" s="243" t="s">
        <v>46</v>
      </c>
      <c r="I632" s="33" t="s">
        <v>1855</v>
      </c>
      <c r="J632" s="33" t="s">
        <v>1788</v>
      </c>
      <c r="L632" s="33" t="s">
        <v>155</v>
      </c>
      <c r="N632" s="33" t="s">
        <v>1790</v>
      </c>
      <c r="O632" s="33" t="n">
        <v>54705</v>
      </c>
      <c r="P632" s="33" t="s">
        <v>1791</v>
      </c>
      <c r="Q632" s="33" t="s">
        <v>733</v>
      </c>
      <c r="R632" s="33" t="s">
        <v>6027</v>
      </c>
      <c r="S632" s="33" t="n">
        <v>60628</v>
      </c>
      <c r="T632" s="33" t="n">
        <v>48</v>
      </c>
      <c r="U632" s="33" t="s">
        <v>6028</v>
      </c>
      <c r="V632" s="33" t="s">
        <v>6029</v>
      </c>
      <c r="W632" s="33" t="s">
        <v>6030</v>
      </c>
      <c r="X632" s="33" t="s">
        <v>6031</v>
      </c>
      <c r="Y632" s="33" t="s">
        <v>2537</v>
      </c>
      <c r="AA632" s="33" t="n">
        <v>2012</v>
      </c>
      <c r="AB632" s="33" t="n">
        <v>610368</v>
      </c>
      <c r="AD632" s="33" t="n">
        <v>8060</v>
      </c>
      <c r="AG632" s="33" t="s">
        <v>6032</v>
      </c>
      <c r="AH632" s="33" t="n">
        <v>6</v>
      </c>
      <c r="AI632" s="33" t="s">
        <v>1823</v>
      </c>
      <c r="AJ632" s="33" t="s">
        <v>1801</v>
      </c>
      <c r="AK632" s="33" t="s">
        <v>1802</v>
      </c>
      <c r="AL632" s="33" t="s">
        <v>155</v>
      </c>
      <c r="AM632" s="33" t="s">
        <v>60</v>
      </c>
      <c r="AN632" s="33" t="s">
        <v>155</v>
      </c>
      <c r="AO632" s="33" t="s">
        <v>155</v>
      </c>
      <c r="AP632" s="33" t="s">
        <v>60</v>
      </c>
      <c r="AQ632" s="33" t="s">
        <v>2426</v>
      </c>
      <c r="AR632" s="244" t="s">
        <v>54</v>
      </c>
    </row>
    <row r="633" customFormat="false" ht="15" hidden="false" customHeight="false" outlineLevel="0" collapsed="false">
      <c r="A633" s="33" t="n">
        <v>610369</v>
      </c>
      <c r="B633" s="242" t="s">
        <v>1785</v>
      </c>
      <c r="C633" s="243" t="s">
        <v>1786</v>
      </c>
      <c r="D633" s="33" t="n">
        <v>8090</v>
      </c>
      <c r="E633" s="33" t="n">
        <v>26651</v>
      </c>
      <c r="F633" s="33" t="s">
        <v>749</v>
      </c>
      <c r="G633" s="33" t="s">
        <v>750</v>
      </c>
      <c r="H633" s="243" t="s">
        <v>46</v>
      </c>
      <c r="I633" s="33" t="s">
        <v>1855</v>
      </c>
      <c r="J633" s="33" t="s">
        <v>1788</v>
      </c>
      <c r="L633" s="33" t="s">
        <v>89</v>
      </c>
      <c r="N633" s="33" t="s">
        <v>1790</v>
      </c>
      <c r="O633" s="33" t="n">
        <v>51454</v>
      </c>
      <c r="P633" s="33" t="s">
        <v>1791</v>
      </c>
      <c r="Q633" s="33" t="s">
        <v>6033</v>
      </c>
      <c r="R633" s="33" t="s">
        <v>6034</v>
      </c>
      <c r="S633" s="33" t="n">
        <v>60620</v>
      </c>
      <c r="T633" s="33" t="n">
        <v>49</v>
      </c>
      <c r="U633" s="33" t="s">
        <v>6035</v>
      </c>
      <c r="V633" s="33" t="s">
        <v>6036</v>
      </c>
      <c r="W633" s="33" t="s">
        <v>6037</v>
      </c>
      <c r="X633" s="33" t="s">
        <v>6038</v>
      </c>
      <c r="Y633" s="33" t="s">
        <v>1958</v>
      </c>
      <c r="Z633" s="33" t="s">
        <v>1964</v>
      </c>
      <c r="AA633" s="33" t="n">
        <v>2012</v>
      </c>
      <c r="AB633" s="33" t="n">
        <v>610369</v>
      </c>
      <c r="AD633" s="33" t="n">
        <v>8090</v>
      </c>
      <c r="AG633" s="33" t="s">
        <v>6039</v>
      </c>
      <c r="AH633" s="33" t="n">
        <v>6</v>
      </c>
      <c r="AI633" s="33" t="s">
        <v>1823</v>
      </c>
      <c r="AJ633" s="33" t="s">
        <v>1801</v>
      </c>
      <c r="AK633" s="33" t="s">
        <v>1802</v>
      </c>
      <c r="AL633" s="33" t="s">
        <v>89</v>
      </c>
      <c r="AM633" s="33" t="s">
        <v>71</v>
      </c>
      <c r="AN633" s="33" t="s">
        <v>89</v>
      </c>
      <c r="AO633" s="33" t="s">
        <v>89</v>
      </c>
      <c r="AP633" s="33" t="s">
        <v>71</v>
      </c>
      <c r="AQ633" s="33" t="s">
        <v>2467</v>
      </c>
      <c r="AR633" s="244" t="s">
        <v>460</v>
      </c>
      <c r="AS633" s="33" t="s">
        <v>47</v>
      </c>
      <c r="AT633" s="33" t="s">
        <v>137</v>
      </c>
      <c r="AU633" s="33" t="s">
        <v>47</v>
      </c>
      <c r="AV633" s="33" t="n">
        <v>50</v>
      </c>
      <c r="AW633" s="33" t="n">
        <v>18</v>
      </c>
      <c r="AX633" s="33" t="n">
        <v>47</v>
      </c>
      <c r="AY633" s="33" t="n">
        <v>113</v>
      </c>
      <c r="AZ633" s="33" t="n">
        <v>0</v>
      </c>
      <c r="BA633" s="33" t="n">
        <v>0</v>
      </c>
      <c r="BB633" s="33" t="n">
        <v>111</v>
      </c>
      <c r="BC633" s="33" t="n">
        <v>0</v>
      </c>
      <c r="BD633" s="245" t="n">
        <v>1</v>
      </c>
      <c r="BE633" s="33" t="n">
        <v>0</v>
      </c>
      <c r="BF633" s="33" t="n">
        <v>0</v>
      </c>
      <c r="BG633" s="33" t="n">
        <v>1</v>
      </c>
      <c r="BH633" s="33" t="n">
        <v>113</v>
      </c>
      <c r="BI633" s="33" t="n">
        <v>0</v>
      </c>
      <c r="BJ633" s="33" t="n">
        <v>0.009</v>
      </c>
      <c r="BK633" s="33" t="n">
        <v>0</v>
      </c>
      <c r="BL633" s="33" t="n">
        <v>0.035</v>
      </c>
      <c r="BM633" s="33" t="n">
        <v>0.053</v>
      </c>
      <c r="BN633" s="33" t="n">
        <v>0.071</v>
      </c>
      <c r="BO633" s="33" t="n">
        <v>0.062</v>
      </c>
      <c r="BP633" s="33" t="n">
        <v>0.053</v>
      </c>
      <c r="BQ633" s="33" t="n">
        <v>0.071</v>
      </c>
      <c r="BR633" s="33" t="n">
        <v>0.053</v>
      </c>
      <c r="BS633" s="33" t="n">
        <v>0.08</v>
      </c>
      <c r="BT633" s="33" t="n">
        <v>0.115</v>
      </c>
      <c r="BU633" s="33" t="n">
        <v>0.319</v>
      </c>
      <c r="BV633" s="33" t="n">
        <v>0.283</v>
      </c>
      <c r="BW633" s="33" t="n">
        <v>0.319</v>
      </c>
      <c r="BX633" s="33" t="n">
        <v>0.23</v>
      </c>
      <c r="BY633" s="33" t="n">
        <v>0.274</v>
      </c>
      <c r="BZ633" s="33" t="n">
        <v>0.274</v>
      </c>
      <c r="CA633" s="33" t="n">
        <v>0.009</v>
      </c>
      <c r="CB633" s="33" t="n">
        <v>0</v>
      </c>
      <c r="CC633" s="33" t="n">
        <v>0.009</v>
      </c>
      <c r="CD633" s="33" t="n">
        <v>0.009</v>
      </c>
      <c r="CE633" s="33" t="n">
        <v>0.009</v>
      </c>
      <c r="CF633" s="33" t="n">
        <v>0.018</v>
      </c>
      <c r="CG633" s="33" t="n">
        <v>0.611</v>
      </c>
      <c r="CH633" s="33" t="n">
        <v>0.655</v>
      </c>
      <c r="CI633" s="33" t="n">
        <v>0.602</v>
      </c>
      <c r="CJ633" s="33" t="n">
        <v>0.673</v>
      </c>
      <c r="CK633" s="33" t="n">
        <v>0.584</v>
      </c>
      <c r="CL633" s="33" t="n">
        <v>0.522</v>
      </c>
      <c r="CM633" s="33" t="n">
        <v>0</v>
      </c>
      <c r="CN633" s="33" t="n">
        <v>0.009</v>
      </c>
      <c r="CO633" s="33" t="n">
        <v>0.009</v>
      </c>
      <c r="CP633" s="33" t="n">
        <v>0.018</v>
      </c>
      <c r="CQ633" s="33" t="n">
        <v>0.018</v>
      </c>
      <c r="CR633" s="33" t="n">
        <v>0.035</v>
      </c>
      <c r="CS633" s="33" t="n">
        <v>0.071</v>
      </c>
      <c r="CT633" s="33" t="n">
        <v>0.106</v>
      </c>
      <c r="CU633" s="33" t="n">
        <v>0.053</v>
      </c>
      <c r="CV633" s="33" t="n">
        <v>0.062</v>
      </c>
      <c r="CW633" s="33" t="n">
        <v>0.071</v>
      </c>
      <c r="CX633" s="33" t="n">
        <v>0.088</v>
      </c>
      <c r="CY633" s="33" t="n">
        <v>0.08</v>
      </c>
      <c r="CZ633" s="33" t="n">
        <v>0.062</v>
      </c>
      <c r="DA633" s="33" t="n">
        <v>0.159</v>
      </c>
      <c r="DB633" s="33" t="n">
        <v>0.115</v>
      </c>
      <c r="DC633" s="33" t="n">
        <v>0.142</v>
      </c>
      <c r="DD633" s="33" t="n">
        <v>0.159</v>
      </c>
      <c r="DE633" s="33" t="n">
        <v>0.195</v>
      </c>
      <c r="DF633" s="33" t="n">
        <v>0.248</v>
      </c>
      <c r="DG633" s="33" t="n">
        <v>0.274</v>
      </c>
      <c r="DH633" s="33" t="n">
        <v>0.186</v>
      </c>
      <c r="DI633" s="33" t="n">
        <v>0.265</v>
      </c>
      <c r="DJ633" s="33" t="n">
        <v>0.31</v>
      </c>
      <c r="DK633" s="33" t="n">
        <v>0.239</v>
      </c>
      <c r="DL633" s="33" t="n">
        <v>0.221</v>
      </c>
      <c r="DM633" s="33" t="n">
        <v>0.248</v>
      </c>
      <c r="DN633" s="33" t="n">
        <v>0.009</v>
      </c>
      <c r="DO633" s="33" t="n">
        <v>0.009</v>
      </c>
      <c r="DP633" s="33" t="n">
        <v>0</v>
      </c>
      <c r="DQ633" s="33" t="n">
        <v>0</v>
      </c>
      <c r="DR633" s="33" t="n">
        <v>0.018</v>
      </c>
      <c r="DS633" s="33" t="n">
        <v>0.009</v>
      </c>
      <c r="DT633" s="33" t="n">
        <v>0</v>
      </c>
      <c r="DU633" s="33" t="n">
        <v>0.018</v>
      </c>
      <c r="DV633" s="33" t="n">
        <v>0.035</v>
      </c>
      <c r="DW633" s="33" t="n">
        <v>0.735</v>
      </c>
      <c r="DX633" s="33" t="n">
        <v>0.664</v>
      </c>
      <c r="DY633" s="33" t="n">
        <v>0.628</v>
      </c>
      <c r="DZ633" s="33" t="n">
        <v>0.717</v>
      </c>
      <c r="EA633" s="33" t="n">
        <v>0.637</v>
      </c>
      <c r="EB633" s="33" t="n">
        <v>0.487</v>
      </c>
      <c r="EC633" s="33" t="n">
        <v>0.575</v>
      </c>
      <c r="ED633" s="33" t="n">
        <v>0.513</v>
      </c>
      <c r="EE633" s="33" t="n">
        <v>0.504</v>
      </c>
      <c r="EF633" s="33" t="n">
        <v>0.319</v>
      </c>
      <c r="EG633" s="33" t="n">
        <v>0.027</v>
      </c>
      <c r="EH633" s="33" t="n">
        <v>0.035</v>
      </c>
      <c r="EI633" s="33" t="n">
        <v>0.053</v>
      </c>
      <c r="EJ633" s="33" t="n">
        <v>0.31</v>
      </c>
      <c r="EK633" s="33" t="n">
        <v>0.133</v>
      </c>
      <c r="EL633" s="33" t="n">
        <v>0.08</v>
      </c>
      <c r="EM633" s="33" t="n">
        <v>0.159</v>
      </c>
      <c r="EN633" s="33" t="n">
        <v>0.142</v>
      </c>
      <c r="EO633" s="33" t="n">
        <v>0.292</v>
      </c>
      <c r="EP633" s="33" t="n">
        <v>0.283</v>
      </c>
      <c r="EQ633" s="33" t="n">
        <v>0.248</v>
      </c>
      <c r="ER633" s="33" t="n">
        <v>0.088</v>
      </c>
      <c r="ES633" s="33" t="n">
        <v>0.08</v>
      </c>
      <c r="ET633" s="33" t="n">
        <v>0.088</v>
      </c>
      <c r="EU633" s="33" t="n">
        <v>0.106</v>
      </c>
      <c r="EV633" s="33" t="n">
        <v>0.142</v>
      </c>
      <c r="EW633" s="33" t="n">
        <v>0.469</v>
      </c>
      <c r="EX633" s="33" t="n">
        <v>0.513</v>
      </c>
      <c r="EY633" s="33" t="n">
        <v>0.434</v>
      </c>
      <c r="EZ633" s="33" t="n">
        <v>7.07</v>
      </c>
      <c r="FA633" s="33" t="n">
        <v>0.08</v>
      </c>
      <c r="FB633" s="33" t="n">
        <v>0.027</v>
      </c>
      <c r="FC633" s="33" t="n">
        <v>0.027</v>
      </c>
      <c r="FD633" s="33" t="n">
        <v>0.035</v>
      </c>
      <c r="FE633" s="33" t="n">
        <v>0.053</v>
      </c>
      <c r="FF633" s="33" t="n">
        <v>0.08</v>
      </c>
      <c r="FG633" s="33" t="n">
        <v>0.088</v>
      </c>
      <c r="FH633" s="33" t="n">
        <v>0.177</v>
      </c>
      <c r="FI633" s="33" t="n">
        <v>0.142</v>
      </c>
      <c r="FJ633" s="33" t="n">
        <v>0.204</v>
      </c>
      <c r="FK633" s="33" t="n">
        <v>0.088</v>
      </c>
      <c r="FL633" s="33" t="n">
        <v>0.522</v>
      </c>
      <c r="FM633" s="33" t="n">
        <v>0.531</v>
      </c>
      <c r="FN633" s="33" t="n">
        <v>0.257</v>
      </c>
      <c r="FO633" s="33" t="n">
        <v>0.133</v>
      </c>
      <c r="FP633" s="33" t="n">
        <v>0.159</v>
      </c>
      <c r="FQ633" s="33" t="n">
        <v>0.248</v>
      </c>
      <c r="FR633" s="33" t="n">
        <v>0.08</v>
      </c>
      <c r="FS633" s="33" t="n">
        <v>0.053</v>
      </c>
      <c r="FT633" s="33" t="n">
        <v>0.204</v>
      </c>
      <c r="FU633" s="33" t="n">
        <v>0.124</v>
      </c>
      <c r="FV633" s="33" t="n">
        <v>0.106</v>
      </c>
      <c r="FW633" s="33" t="n">
        <v>0.177</v>
      </c>
      <c r="FX633" s="33" t="n">
        <v>0.142</v>
      </c>
      <c r="FY633" s="33" t="n">
        <v>0.15</v>
      </c>
      <c r="FZ633" s="33" t="n">
        <v>0.115</v>
      </c>
      <c r="GA633" s="33" t="n">
        <v>0.018</v>
      </c>
      <c r="GB633" s="33" t="n">
        <v>0.062</v>
      </c>
      <c r="GC633" s="33" t="n">
        <v>0.035</v>
      </c>
      <c r="GD633" s="33" t="n">
        <v>0.018</v>
      </c>
      <c r="GE633" s="33" t="n">
        <v>0.088</v>
      </c>
      <c r="GF633" s="33" t="n">
        <v>0.009</v>
      </c>
      <c r="GG633" s="33" t="n">
        <v>0.327</v>
      </c>
      <c r="GH633" s="33" t="n">
        <v>0.265</v>
      </c>
      <c r="GI633" s="33" t="n">
        <v>0.248</v>
      </c>
      <c r="GJ633" s="33" t="n">
        <v>0.327</v>
      </c>
      <c r="GK633" s="33" t="n">
        <v>0.301</v>
      </c>
      <c r="GL633" s="33" t="n">
        <v>0.319</v>
      </c>
      <c r="GM633" s="33" t="n">
        <v>0.487</v>
      </c>
      <c r="GN633" s="33" t="n">
        <v>0.345</v>
      </c>
      <c r="GO633" s="33" t="n">
        <v>0.434</v>
      </c>
      <c r="GP633" s="33" t="n">
        <v>0.442</v>
      </c>
      <c r="GQ633" s="33" t="n">
        <v>0.416</v>
      </c>
      <c r="GR633" s="33" t="n">
        <v>0.522</v>
      </c>
      <c r="GS633" s="33" t="n">
        <v>0.088</v>
      </c>
      <c r="GT633" s="33" t="n">
        <v>0.204</v>
      </c>
      <c r="GU633" s="33" t="n">
        <v>0.159</v>
      </c>
      <c r="GV633" s="33" t="n">
        <v>0.097</v>
      </c>
      <c r="GW633" s="33" t="n">
        <v>0.088</v>
      </c>
      <c r="GX633" s="33" t="n">
        <v>0.044</v>
      </c>
      <c r="GY633" s="33" t="n">
        <v>0.044</v>
      </c>
      <c r="GZ633" s="33" t="n">
        <v>0.053</v>
      </c>
      <c r="HA633" s="33" t="n">
        <v>0.053</v>
      </c>
      <c r="HB633" s="33" t="n">
        <v>0.044</v>
      </c>
      <c r="HC633" s="33" t="n">
        <v>0.035</v>
      </c>
      <c r="HD633" s="33" t="n">
        <v>0.044</v>
      </c>
      <c r="HE633" s="33" t="n">
        <v>0.035</v>
      </c>
      <c r="HF633" s="33" t="n">
        <v>0.071</v>
      </c>
      <c r="HG633" s="33" t="n">
        <v>0.071</v>
      </c>
      <c r="HH633" s="33" t="n">
        <v>0.071</v>
      </c>
      <c r="HI633" s="33" t="n">
        <v>0.071</v>
      </c>
      <c r="HJ633" s="33" t="n">
        <v>0.062</v>
      </c>
    </row>
    <row r="634" customFormat="false" ht="15" hidden="false" customHeight="false" outlineLevel="0" collapsed="false">
      <c r="A634" s="33" t="n">
        <v>610374</v>
      </c>
      <c r="B634" s="242" t="s">
        <v>1785</v>
      </c>
      <c r="C634" s="243" t="s">
        <v>1786</v>
      </c>
      <c r="D634" s="33" t="n">
        <v>7570</v>
      </c>
      <c r="E634" s="33" t="n">
        <v>50111</v>
      </c>
      <c r="F634" s="33" t="s">
        <v>1194</v>
      </c>
      <c r="G634" s="33" t="s">
        <v>1195</v>
      </c>
      <c r="H634" s="243" t="s">
        <v>49</v>
      </c>
      <c r="I634" s="33" t="s">
        <v>1855</v>
      </c>
      <c r="J634" s="33" t="s">
        <v>1788</v>
      </c>
      <c r="L634" s="33" t="s">
        <v>70</v>
      </c>
      <c r="N634" s="33" t="s">
        <v>1790</v>
      </c>
      <c r="O634" s="33" t="n">
        <v>51608</v>
      </c>
      <c r="P634" s="33" t="s">
        <v>1791</v>
      </c>
      <c r="Q634" s="33" t="s">
        <v>2542</v>
      </c>
      <c r="R634" s="33" t="s">
        <v>2543</v>
      </c>
      <c r="S634" s="33" t="n">
        <v>60621</v>
      </c>
      <c r="T634" s="33" t="n">
        <v>45</v>
      </c>
      <c r="U634" s="33" t="s">
        <v>6040</v>
      </c>
      <c r="V634" s="33" t="s">
        <v>6041</v>
      </c>
      <c r="W634" s="33" t="s">
        <v>2545</v>
      </c>
      <c r="X634" s="33" t="s">
        <v>2546</v>
      </c>
      <c r="Y634" s="33" t="s">
        <v>1830</v>
      </c>
      <c r="Z634" s="33" t="s">
        <v>1831</v>
      </c>
      <c r="AA634" s="33" t="n">
        <v>2012</v>
      </c>
      <c r="AB634" s="33" t="n">
        <v>610374</v>
      </c>
      <c r="AD634" s="33" t="n">
        <v>7570</v>
      </c>
      <c r="AG634" s="33" t="s">
        <v>2547</v>
      </c>
      <c r="AH634" s="33" t="n">
        <v>5</v>
      </c>
      <c r="AI634" s="33" t="s">
        <v>1842</v>
      </c>
      <c r="AJ634" s="33" t="s">
        <v>1801</v>
      </c>
      <c r="AK634" s="33" t="s">
        <v>1802</v>
      </c>
      <c r="AL634" s="33" t="s">
        <v>70</v>
      </c>
      <c r="AM634" s="33" t="s">
        <v>71</v>
      </c>
      <c r="AN634" s="33" t="s">
        <v>70</v>
      </c>
      <c r="AO634" s="33" t="s">
        <v>70</v>
      </c>
      <c r="AP634" s="33" t="s">
        <v>71</v>
      </c>
      <c r="AQ634" s="33" t="s">
        <v>2467</v>
      </c>
      <c r="AR634" s="244" t="s">
        <v>109</v>
      </c>
      <c r="AS634" s="33" t="s">
        <v>67</v>
      </c>
      <c r="AT634" s="33" t="s">
        <v>67</v>
      </c>
      <c r="AU634" s="33" t="s">
        <v>137</v>
      </c>
      <c r="AV634" s="33" t="n">
        <v>22</v>
      </c>
      <c r="AW634" s="33" t="n">
        <v>30</v>
      </c>
      <c r="AX634" s="33" t="n">
        <v>19</v>
      </c>
      <c r="AY634" s="33" t="n">
        <v>50</v>
      </c>
      <c r="AZ634" s="33" t="n">
        <v>0</v>
      </c>
      <c r="BA634" s="33" t="n">
        <v>0</v>
      </c>
      <c r="BB634" s="33" t="n">
        <v>50</v>
      </c>
      <c r="BC634" s="33" t="n">
        <v>0</v>
      </c>
      <c r="BD634" s="245" t="n">
        <v>0</v>
      </c>
      <c r="BE634" s="33" t="n">
        <v>0</v>
      </c>
      <c r="BF634" s="33" t="n">
        <v>0</v>
      </c>
      <c r="BG634" s="33" t="n">
        <v>0</v>
      </c>
      <c r="BH634" s="33" t="n">
        <v>50</v>
      </c>
      <c r="BI634" s="33" t="n">
        <v>0.04</v>
      </c>
      <c r="BJ634" s="33" t="n">
        <v>0.04</v>
      </c>
      <c r="BK634" s="33" t="n">
        <v>0.02</v>
      </c>
      <c r="BL634" s="33" t="n">
        <v>0.12</v>
      </c>
      <c r="BM634" s="33" t="n">
        <v>0.12</v>
      </c>
      <c r="BN634" s="33" t="n">
        <v>0.1</v>
      </c>
      <c r="BO634" s="33" t="n">
        <v>0.28</v>
      </c>
      <c r="BP634" s="33" t="n">
        <v>0.24</v>
      </c>
      <c r="BQ634" s="33" t="n">
        <v>0.18</v>
      </c>
      <c r="BR634" s="33" t="n">
        <v>0.16</v>
      </c>
      <c r="BS634" s="33" t="n">
        <v>0.2</v>
      </c>
      <c r="BT634" s="33" t="n">
        <v>0.26</v>
      </c>
      <c r="BU634" s="33" t="n">
        <v>0.42</v>
      </c>
      <c r="BV634" s="33" t="n">
        <v>0.36</v>
      </c>
      <c r="BW634" s="33" t="n">
        <v>0.42</v>
      </c>
      <c r="BX634" s="33" t="n">
        <v>0.3</v>
      </c>
      <c r="BY634" s="33" t="n">
        <v>0.36</v>
      </c>
      <c r="BZ634" s="33" t="n">
        <v>0.32</v>
      </c>
      <c r="CA634" s="33" t="n">
        <v>0.02</v>
      </c>
      <c r="CB634" s="33" t="n">
        <v>0.04</v>
      </c>
      <c r="CC634" s="33" t="n">
        <v>0.04</v>
      </c>
      <c r="CD634" s="33" t="n">
        <v>0.04</v>
      </c>
      <c r="CE634" s="33" t="n">
        <v>0.02</v>
      </c>
      <c r="CF634" s="33" t="n">
        <v>0.02</v>
      </c>
      <c r="CG634" s="33" t="n">
        <v>0.24</v>
      </c>
      <c r="CH634" s="33" t="n">
        <v>0.32</v>
      </c>
      <c r="CI634" s="33" t="n">
        <v>0.34</v>
      </c>
      <c r="CJ634" s="33" t="n">
        <v>0.38</v>
      </c>
      <c r="CK634" s="33" t="n">
        <v>0.3</v>
      </c>
      <c r="CL634" s="33" t="n">
        <v>0.3</v>
      </c>
      <c r="CM634" s="33" t="n">
        <v>0.06</v>
      </c>
      <c r="CN634" s="33" t="n">
        <v>0.08</v>
      </c>
      <c r="CO634" s="33" t="n">
        <v>0.06</v>
      </c>
      <c r="CP634" s="33" t="n">
        <v>0.06</v>
      </c>
      <c r="CQ634" s="33" t="n">
        <v>0.06</v>
      </c>
      <c r="CR634" s="33" t="n">
        <v>0.08</v>
      </c>
      <c r="CS634" s="33" t="n">
        <v>0.12</v>
      </c>
      <c r="CT634" s="33" t="n">
        <v>0.14</v>
      </c>
      <c r="CU634" s="33" t="n">
        <v>0.1</v>
      </c>
      <c r="CV634" s="33" t="n">
        <v>0.08</v>
      </c>
      <c r="CW634" s="33" t="n">
        <v>0.14</v>
      </c>
      <c r="CX634" s="33" t="n">
        <v>0.12</v>
      </c>
      <c r="CY634" s="33" t="n">
        <v>0.16</v>
      </c>
      <c r="CZ634" s="33" t="n">
        <v>0.04</v>
      </c>
      <c r="DA634" s="33" t="n">
        <v>0.1</v>
      </c>
      <c r="DB634" s="33" t="n">
        <v>0.16</v>
      </c>
      <c r="DC634" s="33" t="n">
        <v>0.18</v>
      </c>
      <c r="DD634" s="33" t="n">
        <v>0.16</v>
      </c>
      <c r="DE634" s="33" t="n">
        <v>0.34</v>
      </c>
      <c r="DF634" s="33" t="n">
        <v>0.36</v>
      </c>
      <c r="DG634" s="33" t="n">
        <v>0.32</v>
      </c>
      <c r="DH634" s="33" t="n">
        <v>0.3</v>
      </c>
      <c r="DI634" s="33" t="n">
        <v>0.44</v>
      </c>
      <c r="DJ634" s="33" t="n">
        <v>0.46</v>
      </c>
      <c r="DK634" s="33" t="n">
        <v>0.34</v>
      </c>
      <c r="DL634" s="33" t="n">
        <v>0.32</v>
      </c>
      <c r="DM634" s="33" t="n">
        <v>0.34</v>
      </c>
      <c r="DN634" s="33" t="n">
        <v>0.04</v>
      </c>
      <c r="DO634" s="33" t="n">
        <v>0.02</v>
      </c>
      <c r="DP634" s="33" t="n">
        <v>0.02</v>
      </c>
      <c r="DQ634" s="33" t="n">
        <v>0</v>
      </c>
      <c r="DR634" s="33" t="n">
        <v>0.04</v>
      </c>
      <c r="DS634" s="33" t="n">
        <v>0.02</v>
      </c>
      <c r="DT634" s="33" t="n">
        <v>0.02</v>
      </c>
      <c r="DU634" s="33" t="n">
        <v>0.04</v>
      </c>
      <c r="DV634" s="33" t="n">
        <v>0.02</v>
      </c>
      <c r="DW634" s="33" t="n">
        <v>0.48</v>
      </c>
      <c r="DX634" s="33" t="n">
        <v>0.4</v>
      </c>
      <c r="DY634" s="33" t="n">
        <v>0.48</v>
      </c>
      <c r="DZ634" s="33" t="n">
        <v>0.48</v>
      </c>
      <c r="EA634" s="33" t="n">
        <v>0.42</v>
      </c>
      <c r="EB634" s="33" t="n">
        <v>0.34</v>
      </c>
      <c r="EC634" s="33" t="n">
        <v>0.36</v>
      </c>
      <c r="ED634" s="33" t="n">
        <v>0.32</v>
      </c>
      <c r="EE634" s="33" t="n">
        <v>0.38</v>
      </c>
      <c r="EF634" s="33" t="n">
        <v>0.26</v>
      </c>
      <c r="EG634" s="33" t="n">
        <v>0.1</v>
      </c>
      <c r="EH634" s="33" t="n">
        <v>0.08</v>
      </c>
      <c r="EI634" s="33" t="n">
        <v>0.1</v>
      </c>
      <c r="EJ634" s="33" t="n">
        <v>0.42</v>
      </c>
      <c r="EK634" s="33" t="n">
        <v>0.2</v>
      </c>
      <c r="EL634" s="33" t="n">
        <v>0.26</v>
      </c>
      <c r="EM634" s="33" t="n">
        <v>0.16</v>
      </c>
      <c r="EN634" s="33" t="n">
        <v>0.08</v>
      </c>
      <c r="EO634" s="33" t="n">
        <v>0.38</v>
      </c>
      <c r="EP634" s="33" t="n">
        <v>0.28</v>
      </c>
      <c r="EQ634" s="33" t="n">
        <v>0.34</v>
      </c>
      <c r="ER634" s="33" t="n">
        <v>0</v>
      </c>
      <c r="ES634" s="33" t="n">
        <v>0.02</v>
      </c>
      <c r="ET634" s="33" t="n">
        <v>0.14</v>
      </c>
      <c r="EU634" s="33" t="n">
        <v>0.06</v>
      </c>
      <c r="EV634" s="33" t="n">
        <v>0.24</v>
      </c>
      <c r="EW634" s="33" t="n">
        <v>0.3</v>
      </c>
      <c r="EX634" s="33" t="n">
        <v>0.24</v>
      </c>
      <c r="EY634" s="33" t="n">
        <v>0.34</v>
      </c>
      <c r="EZ634" s="33" t="n">
        <v>5.06</v>
      </c>
      <c r="FA634" s="33" t="n">
        <v>0.12</v>
      </c>
      <c r="FB634" s="33" t="n">
        <v>0.12</v>
      </c>
      <c r="FC634" s="33" t="n">
        <v>0.08</v>
      </c>
      <c r="FD634" s="33" t="n">
        <v>0.12</v>
      </c>
      <c r="FE634" s="33" t="n">
        <v>0.1</v>
      </c>
      <c r="FF634" s="33" t="n">
        <v>0.06</v>
      </c>
      <c r="FG634" s="33" t="n">
        <v>0.16</v>
      </c>
      <c r="FH634" s="33" t="n">
        <v>0.1</v>
      </c>
      <c r="FI634" s="33" t="n">
        <v>0</v>
      </c>
      <c r="FJ634" s="33" t="n">
        <v>0.1</v>
      </c>
      <c r="FK634" s="33" t="n">
        <v>0.04</v>
      </c>
      <c r="FL634" s="33" t="n">
        <v>0.4</v>
      </c>
      <c r="FM634" s="33" t="n">
        <v>0.44</v>
      </c>
      <c r="FN634" s="33" t="n">
        <v>0.32</v>
      </c>
      <c r="FO634" s="33" t="n">
        <v>0.2</v>
      </c>
      <c r="FP634" s="33" t="n">
        <v>0.16</v>
      </c>
      <c r="FQ634" s="33" t="n">
        <v>0.24</v>
      </c>
      <c r="FR634" s="33" t="n">
        <v>0.12</v>
      </c>
      <c r="FS634" s="33" t="n">
        <v>0.2</v>
      </c>
      <c r="FT634" s="33" t="n">
        <v>0.26</v>
      </c>
      <c r="FU634" s="33" t="n">
        <v>0.16</v>
      </c>
      <c r="FV634" s="33" t="n">
        <v>0.12</v>
      </c>
      <c r="FW634" s="33" t="n">
        <v>0.12</v>
      </c>
      <c r="FX634" s="33" t="n">
        <v>0.12</v>
      </c>
      <c r="FY634" s="33" t="n">
        <v>0.08</v>
      </c>
      <c r="FZ634" s="33" t="n">
        <v>0.06</v>
      </c>
      <c r="GA634" s="33" t="n">
        <v>0.08</v>
      </c>
      <c r="GB634" s="33" t="n">
        <v>0.04</v>
      </c>
      <c r="GC634" s="33" t="n">
        <v>0.02</v>
      </c>
      <c r="GD634" s="33" t="n">
        <v>0</v>
      </c>
      <c r="GE634" s="33" t="n">
        <v>0.12</v>
      </c>
      <c r="GF634" s="33" t="n">
        <v>0.06</v>
      </c>
      <c r="GG634" s="33" t="n">
        <v>0.52</v>
      </c>
      <c r="GH634" s="33" t="n">
        <v>0.58</v>
      </c>
      <c r="GI634" s="33" t="n">
        <v>0.52</v>
      </c>
      <c r="GJ634" s="33" t="n">
        <v>0.56</v>
      </c>
      <c r="GK634" s="33" t="n">
        <v>0.52</v>
      </c>
      <c r="GL634" s="33" t="n">
        <v>0.54</v>
      </c>
      <c r="GM634" s="33" t="n">
        <v>0.14</v>
      </c>
      <c r="GN634" s="33" t="n">
        <v>0.14</v>
      </c>
      <c r="GO634" s="33" t="n">
        <v>0.22</v>
      </c>
      <c r="GP634" s="33" t="n">
        <v>0.2</v>
      </c>
      <c r="GQ634" s="33" t="n">
        <v>0.12</v>
      </c>
      <c r="GR634" s="33" t="n">
        <v>0.2</v>
      </c>
      <c r="GS634" s="33" t="n">
        <v>0.24</v>
      </c>
      <c r="GT634" s="33" t="n">
        <v>0.16</v>
      </c>
      <c r="GU634" s="33" t="n">
        <v>0.18</v>
      </c>
      <c r="GV634" s="33" t="n">
        <v>0.18</v>
      </c>
      <c r="GW634" s="33" t="n">
        <v>0.18</v>
      </c>
      <c r="GX634" s="33" t="n">
        <v>0.12</v>
      </c>
      <c r="GY634" s="33" t="n">
        <v>0</v>
      </c>
      <c r="GZ634" s="33" t="n">
        <v>0</v>
      </c>
      <c r="HA634" s="33" t="n">
        <v>0</v>
      </c>
      <c r="HB634" s="33" t="n">
        <v>0</v>
      </c>
      <c r="HC634" s="33" t="n">
        <v>0</v>
      </c>
      <c r="HD634" s="33" t="n">
        <v>0.02</v>
      </c>
      <c r="HE634" s="33" t="n">
        <v>0.02</v>
      </c>
      <c r="HF634" s="33" t="n">
        <v>0.08</v>
      </c>
      <c r="HG634" s="33" t="n">
        <v>0.06</v>
      </c>
      <c r="HH634" s="33" t="n">
        <v>0.06</v>
      </c>
      <c r="HI634" s="33" t="n">
        <v>0.06</v>
      </c>
      <c r="HJ634" s="33" t="n">
        <v>0.06</v>
      </c>
    </row>
    <row r="635" customFormat="false" ht="15" hidden="false" customHeight="false" outlineLevel="0" collapsed="false">
      <c r="A635" s="33" t="n">
        <v>610375</v>
      </c>
      <c r="B635" s="242" t="s">
        <v>1785</v>
      </c>
      <c r="C635" s="243" t="s">
        <v>1786</v>
      </c>
      <c r="D635" s="33" t="n">
        <v>7580</v>
      </c>
      <c r="E635" s="33" t="n">
        <v>50121</v>
      </c>
      <c r="F635" s="33" t="s">
        <v>1350</v>
      </c>
      <c r="G635" s="33" t="s">
        <v>1351</v>
      </c>
      <c r="H635" s="243" t="s">
        <v>49</v>
      </c>
      <c r="I635" s="33" t="s">
        <v>1855</v>
      </c>
      <c r="J635" s="33" t="s">
        <v>1788</v>
      </c>
      <c r="L635" s="33" t="s">
        <v>70</v>
      </c>
      <c r="N635" s="33" t="s">
        <v>1790</v>
      </c>
      <c r="O635" s="33" t="n">
        <v>51584</v>
      </c>
      <c r="P635" s="33" t="s">
        <v>1791</v>
      </c>
      <c r="Q635" s="33" t="s">
        <v>2702</v>
      </c>
      <c r="R635" s="33" t="s">
        <v>2703</v>
      </c>
      <c r="S635" s="33" t="n">
        <v>60609</v>
      </c>
      <c r="T635" s="33" t="n">
        <v>42</v>
      </c>
      <c r="U635" s="33" t="s">
        <v>6042</v>
      </c>
      <c r="V635" s="33" t="s">
        <v>6043</v>
      </c>
      <c r="W635" s="33" t="s">
        <v>2706</v>
      </c>
      <c r="X635" s="33" t="s">
        <v>2707</v>
      </c>
      <c r="Y635" s="33" t="s">
        <v>1908</v>
      </c>
      <c r="Z635" s="33" t="s">
        <v>2083</v>
      </c>
      <c r="AA635" s="33" t="n">
        <v>2012</v>
      </c>
      <c r="AB635" s="33" t="n">
        <v>610375</v>
      </c>
      <c r="AG635" s="33" t="s">
        <v>2708</v>
      </c>
      <c r="AH635" s="33" t="n">
        <v>5</v>
      </c>
      <c r="AI635" s="33" t="s">
        <v>1842</v>
      </c>
      <c r="AJ635" s="33" t="s">
        <v>1801</v>
      </c>
      <c r="AK635" s="33" t="s">
        <v>1802</v>
      </c>
      <c r="AL635" s="33" t="s">
        <v>70</v>
      </c>
      <c r="AM635" s="33" t="s">
        <v>71</v>
      </c>
      <c r="AR635" s="244" t="s">
        <v>54</v>
      </c>
    </row>
    <row r="636" customFormat="false" ht="15" hidden="false" customHeight="false" outlineLevel="0" collapsed="false">
      <c r="A636" s="33" t="n">
        <v>610378</v>
      </c>
      <c r="B636" s="242" t="s">
        <v>1785</v>
      </c>
      <c r="C636" s="243" t="s">
        <v>1786</v>
      </c>
      <c r="D636" s="33" t="n">
        <v>7660</v>
      </c>
      <c r="E636" s="33" t="n">
        <v>50161</v>
      </c>
      <c r="F636" s="33" t="s">
        <v>421</v>
      </c>
      <c r="G636" s="33" t="s">
        <v>422</v>
      </c>
      <c r="H636" s="243" t="s">
        <v>49</v>
      </c>
      <c r="I636" s="33" t="s">
        <v>1855</v>
      </c>
      <c r="J636" s="33" t="s">
        <v>1788</v>
      </c>
      <c r="L636" s="33" t="s">
        <v>118</v>
      </c>
      <c r="N636" s="33" t="s">
        <v>1790</v>
      </c>
      <c r="O636" s="33" t="n">
        <v>51564</v>
      </c>
      <c r="P636" s="33" t="s">
        <v>1791</v>
      </c>
      <c r="Q636" s="33" t="s">
        <v>2517</v>
      </c>
      <c r="R636" s="33" t="s">
        <v>2518</v>
      </c>
      <c r="S636" s="33" t="n">
        <v>60612</v>
      </c>
      <c r="T636" s="33" t="n">
        <v>38</v>
      </c>
      <c r="U636" s="33" t="s">
        <v>6044</v>
      </c>
      <c r="V636" s="33" t="s">
        <v>6045</v>
      </c>
      <c r="W636" s="33" t="s">
        <v>6046</v>
      </c>
      <c r="X636" s="33" t="s">
        <v>2522</v>
      </c>
      <c r="Y636" s="33" t="s">
        <v>1989</v>
      </c>
      <c r="Z636" s="33" t="s">
        <v>2067</v>
      </c>
      <c r="AA636" s="33" t="n">
        <v>2012</v>
      </c>
      <c r="AB636" s="33" t="n">
        <v>610378</v>
      </c>
      <c r="AD636" s="33" t="n">
        <v>7660</v>
      </c>
      <c r="AG636" s="33" t="s">
        <v>2523</v>
      </c>
      <c r="AH636" s="33" t="n">
        <v>3</v>
      </c>
      <c r="AI636" s="33" t="s">
        <v>6047</v>
      </c>
      <c r="AJ636" s="33" t="s">
        <v>1801</v>
      </c>
      <c r="AK636" s="33" t="s">
        <v>1802</v>
      </c>
      <c r="AL636" s="33" t="s">
        <v>118</v>
      </c>
      <c r="AM636" s="33" t="s">
        <v>108</v>
      </c>
      <c r="AN636" s="33" t="s">
        <v>118</v>
      </c>
      <c r="AO636" s="33" t="s">
        <v>118</v>
      </c>
      <c r="AP636" s="33" t="s">
        <v>108</v>
      </c>
      <c r="AQ636" s="33" t="s">
        <v>2426</v>
      </c>
      <c r="AR636" s="244" t="s">
        <v>54</v>
      </c>
    </row>
    <row r="637" customFormat="false" ht="15" hidden="false" customHeight="false" outlineLevel="0" collapsed="false">
      <c r="A637" s="33" t="n">
        <v>610380</v>
      </c>
      <c r="B637" s="242" t="s">
        <v>1785</v>
      </c>
      <c r="C637" s="243" t="s">
        <v>1786</v>
      </c>
      <c r="D637" s="33" t="n">
        <v>7200</v>
      </c>
      <c r="E637" s="33" t="n">
        <v>55161</v>
      </c>
      <c r="F637" s="33" t="s">
        <v>1474</v>
      </c>
      <c r="G637" s="33" t="s">
        <v>1475</v>
      </c>
      <c r="H637" s="243" t="s">
        <v>49</v>
      </c>
      <c r="I637" s="33" t="s">
        <v>3947</v>
      </c>
      <c r="J637" s="33" t="s">
        <v>1788</v>
      </c>
      <c r="L637" s="33" t="s">
        <v>52</v>
      </c>
      <c r="N637" s="33" t="s">
        <v>1790</v>
      </c>
      <c r="O637" s="33" t="n">
        <v>51580</v>
      </c>
      <c r="P637" s="33" t="s">
        <v>1791</v>
      </c>
      <c r="Q637" s="33" t="s">
        <v>2206</v>
      </c>
      <c r="R637" s="33" t="s">
        <v>2207</v>
      </c>
      <c r="S637" s="33" t="n">
        <v>60615</v>
      </c>
      <c r="T637" s="33" t="n">
        <v>42</v>
      </c>
      <c r="U637" s="33" t="s">
        <v>6048</v>
      </c>
      <c r="V637" s="33" t="s">
        <v>6049</v>
      </c>
      <c r="W637" s="33" t="s">
        <v>6050</v>
      </c>
      <c r="X637" s="33" t="s">
        <v>6051</v>
      </c>
      <c r="Y637" s="33" t="s">
        <v>1869</v>
      </c>
      <c r="Z637" s="33" t="s">
        <v>1811</v>
      </c>
      <c r="AA637" s="33" t="n">
        <v>2012</v>
      </c>
      <c r="AB637" s="33" t="n">
        <v>610380</v>
      </c>
      <c r="AD637" s="33" t="n">
        <v>7200</v>
      </c>
      <c r="AG637" s="33" t="s">
        <v>6052</v>
      </c>
      <c r="AH637" s="33" t="n">
        <v>4</v>
      </c>
      <c r="AI637" s="33" t="s">
        <v>1849</v>
      </c>
      <c r="AJ637" s="33" t="s">
        <v>1801</v>
      </c>
      <c r="AK637" s="33" t="s">
        <v>1802</v>
      </c>
      <c r="AL637" s="33" t="s">
        <v>52</v>
      </c>
      <c r="AM637" s="33" t="s">
        <v>53</v>
      </c>
      <c r="AN637" s="33" t="s">
        <v>52</v>
      </c>
      <c r="AO637" s="33" t="s">
        <v>52</v>
      </c>
      <c r="AP637" s="33" t="s">
        <v>53</v>
      </c>
      <c r="AQ637" s="33" t="s">
        <v>2426</v>
      </c>
      <c r="AR637" s="244" t="s">
        <v>243</v>
      </c>
      <c r="AS637" s="33" t="s">
        <v>67</v>
      </c>
      <c r="AT637" s="33" t="s">
        <v>67</v>
      </c>
      <c r="AU637" s="33" t="s">
        <v>67</v>
      </c>
      <c r="AV637" s="33" t="n">
        <v>26</v>
      </c>
      <c r="AW637" s="33" t="n">
        <v>38</v>
      </c>
      <c r="AX637" s="33" t="n">
        <v>34</v>
      </c>
      <c r="AY637" s="33" t="n">
        <v>158</v>
      </c>
      <c r="AZ637" s="33" t="n">
        <v>0</v>
      </c>
      <c r="BA637" s="33" t="n">
        <v>0</v>
      </c>
      <c r="BB637" s="33" t="n">
        <v>142</v>
      </c>
      <c r="BC637" s="33" t="n">
        <v>2</v>
      </c>
      <c r="BD637" s="245" t="n">
        <v>1</v>
      </c>
      <c r="BE637" s="33" t="n">
        <v>0</v>
      </c>
      <c r="BF637" s="33" t="n">
        <v>4</v>
      </c>
      <c r="BG637" s="33" t="n">
        <v>9</v>
      </c>
      <c r="BH637" s="33" t="n">
        <v>158</v>
      </c>
      <c r="BI637" s="33" t="n">
        <v>0.044</v>
      </c>
      <c r="BJ637" s="33" t="n">
        <v>0.013</v>
      </c>
      <c r="BK637" s="33" t="n">
        <v>0.019</v>
      </c>
      <c r="BL637" s="33" t="n">
        <v>0.095</v>
      </c>
      <c r="BM637" s="33" t="n">
        <v>0.101</v>
      </c>
      <c r="BN637" s="33" t="n">
        <v>0.127</v>
      </c>
      <c r="BO637" s="33" t="n">
        <v>0.184</v>
      </c>
      <c r="BP637" s="33" t="n">
        <v>0.146</v>
      </c>
      <c r="BQ637" s="33" t="n">
        <v>0.146</v>
      </c>
      <c r="BR637" s="33" t="n">
        <v>0.171</v>
      </c>
      <c r="BS637" s="33" t="n">
        <v>0.266</v>
      </c>
      <c r="BT637" s="33" t="n">
        <v>0.259</v>
      </c>
      <c r="BU637" s="33" t="n">
        <v>0.38</v>
      </c>
      <c r="BV637" s="33" t="n">
        <v>0.386</v>
      </c>
      <c r="BW637" s="33" t="n">
        <v>0.462</v>
      </c>
      <c r="BX637" s="33" t="n">
        <v>0.323</v>
      </c>
      <c r="BY637" s="33" t="n">
        <v>0.342</v>
      </c>
      <c r="BZ637" s="33" t="n">
        <v>0.297</v>
      </c>
      <c r="CA637" s="33" t="n">
        <v>0.006</v>
      </c>
      <c r="CB637" s="33" t="n">
        <v>0.006</v>
      </c>
      <c r="CC637" s="33" t="n">
        <v>0</v>
      </c>
      <c r="CD637" s="33" t="n">
        <v>0.006</v>
      </c>
      <c r="CE637" s="33" t="n">
        <v>0.006</v>
      </c>
      <c r="CF637" s="33" t="n">
        <v>0.051</v>
      </c>
      <c r="CG637" s="33" t="n">
        <v>0.386</v>
      </c>
      <c r="CH637" s="33" t="n">
        <v>0.449</v>
      </c>
      <c r="CI637" s="33" t="n">
        <v>0.373</v>
      </c>
      <c r="CJ637" s="33" t="n">
        <v>0.405</v>
      </c>
      <c r="CK637" s="33" t="n">
        <v>0.285</v>
      </c>
      <c r="CL637" s="33" t="n">
        <v>0.266</v>
      </c>
      <c r="CM637" s="33" t="n">
        <v>0.013</v>
      </c>
      <c r="CN637" s="33" t="n">
        <v>0.013</v>
      </c>
      <c r="CO637" s="33" t="n">
        <v>0.013</v>
      </c>
      <c r="CP637" s="33" t="n">
        <v>0.038</v>
      </c>
      <c r="CQ637" s="33" t="n">
        <v>0.019</v>
      </c>
      <c r="CR637" s="33" t="n">
        <v>0.013</v>
      </c>
      <c r="CS637" s="33" t="n">
        <v>0.108</v>
      </c>
      <c r="CT637" s="33" t="n">
        <v>0.177</v>
      </c>
      <c r="CU637" s="33" t="n">
        <v>0.127</v>
      </c>
      <c r="CV637" s="33" t="n">
        <v>0.038</v>
      </c>
      <c r="CW637" s="33" t="n">
        <v>0.063</v>
      </c>
      <c r="CX637" s="33" t="n">
        <v>0.076</v>
      </c>
      <c r="CY637" s="33" t="n">
        <v>0.082</v>
      </c>
      <c r="CZ637" s="33" t="n">
        <v>0.063</v>
      </c>
      <c r="DA637" s="33" t="n">
        <v>0.114</v>
      </c>
      <c r="DB637" s="33" t="n">
        <v>0.19</v>
      </c>
      <c r="DC637" s="33" t="n">
        <v>0.146</v>
      </c>
      <c r="DD637" s="33" t="n">
        <v>0.177</v>
      </c>
      <c r="DE637" s="33" t="n">
        <v>0.329</v>
      </c>
      <c r="DF637" s="33" t="n">
        <v>0.38</v>
      </c>
      <c r="DG637" s="33" t="n">
        <v>0.348</v>
      </c>
      <c r="DH637" s="33" t="n">
        <v>0.323</v>
      </c>
      <c r="DI637" s="33" t="n">
        <v>0.386</v>
      </c>
      <c r="DJ637" s="33" t="n">
        <v>0.411</v>
      </c>
      <c r="DK637" s="33" t="n">
        <v>0.297</v>
      </c>
      <c r="DL637" s="33" t="n">
        <v>0.266</v>
      </c>
      <c r="DM637" s="33" t="n">
        <v>0.342</v>
      </c>
      <c r="DN637" s="33" t="n">
        <v>0.013</v>
      </c>
      <c r="DO637" s="33" t="n">
        <v>0.006</v>
      </c>
      <c r="DP637" s="33" t="n">
        <v>0.013</v>
      </c>
      <c r="DQ637" s="33" t="n">
        <v>0.006</v>
      </c>
      <c r="DR637" s="33" t="n">
        <v>0.013</v>
      </c>
      <c r="DS637" s="33" t="n">
        <v>0.019</v>
      </c>
      <c r="DT637" s="33" t="n">
        <v>0.032</v>
      </c>
      <c r="DU637" s="33" t="n">
        <v>0.013</v>
      </c>
      <c r="DV637" s="33" t="n">
        <v>0.025</v>
      </c>
      <c r="DW637" s="33" t="n">
        <v>0.608</v>
      </c>
      <c r="DX637" s="33" t="n">
        <v>0.538</v>
      </c>
      <c r="DY637" s="33" t="n">
        <v>0.551</v>
      </c>
      <c r="DZ637" s="33" t="n">
        <v>0.551</v>
      </c>
      <c r="EA637" s="33" t="n">
        <v>0.519</v>
      </c>
      <c r="EB637" s="33" t="n">
        <v>0.443</v>
      </c>
      <c r="EC637" s="33" t="n">
        <v>0.373</v>
      </c>
      <c r="ED637" s="33" t="n">
        <v>0.399</v>
      </c>
      <c r="EE637" s="33" t="n">
        <v>0.329</v>
      </c>
      <c r="EF637" s="33" t="n">
        <v>0.411</v>
      </c>
      <c r="EG637" s="33" t="n">
        <v>0.082</v>
      </c>
      <c r="EH637" s="33" t="n">
        <v>0.038</v>
      </c>
      <c r="EI637" s="33" t="n">
        <v>0.133</v>
      </c>
      <c r="EJ637" s="33" t="n">
        <v>0.291</v>
      </c>
      <c r="EK637" s="33" t="n">
        <v>0.127</v>
      </c>
      <c r="EL637" s="33" t="n">
        <v>0.127</v>
      </c>
      <c r="EM637" s="33" t="n">
        <v>0.146</v>
      </c>
      <c r="EN637" s="33" t="n">
        <v>0.133</v>
      </c>
      <c r="EO637" s="33" t="n">
        <v>0.449</v>
      </c>
      <c r="EP637" s="33" t="n">
        <v>0.43</v>
      </c>
      <c r="EQ637" s="33" t="n">
        <v>0.399</v>
      </c>
      <c r="ER637" s="33" t="n">
        <v>0.038</v>
      </c>
      <c r="ES637" s="33" t="n">
        <v>0.038</v>
      </c>
      <c r="ET637" s="33" t="n">
        <v>0.076</v>
      </c>
      <c r="EU637" s="33" t="n">
        <v>0.082</v>
      </c>
      <c r="EV637" s="33" t="n">
        <v>0.127</v>
      </c>
      <c r="EW637" s="33" t="n">
        <v>0.304</v>
      </c>
      <c r="EX637" s="33" t="n">
        <v>0.329</v>
      </c>
      <c r="EY637" s="33" t="n">
        <v>0.241</v>
      </c>
      <c r="EZ637" s="33" t="n">
        <v>7.25</v>
      </c>
      <c r="FA637" s="33" t="n">
        <v>0.032</v>
      </c>
      <c r="FB637" s="33" t="n">
        <v>0.025</v>
      </c>
      <c r="FC637" s="33" t="n">
        <v>0.051</v>
      </c>
      <c r="FD637" s="33" t="n">
        <v>0.051</v>
      </c>
      <c r="FE637" s="33" t="n">
        <v>0.082</v>
      </c>
      <c r="FF637" s="33" t="n">
        <v>0.063</v>
      </c>
      <c r="FG637" s="33" t="n">
        <v>0.127</v>
      </c>
      <c r="FH637" s="33" t="n">
        <v>0.133</v>
      </c>
      <c r="FI637" s="33" t="n">
        <v>0.152</v>
      </c>
      <c r="FJ637" s="33" t="n">
        <v>0.234</v>
      </c>
      <c r="FK637" s="33" t="n">
        <v>0.051</v>
      </c>
      <c r="FL637" s="33" t="n">
        <v>0.639</v>
      </c>
      <c r="FM637" s="33" t="n">
        <v>0.544</v>
      </c>
      <c r="FN637" s="33" t="n">
        <v>0.241</v>
      </c>
      <c r="FO637" s="33" t="n">
        <v>0.063</v>
      </c>
      <c r="FP637" s="33" t="n">
        <v>0.133</v>
      </c>
      <c r="FQ637" s="33" t="n">
        <v>0.184</v>
      </c>
      <c r="FR637" s="33" t="n">
        <v>0.089</v>
      </c>
      <c r="FS637" s="33" t="n">
        <v>0.127</v>
      </c>
      <c r="FT637" s="33" t="n">
        <v>0.304</v>
      </c>
      <c r="FU637" s="33" t="n">
        <v>0.07</v>
      </c>
      <c r="FV637" s="33" t="n">
        <v>0.044</v>
      </c>
      <c r="FW637" s="33" t="n">
        <v>0.209</v>
      </c>
      <c r="FX637" s="33" t="n">
        <v>0.139</v>
      </c>
      <c r="FY637" s="33" t="n">
        <v>0.152</v>
      </c>
      <c r="FZ637" s="33" t="n">
        <v>0.063</v>
      </c>
      <c r="GA637" s="33" t="n">
        <v>0.025</v>
      </c>
      <c r="GB637" s="33" t="n">
        <v>0.057</v>
      </c>
      <c r="GC637" s="33" t="n">
        <v>0.032</v>
      </c>
      <c r="GD637" s="33" t="n">
        <v>0.063</v>
      </c>
      <c r="GE637" s="33" t="n">
        <v>0.139</v>
      </c>
      <c r="GF637" s="33" t="n">
        <v>0.038</v>
      </c>
      <c r="GG637" s="33" t="n">
        <v>0.487</v>
      </c>
      <c r="GH637" s="33" t="n">
        <v>0.405</v>
      </c>
      <c r="GI637" s="33" t="n">
        <v>0.418</v>
      </c>
      <c r="GJ637" s="33" t="n">
        <v>0.418</v>
      </c>
      <c r="GK637" s="33" t="n">
        <v>0.475</v>
      </c>
      <c r="GL637" s="33" t="n">
        <v>0.494</v>
      </c>
      <c r="GM637" s="33" t="n">
        <v>0.278</v>
      </c>
      <c r="GN637" s="33" t="n">
        <v>0.253</v>
      </c>
      <c r="GO637" s="33" t="n">
        <v>0.278</v>
      </c>
      <c r="GP637" s="33" t="n">
        <v>0.291</v>
      </c>
      <c r="GQ637" s="33" t="n">
        <v>0.165</v>
      </c>
      <c r="GR637" s="33" t="n">
        <v>0.335</v>
      </c>
      <c r="GS637" s="33" t="n">
        <v>0.139</v>
      </c>
      <c r="GT637" s="33" t="n">
        <v>0.209</v>
      </c>
      <c r="GU637" s="33" t="n">
        <v>0.19</v>
      </c>
      <c r="GV637" s="33" t="n">
        <v>0.146</v>
      </c>
      <c r="GW637" s="33" t="n">
        <v>0.165</v>
      </c>
      <c r="GX637" s="33" t="n">
        <v>0.057</v>
      </c>
      <c r="GY637" s="33" t="n">
        <v>0.006</v>
      </c>
      <c r="GZ637" s="33" t="n">
        <v>0.032</v>
      </c>
      <c r="HA637" s="33" t="n">
        <v>0.013</v>
      </c>
      <c r="HB637" s="33" t="n">
        <v>0.019</v>
      </c>
      <c r="HC637" s="33" t="n">
        <v>0.006</v>
      </c>
      <c r="HD637" s="33" t="n">
        <v>0.019</v>
      </c>
      <c r="HE637" s="33" t="n">
        <v>0.063</v>
      </c>
      <c r="HF637" s="33" t="n">
        <v>0.044</v>
      </c>
      <c r="HG637" s="33" t="n">
        <v>0.07</v>
      </c>
      <c r="HH637" s="33" t="n">
        <v>0.063</v>
      </c>
      <c r="HI637" s="33" t="n">
        <v>0.051</v>
      </c>
      <c r="HJ637" s="33" t="n">
        <v>0.057</v>
      </c>
    </row>
    <row r="638" customFormat="false" ht="15" hidden="false" customHeight="false" outlineLevel="0" collapsed="false">
      <c r="A638" s="33" t="n">
        <v>610381</v>
      </c>
      <c r="B638" s="242" t="s">
        <v>1785</v>
      </c>
      <c r="C638" s="243" t="s">
        <v>1786</v>
      </c>
      <c r="D638" s="33" t="n">
        <v>7270</v>
      </c>
      <c r="E638" s="33" t="n">
        <v>55191</v>
      </c>
      <c r="F638" s="33" t="s">
        <v>222</v>
      </c>
      <c r="G638" s="33" t="s">
        <v>223</v>
      </c>
      <c r="H638" s="243" t="s">
        <v>49</v>
      </c>
      <c r="I638" s="33" t="s">
        <v>3947</v>
      </c>
      <c r="J638" s="33" t="s">
        <v>2438</v>
      </c>
      <c r="L638" s="33" t="s">
        <v>52</v>
      </c>
      <c r="N638" s="33" t="s">
        <v>1790</v>
      </c>
      <c r="O638" s="33" t="n">
        <v>51580</v>
      </c>
      <c r="P638" s="33" t="s">
        <v>1791</v>
      </c>
      <c r="Q638" s="33" t="s">
        <v>2206</v>
      </c>
      <c r="R638" s="33" t="s">
        <v>2207</v>
      </c>
      <c r="S638" s="33" t="n">
        <v>60615</v>
      </c>
      <c r="T638" s="33" t="n">
        <v>42</v>
      </c>
      <c r="U638" s="33" t="s">
        <v>6053</v>
      </c>
      <c r="V638" s="33" t="s">
        <v>6054</v>
      </c>
      <c r="W638" s="33" t="s">
        <v>6055</v>
      </c>
      <c r="X638" s="33" t="s">
        <v>6056</v>
      </c>
      <c r="Y638" s="33" t="s">
        <v>1869</v>
      </c>
      <c r="Z638" s="33" t="s">
        <v>1811</v>
      </c>
      <c r="AA638" s="33" t="n">
        <v>2012</v>
      </c>
      <c r="AB638" s="33" t="n">
        <v>610381</v>
      </c>
      <c r="AD638" s="33" t="n">
        <v>7270</v>
      </c>
      <c r="AG638" s="33" t="s">
        <v>6057</v>
      </c>
      <c r="AH638" s="33" t="n">
        <v>0</v>
      </c>
      <c r="AI638" s="33" t="s">
        <v>1842</v>
      </c>
      <c r="AJ638" s="33" t="s">
        <v>1801</v>
      </c>
      <c r="AK638" s="33" t="s">
        <v>1802</v>
      </c>
      <c r="AL638" s="33" t="s">
        <v>52</v>
      </c>
      <c r="AM638" s="33" t="s">
        <v>53</v>
      </c>
      <c r="AN638" s="33" t="s">
        <v>52</v>
      </c>
      <c r="AO638" s="33" t="s">
        <v>52</v>
      </c>
      <c r="AP638" s="33" t="s">
        <v>53</v>
      </c>
      <c r="AQ638" s="33" t="s">
        <v>2426</v>
      </c>
      <c r="AR638" s="244" t="s">
        <v>109</v>
      </c>
      <c r="AS638" s="33" t="s">
        <v>47</v>
      </c>
      <c r="AT638" s="33" t="s">
        <v>47</v>
      </c>
      <c r="AU638" s="33" t="s">
        <v>47</v>
      </c>
      <c r="AV638" s="33" t="n">
        <v>58</v>
      </c>
      <c r="AW638" s="33" t="n">
        <v>49</v>
      </c>
      <c r="AX638" s="33" t="n">
        <v>47</v>
      </c>
      <c r="AY638" s="33" t="n">
        <v>350</v>
      </c>
      <c r="AZ638" s="33" t="n">
        <v>2</v>
      </c>
      <c r="BA638" s="33" t="n">
        <v>0</v>
      </c>
      <c r="BB638" s="33" t="n">
        <v>329</v>
      </c>
      <c r="BC638" s="33" t="n">
        <v>0</v>
      </c>
      <c r="BD638" s="245" t="n">
        <v>1</v>
      </c>
      <c r="BE638" s="33" t="n">
        <v>0</v>
      </c>
      <c r="BF638" s="33" t="n">
        <v>9</v>
      </c>
      <c r="BG638" s="33" t="n">
        <v>9</v>
      </c>
      <c r="BH638" s="33" t="n">
        <v>350</v>
      </c>
      <c r="BI638" s="33" t="n">
        <v>0.006</v>
      </c>
      <c r="BJ638" s="33" t="n">
        <v>0.011</v>
      </c>
      <c r="BK638" s="33" t="n">
        <v>0.006</v>
      </c>
      <c r="BL638" s="33" t="n">
        <v>0.04</v>
      </c>
      <c r="BM638" s="33" t="n">
        <v>0.04</v>
      </c>
      <c r="BN638" s="33" t="n">
        <v>0.086</v>
      </c>
      <c r="BO638" s="33" t="n">
        <v>0.043</v>
      </c>
      <c r="BP638" s="33" t="n">
        <v>0.043</v>
      </c>
      <c r="BQ638" s="33" t="n">
        <v>0.069</v>
      </c>
      <c r="BR638" s="33" t="n">
        <v>0.086</v>
      </c>
      <c r="BS638" s="33" t="n">
        <v>0.12</v>
      </c>
      <c r="BT638" s="33" t="n">
        <v>0.194</v>
      </c>
      <c r="BU638" s="33" t="n">
        <v>0.286</v>
      </c>
      <c r="BV638" s="33" t="n">
        <v>0.271</v>
      </c>
      <c r="BW638" s="33" t="n">
        <v>0.357</v>
      </c>
      <c r="BX638" s="33" t="n">
        <v>0.271</v>
      </c>
      <c r="BY638" s="33" t="n">
        <v>0.357</v>
      </c>
      <c r="BZ638" s="33" t="n">
        <v>0.306</v>
      </c>
      <c r="CA638" s="33" t="n">
        <v>0.011</v>
      </c>
      <c r="CB638" s="33" t="n">
        <v>0.014</v>
      </c>
      <c r="CC638" s="33" t="n">
        <v>0.023</v>
      </c>
      <c r="CD638" s="33" t="n">
        <v>0.029</v>
      </c>
      <c r="CE638" s="33" t="n">
        <v>0.014</v>
      </c>
      <c r="CF638" s="33" t="n">
        <v>0.037</v>
      </c>
      <c r="CG638" s="33" t="n">
        <v>0.654</v>
      </c>
      <c r="CH638" s="33" t="n">
        <v>0.66</v>
      </c>
      <c r="CI638" s="33" t="n">
        <v>0.546</v>
      </c>
      <c r="CJ638" s="33" t="n">
        <v>0.574</v>
      </c>
      <c r="CK638" s="33" t="n">
        <v>0.469</v>
      </c>
      <c r="CL638" s="33" t="n">
        <v>0.377</v>
      </c>
      <c r="CM638" s="33" t="n">
        <v>0.006</v>
      </c>
      <c r="CN638" s="33" t="n">
        <v>0.009</v>
      </c>
      <c r="CO638" s="33" t="n">
        <v>0.014</v>
      </c>
      <c r="CP638" s="33" t="n">
        <v>0.023</v>
      </c>
      <c r="CQ638" s="33" t="n">
        <v>0.009</v>
      </c>
      <c r="CR638" s="33" t="n">
        <v>0.017</v>
      </c>
      <c r="CS638" s="33" t="n">
        <v>0.103</v>
      </c>
      <c r="CT638" s="33" t="n">
        <v>0.109</v>
      </c>
      <c r="CU638" s="33" t="n">
        <v>0.089</v>
      </c>
      <c r="CV638" s="33" t="n">
        <v>0.026</v>
      </c>
      <c r="CW638" s="33" t="n">
        <v>0.054</v>
      </c>
      <c r="CX638" s="33" t="n">
        <v>0.043</v>
      </c>
      <c r="CY638" s="33" t="n">
        <v>0.066</v>
      </c>
      <c r="CZ638" s="33" t="n">
        <v>0.034</v>
      </c>
      <c r="DA638" s="33" t="n">
        <v>0.1</v>
      </c>
      <c r="DB638" s="33" t="n">
        <v>0.143</v>
      </c>
      <c r="DC638" s="33" t="n">
        <v>0.123</v>
      </c>
      <c r="DD638" s="33" t="n">
        <v>0.126</v>
      </c>
      <c r="DE638" s="33" t="n">
        <v>0.286</v>
      </c>
      <c r="DF638" s="33" t="n">
        <v>0.289</v>
      </c>
      <c r="DG638" s="33" t="n">
        <v>0.351</v>
      </c>
      <c r="DH638" s="33" t="n">
        <v>0.283</v>
      </c>
      <c r="DI638" s="33" t="n">
        <v>0.357</v>
      </c>
      <c r="DJ638" s="33" t="n">
        <v>0.389</v>
      </c>
      <c r="DK638" s="33" t="n">
        <v>0.34</v>
      </c>
      <c r="DL638" s="33" t="n">
        <v>0.274</v>
      </c>
      <c r="DM638" s="33" t="n">
        <v>0.314</v>
      </c>
      <c r="DN638" s="33" t="n">
        <v>0.017</v>
      </c>
      <c r="DO638" s="33" t="n">
        <v>0.02</v>
      </c>
      <c r="DP638" s="33" t="n">
        <v>0.029</v>
      </c>
      <c r="DQ638" s="33" t="n">
        <v>0.014</v>
      </c>
      <c r="DR638" s="33" t="n">
        <v>0.034</v>
      </c>
      <c r="DS638" s="33" t="n">
        <v>0.04</v>
      </c>
      <c r="DT638" s="33" t="n">
        <v>0.02</v>
      </c>
      <c r="DU638" s="33" t="n">
        <v>0.029</v>
      </c>
      <c r="DV638" s="33" t="n">
        <v>0.04</v>
      </c>
      <c r="DW638" s="33" t="n">
        <v>0.666</v>
      </c>
      <c r="DX638" s="33" t="n">
        <v>0.629</v>
      </c>
      <c r="DY638" s="33" t="n">
        <v>0.563</v>
      </c>
      <c r="DZ638" s="33" t="n">
        <v>0.614</v>
      </c>
      <c r="EA638" s="33" t="n">
        <v>0.566</v>
      </c>
      <c r="EB638" s="33" t="n">
        <v>0.454</v>
      </c>
      <c r="EC638" s="33" t="n">
        <v>0.394</v>
      </c>
      <c r="ED638" s="33" t="n">
        <v>0.466</v>
      </c>
      <c r="EE638" s="33" t="n">
        <v>0.431</v>
      </c>
      <c r="EF638" s="33" t="n">
        <v>0.403</v>
      </c>
      <c r="EG638" s="33" t="n">
        <v>0.051</v>
      </c>
      <c r="EH638" s="33" t="n">
        <v>0.031</v>
      </c>
      <c r="EI638" s="33" t="n">
        <v>0.091</v>
      </c>
      <c r="EJ638" s="33" t="n">
        <v>0.277</v>
      </c>
      <c r="EK638" s="33" t="n">
        <v>0.143</v>
      </c>
      <c r="EL638" s="33" t="n">
        <v>0.091</v>
      </c>
      <c r="EM638" s="33" t="n">
        <v>0.151</v>
      </c>
      <c r="EN638" s="33" t="n">
        <v>0.114</v>
      </c>
      <c r="EO638" s="33" t="n">
        <v>0.354</v>
      </c>
      <c r="EP638" s="33" t="n">
        <v>0.36</v>
      </c>
      <c r="EQ638" s="33" t="n">
        <v>0.357</v>
      </c>
      <c r="ER638" s="33" t="n">
        <v>0.063</v>
      </c>
      <c r="ES638" s="33" t="n">
        <v>0.06</v>
      </c>
      <c r="ET638" s="33" t="n">
        <v>0.117</v>
      </c>
      <c r="EU638" s="33" t="n">
        <v>0.077</v>
      </c>
      <c r="EV638" s="33" t="n">
        <v>0.143</v>
      </c>
      <c r="EW638" s="33" t="n">
        <v>0.391</v>
      </c>
      <c r="EX638" s="33" t="n">
        <v>0.4</v>
      </c>
      <c r="EY638" s="33" t="n">
        <v>0.323</v>
      </c>
      <c r="EZ638" s="33" t="n">
        <v>7.85</v>
      </c>
      <c r="FA638" s="33" t="n">
        <v>0.017</v>
      </c>
      <c r="FB638" s="33" t="n">
        <v>0.023</v>
      </c>
      <c r="FC638" s="33" t="n">
        <v>0.009</v>
      </c>
      <c r="FD638" s="33" t="n">
        <v>0.037</v>
      </c>
      <c r="FE638" s="33" t="n">
        <v>0.089</v>
      </c>
      <c r="FF638" s="33" t="n">
        <v>0.071</v>
      </c>
      <c r="FG638" s="33" t="n">
        <v>0.089</v>
      </c>
      <c r="FH638" s="33" t="n">
        <v>0.16</v>
      </c>
      <c r="FI638" s="33" t="n">
        <v>0.123</v>
      </c>
      <c r="FJ638" s="33" t="n">
        <v>0.34</v>
      </c>
      <c r="FK638" s="33" t="n">
        <v>0.043</v>
      </c>
      <c r="FL638" s="33" t="n">
        <v>0.569</v>
      </c>
      <c r="FM638" s="33" t="n">
        <v>0.514</v>
      </c>
      <c r="FN638" s="33" t="n">
        <v>0.2</v>
      </c>
      <c r="FO638" s="33" t="n">
        <v>0.094</v>
      </c>
      <c r="FP638" s="33" t="n">
        <v>0.146</v>
      </c>
      <c r="FQ638" s="33" t="n">
        <v>0.22</v>
      </c>
      <c r="FR638" s="33" t="n">
        <v>0.083</v>
      </c>
      <c r="FS638" s="33" t="n">
        <v>0.086</v>
      </c>
      <c r="FT638" s="33" t="n">
        <v>0.257</v>
      </c>
      <c r="FU638" s="33" t="n">
        <v>0.091</v>
      </c>
      <c r="FV638" s="33" t="n">
        <v>0.109</v>
      </c>
      <c r="FW638" s="33" t="n">
        <v>0.254</v>
      </c>
      <c r="FX638" s="33" t="n">
        <v>0.163</v>
      </c>
      <c r="FY638" s="33" t="n">
        <v>0.146</v>
      </c>
      <c r="FZ638" s="33" t="n">
        <v>0.069</v>
      </c>
      <c r="GA638" s="33" t="n">
        <v>0.014</v>
      </c>
      <c r="GB638" s="33" t="n">
        <v>0.026</v>
      </c>
      <c r="GC638" s="33" t="n">
        <v>0.02</v>
      </c>
      <c r="GD638" s="33" t="n">
        <v>0.02</v>
      </c>
      <c r="GE638" s="33" t="n">
        <v>0.134</v>
      </c>
      <c r="GF638" s="33" t="n">
        <v>0.037</v>
      </c>
      <c r="GG638" s="33" t="n">
        <v>0.337</v>
      </c>
      <c r="GH638" s="33" t="n">
        <v>0.297</v>
      </c>
      <c r="GI638" s="33" t="n">
        <v>0.309</v>
      </c>
      <c r="GJ638" s="33" t="n">
        <v>0.343</v>
      </c>
      <c r="GK638" s="33" t="n">
        <v>0.343</v>
      </c>
      <c r="GL638" s="33" t="n">
        <v>0.36</v>
      </c>
      <c r="GM638" s="33" t="n">
        <v>0.351</v>
      </c>
      <c r="GN638" s="33" t="n">
        <v>0.351</v>
      </c>
      <c r="GO638" s="33" t="n">
        <v>0.354</v>
      </c>
      <c r="GP638" s="33" t="n">
        <v>0.349</v>
      </c>
      <c r="GQ638" s="33" t="n">
        <v>0.249</v>
      </c>
      <c r="GR638" s="33" t="n">
        <v>0.454</v>
      </c>
      <c r="GS638" s="33" t="n">
        <v>0.234</v>
      </c>
      <c r="GT638" s="33" t="n">
        <v>0.263</v>
      </c>
      <c r="GU638" s="33" t="n">
        <v>0.234</v>
      </c>
      <c r="GV638" s="33" t="n">
        <v>0.211</v>
      </c>
      <c r="GW638" s="33" t="n">
        <v>0.211</v>
      </c>
      <c r="GX638" s="33" t="n">
        <v>0.1</v>
      </c>
      <c r="GY638" s="33" t="n">
        <v>0.011</v>
      </c>
      <c r="GZ638" s="33" t="n">
        <v>0.014</v>
      </c>
      <c r="HA638" s="33" t="n">
        <v>0.017</v>
      </c>
      <c r="HB638" s="33" t="n">
        <v>0.014</v>
      </c>
      <c r="HC638" s="33" t="n">
        <v>0.009</v>
      </c>
      <c r="HD638" s="33" t="n">
        <v>0.011</v>
      </c>
      <c r="HE638" s="33" t="n">
        <v>0.051</v>
      </c>
      <c r="HF638" s="33" t="n">
        <v>0.049</v>
      </c>
      <c r="HG638" s="33" t="n">
        <v>0.066</v>
      </c>
      <c r="HH638" s="33" t="n">
        <v>0.063</v>
      </c>
      <c r="HI638" s="33" t="n">
        <v>0.054</v>
      </c>
      <c r="HJ638" s="33" t="n">
        <v>0.037</v>
      </c>
    </row>
    <row r="639" customFormat="false" ht="15" hidden="false" customHeight="false" outlineLevel="0" collapsed="false">
      <c r="A639" s="33" t="n">
        <v>610383</v>
      </c>
      <c r="B639" s="242" t="s">
        <v>1785</v>
      </c>
      <c r="C639" s="243" t="s">
        <v>1786</v>
      </c>
      <c r="D639" s="33" t="n">
        <v>7600</v>
      </c>
      <c r="E639" s="33" t="n">
        <v>55171</v>
      </c>
      <c r="F639" s="33" t="s">
        <v>627</v>
      </c>
      <c r="G639" s="33" t="s">
        <v>628</v>
      </c>
      <c r="H639" s="243" t="s">
        <v>49</v>
      </c>
      <c r="I639" s="33" t="s">
        <v>3947</v>
      </c>
      <c r="J639" s="33" t="s">
        <v>2438</v>
      </c>
      <c r="L639" s="33" t="s">
        <v>118</v>
      </c>
      <c r="N639" s="33" t="s">
        <v>1790</v>
      </c>
      <c r="O639" s="33" t="n">
        <v>51638</v>
      </c>
      <c r="P639" s="33" t="s">
        <v>1791</v>
      </c>
      <c r="Q639" s="33" t="s">
        <v>973</v>
      </c>
      <c r="R639" s="33" t="s">
        <v>6058</v>
      </c>
      <c r="S639" s="33" t="n">
        <v>60623</v>
      </c>
      <c r="T639" s="33" t="n">
        <v>37</v>
      </c>
      <c r="U639" s="33" t="s">
        <v>6059</v>
      </c>
      <c r="V639" s="33" t="s">
        <v>6060</v>
      </c>
      <c r="W639" s="33" t="s">
        <v>6061</v>
      </c>
      <c r="X639" s="33" t="s">
        <v>6062</v>
      </c>
      <c r="Y639" s="33" t="s">
        <v>2268</v>
      </c>
      <c r="Z639" s="33" t="s">
        <v>2531</v>
      </c>
      <c r="AA639" s="33" t="n">
        <v>2012</v>
      </c>
      <c r="AB639" s="33" t="n">
        <v>610383</v>
      </c>
      <c r="AD639" s="33" t="n">
        <v>7600</v>
      </c>
      <c r="AG639" s="33" t="s">
        <v>6063</v>
      </c>
      <c r="AH639" s="33" t="n">
        <v>0</v>
      </c>
      <c r="AI639" s="33" t="s">
        <v>1842</v>
      </c>
      <c r="AJ639" s="33" t="s">
        <v>1801</v>
      </c>
      <c r="AK639" s="33" t="s">
        <v>1802</v>
      </c>
      <c r="AL639" s="33" t="s">
        <v>118</v>
      </c>
      <c r="AM639" s="33" t="s">
        <v>108</v>
      </c>
      <c r="AN639" s="33" t="s">
        <v>118</v>
      </c>
      <c r="AO639" s="33" t="s">
        <v>118</v>
      </c>
      <c r="AP639" s="33" t="s">
        <v>108</v>
      </c>
      <c r="AQ639" s="33" t="s">
        <v>2467</v>
      </c>
      <c r="AR639" s="244" t="s">
        <v>109</v>
      </c>
      <c r="AS639" s="33" t="s">
        <v>67</v>
      </c>
      <c r="AT639" s="33" t="s">
        <v>47</v>
      </c>
      <c r="AU639" s="33" t="s">
        <v>47</v>
      </c>
      <c r="AV639" s="33" t="n">
        <v>33</v>
      </c>
      <c r="AW639" s="33" t="n">
        <v>45</v>
      </c>
      <c r="AX639" s="33" t="n">
        <v>56</v>
      </c>
      <c r="AY639" s="33" t="n">
        <v>204</v>
      </c>
      <c r="AZ639" s="33" t="n">
        <v>1</v>
      </c>
      <c r="BA639" s="33" t="n">
        <v>0</v>
      </c>
      <c r="BB639" s="33" t="n">
        <v>10</v>
      </c>
      <c r="BC639" s="33" t="n">
        <v>184</v>
      </c>
      <c r="BD639" s="245" t="n">
        <v>0</v>
      </c>
      <c r="BE639" s="33" t="n">
        <v>0</v>
      </c>
      <c r="BF639" s="33" t="n">
        <v>4</v>
      </c>
      <c r="BG639" s="33" t="n">
        <v>5</v>
      </c>
      <c r="BH639" s="33" t="n">
        <v>204</v>
      </c>
      <c r="BI639" s="33" t="n">
        <v>0.039</v>
      </c>
      <c r="BJ639" s="33" t="n">
        <v>0.01</v>
      </c>
      <c r="BK639" s="33" t="n">
        <v>0.029</v>
      </c>
      <c r="BL639" s="33" t="n">
        <v>0.049</v>
      </c>
      <c r="BM639" s="33" t="n">
        <v>0.039</v>
      </c>
      <c r="BN639" s="33" t="n">
        <v>0.113</v>
      </c>
      <c r="BO639" s="33" t="n">
        <v>0.123</v>
      </c>
      <c r="BP639" s="33" t="n">
        <v>0.108</v>
      </c>
      <c r="BQ639" s="33" t="n">
        <v>0.127</v>
      </c>
      <c r="BR639" s="33" t="n">
        <v>0.132</v>
      </c>
      <c r="BS639" s="33" t="n">
        <v>0.206</v>
      </c>
      <c r="BT639" s="33" t="n">
        <v>0.284</v>
      </c>
      <c r="BU639" s="33" t="n">
        <v>0.456</v>
      </c>
      <c r="BV639" s="33" t="n">
        <v>0.363</v>
      </c>
      <c r="BW639" s="33" t="n">
        <v>0.451</v>
      </c>
      <c r="BX639" s="33" t="n">
        <v>0.314</v>
      </c>
      <c r="BY639" s="33" t="n">
        <v>0.436</v>
      </c>
      <c r="BZ639" s="33" t="n">
        <v>0.328</v>
      </c>
      <c r="CA639" s="33" t="n">
        <v>0.029</v>
      </c>
      <c r="CB639" s="33" t="n">
        <v>0.044</v>
      </c>
      <c r="CC639" s="33" t="n">
        <v>0.059</v>
      </c>
      <c r="CD639" s="33" t="n">
        <v>0.029</v>
      </c>
      <c r="CE639" s="33" t="n">
        <v>0.039</v>
      </c>
      <c r="CF639" s="33" t="n">
        <v>0.025</v>
      </c>
      <c r="CG639" s="33" t="n">
        <v>0.353</v>
      </c>
      <c r="CH639" s="33" t="n">
        <v>0.475</v>
      </c>
      <c r="CI639" s="33" t="n">
        <v>0.333</v>
      </c>
      <c r="CJ639" s="33" t="n">
        <v>0.475</v>
      </c>
      <c r="CK639" s="33" t="n">
        <v>0.279</v>
      </c>
      <c r="CL639" s="33" t="n">
        <v>0.25</v>
      </c>
      <c r="CM639" s="33" t="n">
        <v>0.02</v>
      </c>
      <c r="CN639" s="33" t="n">
        <v>0.02</v>
      </c>
      <c r="CO639" s="33" t="n">
        <v>0.01</v>
      </c>
      <c r="CP639" s="33" t="n">
        <v>0.029</v>
      </c>
      <c r="CQ639" s="33" t="n">
        <v>0.01</v>
      </c>
      <c r="CR639" s="33" t="n">
        <v>0.01</v>
      </c>
      <c r="CS639" s="33" t="n">
        <v>0.059</v>
      </c>
      <c r="CT639" s="33" t="n">
        <v>0.147</v>
      </c>
      <c r="CU639" s="33" t="n">
        <v>0.069</v>
      </c>
      <c r="CV639" s="33" t="n">
        <v>0.029</v>
      </c>
      <c r="CW639" s="33" t="n">
        <v>0.034</v>
      </c>
      <c r="CX639" s="33" t="n">
        <v>0.059</v>
      </c>
      <c r="CY639" s="33" t="n">
        <v>0.083</v>
      </c>
      <c r="CZ639" s="33" t="n">
        <v>0.034</v>
      </c>
      <c r="DA639" s="33" t="n">
        <v>0.083</v>
      </c>
      <c r="DB639" s="33" t="n">
        <v>0.152</v>
      </c>
      <c r="DC639" s="33" t="n">
        <v>0.172</v>
      </c>
      <c r="DD639" s="33" t="n">
        <v>0.147</v>
      </c>
      <c r="DE639" s="33" t="n">
        <v>0.27</v>
      </c>
      <c r="DF639" s="33" t="n">
        <v>0.319</v>
      </c>
      <c r="DG639" s="33" t="n">
        <v>0.353</v>
      </c>
      <c r="DH639" s="33" t="n">
        <v>0.392</v>
      </c>
      <c r="DI639" s="33" t="n">
        <v>0.426</v>
      </c>
      <c r="DJ639" s="33" t="n">
        <v>0.392</v>
      </c>
      <c r="DK639" s="33" t="n">
        <v>0.382</v>
      </c>
      <c r="DL639" s="33" t="n">
        <v>0.324</v>
      </c>
      <c r="DM639" s="33" t="n">
        <v>0.412</v>
      </c>
      <c r="DN639" s="33" t="n">
        <v>0.054</v>
      </c>
      <c r="DO639" s="33" t="n">
        <v>0.025</v>
      </c>
      <c r="DP639" s="33" t="n">
        <v>0.034</v>
      </c>
      <c r="DQ639" s="33" t="n">
        <v>0.029</v>
      </c>
      <c r="DR639" s="33" t="n">
        <v>0.02</v>
      </c>
      <c r="DS639" s="33" t="n">
        <v>0.025</v>
      </c>
      <c r="DT639" s="33" t="n">
        <v>0.054</v>
      </c>
      <c r="DU639" s="33" t="n">
        <v>0.039</v>
      </c>
      <c r="DV639" s="33" t="n">
        <v>0.029</v>
      </c>
      <c r="DW639" s="33" t="n">
        <v>0.627</v>
      </c>
      <c r="DX639" s="33" t="n">
        <v>0.603</v>
      </c>
      <c r="DY639" s="33" t="n">
        <v>0.544</v>
      </c>
      <c r="DZ639" s="33" t="n">
        <v>0.466</v>
      </c>
      <c r="EA639" s="33" t="n">
        <v>0.51</v>
      </c>
      <c r="EB639" s="33" t="n">
        <v>0.49</v>
      </c>
      <c r="EC639" s="33" t="n">
        <v>0.353</v>
      </c>
      <c r="ED639" s="33" t="n">
        <v>0.319</v>
      </c>
      <c r="EE639" s="33" t="n">
        <v>0.343</v>
      </c>
      <c r="EF639" s="33" t="n">
        <v>0.358</v>
      </c>
      <c r="EG639" s="33" t="n">
        <v>0.044</v>
      </c>
      <c r="EH639" s="33" t="n">
        <v>0.015</v>
      </c>
      <c r="EI639" s="33" t="n">
        <v>0.064</v>
      </c>
      <c r="EJ639" s="33" t="n">
        <v>0.275</v>
      </c>
      <c r="EK639" s="33" t="n">
        <v>0.157</v>
      </c>
      <c r="EL639" s="33" t="n">
        <v>0.078</v>
      </c>
      <c r="EM639" s="33" t="n">
        <v>0.113</v>
      </c>
      <c r="EN639" s="33" t="n">
        <v>0.216</v>
      </c>
      <c r="EO639" s="33" t="n">
        <v>0.426</v>
      </c>
      <c r="EP639" s="33" t="n">
        <v>0.377</v>
      </c>
      <c r="EQ639" s="33" t="n">
        <v>0.412</v>
      </c>
      <c r="ER639" s="33" t="n">
        <v>0.054</v>
      </c>
      <c r="ES639" s="33" t="n">
        <v>0.074</v>
      </c>
      <c r="ET639" s="33" t="n">
        <v>0.113</v>
      </c>
      <c r="EU639" s="33" t="n">
        <v>0.064</v>
      </c>
      <c r="EV639" s="33" t="n">
        <v>0.098</v>
      </c>
      <c r="EW639" s="33" t="n">
        <v>0.299</v>
      </c>
      <c r="EX639" s="33" t="n">
        <v>0.417</v>
      </c>
      <c r="EY639" s="33" t="n">
        <v>0.348</v>
      </c>
      <c r="EZ639" s="33" t="n">
        <v>7.9</v>
      </c>
      <c r="FA639" s="33" t="n">
        <v>0.02</v>
      </c>
      <c r="FB639" s="33" t="n">
        <v>0.029</v>
      </c>
      <c r="FC639" s="33" t="n">
        <v>0.005</v>
      </c>
      <c r="FD639" s="33" t="n">
        <v>0.02</v>
      </c>
      <c r="FE639" s="33" t="n">
        <v>0.069</v>
      </c>
      <c r="FF639" s="33" t="n">
        <v>0.074</v>
      </c>
      <c r="FG639" s="33" t="n">
        <v>0.103</v>
      </c>
      <c r="FH639" s="33" t="n">
        <v>0.172</v>
      </c>
      <c r="FI639" s="33" t="n">
        <v>0.152</v>
      </c>
      <c r="FJ639" s="33" t="n">
        <v>0.314</v>
      </c>
      <c r="FK639" s="33" t="n">
        <v>0.044</v>
      </c>
      <c r="FL639" s="33" t="n">
        <v>0.368</v>
      </c>
      <c r="FM639" s="33" t="n">
        <v>0.377</v>
      </c>
      <c r="FN639" s="33" t="n">
        <v>0.27</v>
      </c>
      <c r="FO639" s="33" t="n">
        <v>0.245</v>
      </c>
      <c r="FP639" s="33" t="n">
        <v>0.191</v>
      </c>
      <c r="FQ639" s="33" t="n">
        <v>0.225</v>
      </c>
      <c r="FR639" s="33" t="n">
        <v>0.137</v>
      </c>
      <c r="FS639" s="33" t="n">
        <v>0.142</v>
      </c>
      <c r="FT639" s="33" t="n">
        <v>0.196</v>
      </c>
      <c r="FU639" s="33" t="n">
        <v>0.098</v>
      </c>
      <c r="FV639" s="33" t="n">
        <v>0.103</v>
      </c>
      <c r="FW639" s="33" t="n">
        <v>0.167</v>
      </c>
      <c r="FX639" s="33" t="n">
        <v>0.152</v>
      </c>
      <c r="FY639" s="33" t="n">
        <v>0.186</v>
      </c>
      <c r="FZ639" s="33" t="n">
        <v>0.142</v>
      </c>
      <c r="GA639" s="33" t="n">
        <v>0.01</v>
      </c>
      <c r="GB639" s="33" t="n">
        <v>0.015</v>
      </c>
      <c r="GC639" s="33" t="n">
        <v>0.005</v>
      </c>
      <c r="GD639" s="33" t="n">
        <v>0.01</v>
      </c>
      <c r="GE639" s="33" t="n">
        <v>0.196</v>
      </c>
      <c r="GF639" s="33" t="n">
        <v>0.02</v>
      </c>
      <c r="GG639" s="33" t="n">
        <v>0.368</v>
      </c>
      <c r="GH639" s="33" t="n">
        <v>0.368</v>
      </c>
      <c r="GI639" s="33" t="n">
        <v>0.319</v>
      </c>
      <c r="GJ639" s="33" t="n">
        <v>0.377</v>
      </c>
      <c r="GK639" s="33" t="n">
        <v>0.373</v>
      </c>
      <c r="GL639" s="33" t="n">
        <v>0.353</v>
      </c>
      <c r="GM639" s="33" t="n">
        <v>0.456</v>
      </c>
      <c r="GN639" s="33" t="n">
        <v>0.466</v>
      </c>
      <c r="GO639" s="33" t="n">
        <v>0.5</v>
      </c>
      <c r="GP639" s="33" t="n">
        <v>0.451</v>
      </c>
      <c r="GQ639" s="33" t="n">
        <v>0.235</v>
      </c>
      <c r="GR639" s="33" t="n">
        <v>0.495</v>
      </c>
      <c r="GS639" s="33" t="n">
        <v>0.113</v>
      </c>
      <c r="GT639" s="33" t="n">
        <v>0.074</v>
      </c>
      <c r="GU639" s="33" t="n">
        <v>0.093</v>
      </c>
      <c r="GV639" s="33" t="n">
        <v>0.078</v>
      </c>
      <c r="GW639" s="33" t="n">
        <v>0.108</v>
      </c>
      <c r="GX639" s="33" t="n">
        <v>0.049</v>
      </c>
      <c r="GY639" s="33" t="n">
        <v>0.02</v>
      </c>
      <c r="GZ639" s="33" t="n">
        <v>0.015</v>
      </c>
      <c r="HA639" s="33" t="n">
        <v>0.015</v>
      </c>
      <c r="HB639" s="33" t="n">
        <v>0.02</v>
      </c>
      <c r="HC639" s="33" t="n">
        <v>0.015</v>
      </c>
      <c r="HD639" s="33" t="n">
        <v>0.02</v>
      </c>
      <c r="HE639" s="33" t="n">
        <v>0.034</v>
      </c>
      <c r="HF639" s="33" t="n">
        <v>0.064</v>
      </c>
      <c r="HG639" s="33" t="n">
        <v>0.069</v>
      </c>
      <c r="HH639" s="33" t="n">
        <v>0.064</v>
      </c>
      <c r="HI639" s="33" t="n">
        <v>0.074</v>
      </c>
      <c r="HJ639" s="33" t="n">
        <v>0.064</v>
      </c>
    </row>
    <row r="640" customFormat="false" ht="15" hidden="false" customHeight="false" outlineLevel="0" collapsed="false">
      <c r="A640" s="33" t="n">
        <v>610384</v>
      </c>
      <c r="B640" s="242" t="s">
        <v>1785</v>
      </c>
      <c r="C640" s="243" t="s">
        <v>1786</v>
      </c>
      <c r="D640" s="33" t="n">
        <v>7680</v>
      </c>
      <c r="E640" s="33" t="n">
        <v>55151</v>
      </c>
      <c r="F640" s="33" t="s">
        <v>739</v>
      </c>
      <c r="G640" s="33" t="s">
        <v>740</v>
      </c>
      <c r="H640" s="243" t="s">
        <v>49</v>
      </c>
      <c r="I640" s="33" t="s">
        <v>3947</v>
      </c>
      <c r="J640" s="33" t="s">
        <v>1788</v>
      </c>
      <c r="L640" s="33" t="s">
        <v>118</v>
      </c>
      <c r="N640" s="33" t="s">
        <v>1790</v>
      </c>
      <c r="O640" s="33" t="n">
        <v>51638</v>
      </c>
      <c r="P640" s="33" t="s">
        <v>1791</v>
      </c>
      <c r="Q640" s="33" t="s">
        <v>973</v>
      </c>
      <c r="R640" s="33" t="s">
        <v>6058</v>
      </c>
      <c r="S640" s="33" t="n">
        <v>60623</v>
      </c>
      <c r="T640" s="33" t="n">
        <v>37</v>
      </c>
      <c r="U640" s="33" t="s">
        <v>6064</v>
      </c>
      <c r="V640" s="33" t="s">
        <v>6065</v>
      </c>
      <c r="W640" s="33" t="s">
        <v>6066</v>
      </c>
      <c r="X640" s="33" t="s">
        <v>6067</v>
      </c>
      <c r="Y640" s="33" t="s">
        <v>2268</v>
      </c>
      <c r="Z640" s="33" t="s">
        <v>2531</v>
      </c>
      <c r="AA640" s="33" t="n">
        <v>2012</v>
      </c>
      <c r="AB640" s="33" t="n">
        <v>610384</v>
      </c>
      <c r="AD640" s="33" t="n">
        <v>7680</v>
      </c>
      <c r="AG640" s="33" t="s">
        <v>6068</v>
      </c>
      <c r="AH640" s="33" t="n">
        <v>4</v>
      </c>
      <c r="AI640" s="33" t="s">
        <v>6069</v>
      </c>
      <c r="AJ640" s="33" t="s">
        <v>1801</v>
      </c>
      <c r="AK640" s="33" t="s">
        <v>1802</v>
      </c>
      <c r="AL640" s="33" t="s">
        <v>118</v>
      </c>
      <c r="AM640" s="33" t="s">
        <v>108</v>
      </c>
      <c r="AN640" s="33" t="s">
        <v>118</v>
      </c>
      <c r="AO640" s="33" t="s">
        <v>118</v>
      </c>
      <c r="AP640" s="33" t="s">
        <v>108</v>
      </c>
      <c r="AQ640" s="33" t="s">
        <v>2467</v>
      </c>
      <c r="AR640" s="244" t="s">
        <v>66</v>
      </c>
      <c r="AS640" s="33" t="s">
        <v>77</v>
      </c>
      <c r="AT640" s="33" t="s">
        <v>77</v>
      </c>
      <c r="AU640" s="33" t="s">
        <v>77</v>
      </c>
      <c r="AV640" s="33" t="n">
        <v>60</v>
      </c>
      <c r="AW640" s="33" t="n">
        <v>73</v>
      </c>
      <c r="AX640" s="33" t="n">
        <v>66</v>
      </c>
      <c r="AY640" s="33" t="n">
        <v>156</v>
      </c>
      <c r="AZ640" s="33" t="n">
        <v>0</v>
      </c>
      <c r="BA640" s="33" t="n">
        <v>0</v>
      </c>
      <c r="BB640" s="33" t="n">
        <v>5</v>
      </c>
      <c r="BC640" s="33" t="n">
        <v>145</v>
      </c>
      <c r="BD640" s="245" t="n">
        <v>0</v>
      </c>
      <c r="BE640" s="33" t="n">
        <v>0</v>
      </c>
      <c r="BF640" s="33" t="n">
        <v>6</v>
      </c>
      <c r="BG640" s="33" t="n">
        <v>0</v>
      </c>
      <c r="BH640" s="33" t="n">
        <v>156</v>
      </c>
      <c r="BI640" s="33" t="n">
        <v>0.006</v>
      </c>
      <c r="BJ640" s="33" t="n">
        <v>0</v>
      </c>
      <c r="BK640" s="33" t="n">
        <v>0.019</v>
      </c>
      <c r="BL640" s="33" t="n">
        <v>0.013</v>
      </c>
      <c r="BM640" s="33" t="n">
        <v>0.006</v>
      </c>
      <c r="BN640" s="33" t="n">
        <v>0.058</v>
      </c>
      <c r="BO640" s="33" t="n">
        <v>0.064</v>
      </c>
      <c r="BP640" s="33" t="n">
        <v>0.026</v>
      </c>
      <c r="BQ640" s="33" t="n">
        <v>0.045</v>
      </c>
      <c r="BR640" s="33" t="n">
        <v>0.071</v>
      </c>
      <c r="BS640" s="33" t="n">
        <v>0.122</v>
      </c>
      <c r="BT640" s="33" t="n">
        <v>0.205</v>
      </c>
      <c r="BU640" s="33" t="n">
        <v>0.308</v>
      </c>
      <c r="BV640" s="33" t="n">
        <v>0.276</v>
      </c>
      <c r="BW640" s="33" t="n">
        <v>0.372</v>
      </c>
      <c r="BX640" s="33" t="n">
        <v>0.321</v>
      </c>
      <c r="BY640" s="33" t="n">
        <v>0.391</v>
      </c>
      <c r="BZ640" s="33" t="n">
        <v>0.314</v>
      </c>
      <c r="CA640" s="33" t="n">
        <v>0.019</v>
      </c>
      <c r="CB640" s="33" t="n">
        <v>0.038</v>
      </c>
      <c r="CC640" s="33" t="n">
        <v>0.077</v>
      </c>
      <c r="CD640" s="33" t="n">
        <v>0.026</v>
      </c>
      <c r="CE640" s="33" t="n">
        <v>0.045</v>
      </c>
      <c r="CF640" s="33" t="n">
        <v>0.032</v>
      </c>
      <c r="CG640" s="33" t="n">
        <v>0.603</v>
      </c>
      <c r="CH640" s="33" t="n">
        <v>0.66</v>
      </c>
      <c r="CI640" s="33" t="n">
        <v>0.487</v>
      </c>
      <c r="CJ640" s="33" t="n">
        <v>0.571</v>
      </c>
      <c r="CK640" s="33" t="n">
        <v>0.436</v>
      </c>
      <c r="CL640" s="33" t="n">
        <v>0.391</v>
      </c>
      <c r="CM640" s="33" t="n">
        <v>0.006</v>
      </c>
      <c r="CN640" s="33" t="n">
        <v>0.006</v>
      </c>
      <c r="CO640" s="33" t="n">
        <v>0.006</v>
      </c>
      <c r="CP640" s="33" t="n">
        <v>0.019</v>
      </c>
      <c r="CQ640" s="33" t="n">
        <v>0.006</v>
      </c>
      <c r="CR640" s="33" t="n">
        <v>0.013</v>
      </c>
      <c r="CS640" s="33" t="n">
        <v>0.045</v>
      </c>
      <c r="CT640" s="33" t="n">
        <v>0.115</v>
      </c>
      <c r="CU640" s="33" t="n">
        <v>0.032</v>
      </c>
      <c r="CV640" s="33" t="n">
        <v>0.013</v>
      </c>
      <c r="CW640" s="33" t="n">
        <v>0</v>
      </c>
      <c r="CX640" s="33" t="n">
        <v>0.013</v>
      </c>
      <c r="CY640" s="33" t="n">
        <v>0.045</v>
      </c>
      <c r="CZ640" s="33" t="n">
        <v>0.006</v>
      </c>
      <c r="DA640" s="33" t="n">
        <v>0.019</v>
      </c>
      <c r="DB640" s="33" t="n">
        <v>0.077</v>
      </c>
      <c r="DC640" s="33" t="n">
        <v>0.109</v>
      </c>
      <c r="DD640" s="33" t="n">
        <v>0.077</v>
      </c>
      <c r="DE640" s="33" t="n">
        <v>0.186</v>
      </c>
      <c r="DF640" s="33" t="n">
        <v>0.186</v>
      </c>
      <c r="DG640" s="33" t="n">
        <v>0.231</v>
      </c>
      <c r="DH640" s="33" t="n">
        <v>0.276</v>
      </c>
      <c r="DI640" s="33" t="n">
        <v>0.263</v>
      </c>
      <c r="DJ640" s="33" t="n">
        <v>0.276</v>
      </c>
      <c r="DK640" s="33" t="n">
        <v>0.34</v>
      </c>
      <c r="DL640" s="33" t="n">
        <v>0.269</v>
      </c>
      <c r="DM640" s="33" t="n">
        <v>0.256</v>
      </c>
      <c r="DN640" s="33" t="n">
        <v>0.019</v>
      </c>
      <c r="DO640" s="33" t="n">
        <v>0.026</v>
      </c>
      <c r="DP640" s="33" t="n">
        <v>0.019</v>
      </c>
      <c r="DQ640" s="33" t="n">
        <v>0.019</v>
      </c>
      <c r="DR640" s="33" t="n">
        <v>0.019</v>
      </c>
      <c r="DS640" s="33" t="n">
        <v>0.019</v>
      </c>
      <c r="DT640" s="33" t="n">
        <v>0.013</v>
      </c>
      <c r="DU640" s="33" t="n">
        <v>0.019</v>
      </c>
      <c r="DV640" s="33" t="n">
        <v>0.051</v>
      </c>
      <c r="DW640" s="33" t="n">
        <v>0.776</v>
      </c>
      <c r="DX640" s="33" t="n">
        <v>0.782</v>
      </c>
      <c r="DY640" s="33" t="n">
        <v>0.731</v>
      </c>
      <c r="DZ640" s="33" t="n">
        <v>0.641</v>
      </c>
      <c r="EA640" s="33" t="n">
        <v>0.705</v>
      </c>
      <c r="EB640" s="33" t="n">
        <v>0.673</v>
      </c>
      <c r="EC640" s="33" t="n">
        <v>0.526</v>
      </c>
      <c r="ED640" s="33" t="n">
        <v>0.487</v>
      </c>
      <c r="EE640" s="33" t="n">
        <v>0.583</v>
      </c>
      <c r="EF640" s="33" t="n">
        <v>0.397</v>
      </c>
      <c r="EG640" s="33" t="n">
        <v>0.045</v>
      </c>
      <c r="EH640" s="33" t="n">
        <v>0.019</v>
      </c>
      <c r="EI640" s="33" t="n">
        <v>0.013</v>
      </c>
      <c r="EJ640" s="33" t="n">
        <v>0.269</v>
      </c>
      <c r="EK640" s="33" t="n">
        <v>0.09</v>
      </c>
      <c r="EL640" s="33" t="n">
        <v>0.026</v>
      </c>
      <c r="EM640" s="33" t="n">
        <v>0.045</v>
      </c>
      <c r="EN640" s="33" t="n">
        <v>0.128</v>
      </c>
      <c r="EO640" s="33" t="n">
        <v>0.449</v>
      </c>
      <c r="EP640" s="33" t="n">
        <v>0.346</v>
      </c>
      <c r="EQ640" s="33" t="n">
        <v>0.353</v>
      </c>
      <c r="ER640" s="33" t="n">
        <v>0.147</v>
      </c>
      <c r="ES640" s="33" t="n">
        <v>0.122</v>
      </c>
      <c r="ET640" s="33" t="n">
        <v>0.199</v>
      </c>
      <c r="EU640" s="33" t="n">
        <v>0.135</v>
      </c>
      <c r="EV640" s="33" t="n">
        <v>0.058</v>
      </c>
      <c r="EW640" s="33" t="n">
        <v>0.295</v>
      </c>
      <c r="EX640" s="33" t="n">
        <v>0.41</v>
      </c>
      <c r="EY640" s="33" t="n">
        <v>0.455</v>
      </c>
      <c r="EZ640" s="33" t="n">
        <v>8.87</v>
      </c>
      <c r="FA640" s="33" t="n">
        <v>0</v>
      </c>
      <c r="FB640" s="33" t="n">
        <v>0</v>
      </c>
      <c r="FC640" s="33" t="n">
        <v>0.006</v>
      </c>
      <c r="FD640" s="33" t="n">
        <v>0.006</v>
      </c>
      <c r="FE640" s="33" t="n">
        <v>0.032</v>
      </c>
      <c r="FF640" s="33" t="n">
        <v>0.013</v>
      </c>
      <c r="FG640" s="33" t="n">
        <v>0.058</v>
      </c>
      <c r="FH640" s="33" t="n">
        <v>0.16</v>
      </c>
      <c r="FI640" s="33" t="n">
        <v>0.186</v>
      </c>
      <c r="FJ640" s="33" t="n">
        <v>0.404</v>
      </c>
      <c r="FK640" s="33" t="n">
        <v>0.135</v>
      </c>
      <c r="FL640" s="33" t="n">
        <v>0.353</v>
      </c>
      <c r="FM640" s="33" t="n">
        <v>0.378</v>
      </c>
      <c r="FN640" s="33" t="n">
        <v>0.256</v>
      </c>
      <c r="FO640" s="33" t="n">
        <v>0.167</v>
      </c>
      <c r="FP640" s="33" t="n">
        <v>0.115</v>
      </c>
      <c r="FQ640" s="33" t="n">
        <v>0.192</v>
      </c>
      <c r="FR640" s="33" t="n">
        <v>0.141</v>
      </c>
      <c r="FS640" s="33" t="n">
        <v>0.115</v>
      </c>
      <c r="FT640" s="33" t="n">
        <v>0.186</v>
      </c>
      <c r="FU640" s="33" t="n">
        <v>0.103</v>
      </c>
      <c r="FV640" s="33" t="n">
        <v>0.115</v>
      </c>
      <c r="FW640" s="33" t="n">
        <v>0.141</v>
      </c>
      <c r="FX640" s="33" t="n">
        <v>0.237</v>
      </c>
      <c r="FY640" s="33" t="n">
        <v>0.276</v>
      </c>
      <c r="FZ640" s="33" t="n">
        <v>0.224</v>
      </c>
      <c r="GA640" s="33" t="n">
        <v>0</v>
      </c>
      <c r="GB640" s="33" t="n">
        <v>0.013</v>
      </c>
      <c r="GC640" s="33" t="n">
        <v>0.006</v>
      </c>
      <c r="GD640" s="33" t="n">
        <v>0</v>
      </c>
      <c r="GE640" s="33" t="n">
        <v>0.096</v>
      </c>
      <c r="GF640" s="33" t="n">
        <v>0.013</v>
      </c>
      <c r="GG640" s="33" t="n">
        <v>0.301</v>
      </c>
      <c r="GH640" s="33" t="n">
        <v>0.256</v>
      </c>
      <c r="GI640" s="33" t="n">
        <v>0.263</v>
      </c>
      <c r="GJ640" s="33" t="n">
        <v>0.237</v>
      </c>
      <c r="GK640" s="33" t="n">
        <v>0.321</v>
      </c>
      <c r="GL640" s="33" t="n">
        <v>0.269</v>
      </c>
      <c r="GM640" s="33" t="n">
        <v>0.462</v>
      </c>
      <c r="GN640" s="33" t="n">
        <v>0.442</v>
      </c>
      <c r="GO640" s="33" t="n">
        <v>0.487</v>
      </c>
      <c r="GP640" s="33" t="n">
        <v>0.506</v>
      </c>
      <c r="GQ640" s="33" t="n">
        <v>0.301</v>
      </c>
      <c r="GR640" s="33" t="n">
        <v>0.494</v>
      </c>
      <c r="GS640" s="33" t="n">
        <v>0.064</v>
      </c>
      <c r="GT640" s="33" t="n">
        <v>0.09</v>
      </c>
      <c r="GU640" s="33" t="n">
        <v>0.064</v>
      </c>
      <c r="GV640" s="33" t="n">
        <v>0.071</v>
      </c>
      <c r="GW640" s="33" t="n">
        <v>0.09</v>
      </c>
      <c r="GX640" s="33" t="n">
        <v>0.045</v>
      </c>
      <c r="GY640" s="33" t="n">
        <v>0.019</v>
      </c>
      <c r="GZ640" s="33" t="n">
        <v>0.019</v>
      </c>
      <c r="HA640" s="33" t="n">
        <v>0.013</v>
      </c>
      <c r="HB640" s="33" t="n">
        <v>0.019</v>
      </c>
      <c r="HC640" s="33" t="n">
        <v>0.013</v>
      </c>
      <c r="HD640" s="33" t="n">
        <v>0.019</v>
      </c>
      <c r="HE640" s="33" t="n">
        <v>0.154</v>
      </c>
      <c r="HF640" s="33" t="n">
        <v>0.179</v>
      </c>
      <c r="HG640" s="33" t="n">
        <v>0.167</v>
      </c>
      <c r="HH640" s="33" t="n">
        <v>0.167</v>
      </c>
      <c r="HI640" s="33" t="n">
        <v>0.179</v>
      </c>
      <c r="HJ640" s="33" t="n">
        <v>0.16</v>
      </c>
    </row>
    <row r="641" customFormat="false" ht="15" hidden="false" customHeight="false" outlineLevel="0" collapsed="false">
      <c r="A641" s="33" t="n">
        <v>610385</v>
      </c>
      <c r="B641" s="242" t="s">
        <v>1785</v>
      </c>
      <c r="C641" s="243" t="s">
        <v>1786</v>
      </c>
      <c r="D641" s="33" t="n">
        <v>7630</v>
      </c>
      <c r="E641" s="33" t="n">
        <v>55181</v>
      </c>
      <c r="F641" s="33" t="s">
        <v>973</v>
      </c>
      <c r="G641" s="33" t="s">
        <v>974</v>
      </c>
      <c r="H641" s="243" t="s">
        <v>49</v>
      </c>
      <c r="I641" s="33" t="s">
        <v>3947</v>
      </c>
      <c r="J641" s="33" t="s">
        <v>2438</v>
      </c>
      <c r="L641" s="33" t="s">
        <v>118</v>
      </c>
      <c r="N641" s="33" t="s">
        <v>1790</v>
      </c>
      <c r="O641" s="33" t="n">
        <v>51638</v>
      </c>
      <c r="P641" s="33" t="s">
        <v>1791</v>
      </c>
      <c r="Q641" s="33" t="s">
        <v>973</v>
      </c>
      <c r="R641" s="33" t="s">
        <v>6058</v>
      </c>
      <c r="S641" s="33" t="n">
        <v>60623</v>
      </c>
      <c r="T641" s="33" t="n">
        <v>37</v>
      </c>
      <c r="U641" s="33" t="s">
        <v>6070</v>
      </c>
      <c r="V641" s="33" t="s">
        <v>6071</v>
      </c>
      <c r="W641" s="33" t="s">
        <v>6072</v>
      </c>
      <c r="X641" s="33" t="s">
        <v>6073</v>
      </c>
      <c r="Y641" s="33" t="s">
        <v>2268</v>
      </c>
      <c r="Z641" s="33" t="s">
        <v>2531</v>
      </c>
      <c r="AA641" s="33" t="n">
        <v>2012</v>
      </c>
      <c r="AB641" s="33" t="n">
        <v>610385</v>
      </c>
      <c r="AD641" s="33" t="n">
        <v>7630</v>
      </c>
      <c r="AG641" s="33" t="s">
        <v>6074</v>
      </c>
      <c r="AH641" s="33" t="n">
        <v>0</v>
      </c>
      <c r="AI641" s="33" t="s">
        <v>1842</v>
      </c>
      <c r="AJ641" s="33" t="s">
        <v>1801</v>
      </c>
      <c r="AK641" s="33" t="s">
        <v>1802</v>
      </c>
      <c r="AL641" s="33" t="s">
        <v>118</v>
      </c>
      <c r="AM641" s="33" t="s">
        <v>108</v>
      </c>
      <c r="AN641" s="33" t="s">
        <v>118</v>
      </c>
      <c r="AO641" s="33" t="s">
        <v>118</v>
      </c>
      <c r="AP641" s="33" t="s">
        <v>108</v>
      </c>
      <c r="AQ641" s="33" t="s">
        <v>2467</v>
      </c>
      <c r="AR641" s="244" t="s">
        <v>246</v>
      </c>
      <c r="AS641" s="33" t="s">
        <v>77</v>
      </c>
      <c r="AT641" s="33" t="s">
        <v>77</v>
      </c>
      <c r="AU641" s="33" t="s">
        <v>77</v>
      </c>
      <c r="AV641" s="33" t="n">
        <v>67</v>
      </c>
      <c r="AW641" s="33" t="n">
        <v>78</v>
      </c>
      <c r="AX641" s="33" t="n">
        <v>73</v>
      </c>
      <c r="AY641" s="33" t="n">
        <v>113</v>
      </c>
      <c r="AZ641" s="33" t="n">
        <v>0</v>
      </c>
      <c r="BA641" s="33" t="n">
        <v>0</v>
      </c>
      <c r="BB641" s="33" t="n">
        <v>6</v>
      </c>
      <c r="BC641" s="33" t="n">
        <v>106</v>
      </c>
      <c r="BD641" s="245" t="n">
        <v>0</v>
      </c>
      <c r="BE641" s="33" t="n">
        <v>0</v>
      </c>
      <c r="BF641" s="33" t="n">
        <v>0</v>
      </c>
      <c r="BG641" s="33" t="n">
        <v>1</v>
      </c>
      <c r="BH641" s="33" t="n">
        <v>113</v>
      </c>
      <c r="BI641" s="33" t="n">
        <v>0.027</v>
      </c>
      <c r="BJ641" s="33" t="n">
        <v>0</v>
      </c>
      <c r="BK641" s="33" t="n">
        <v>0.018</v>
      </c>
      <c r="BL641" s="33" t="n">
        <v>0</v>
      </c>
      <c r="BM641" s="33" t="n">
        <v>0.018</v>
      </c>
      <c r="BN641" s="33" t="n">
        <v>0.053</v>
      </c>
      <c r="BO641" s="33" t="n">
        <v>0.062</v>
      </c>
      <c r="BP641" s="33" t="n">
        <v>0.018</v>
      </c>
      <c r="BQ641" s="33" t="n">
        <v>0.035</v>
      </c>
      <c r="BR641" s="33" t="n">
        <v>0.035</v>
      </c>
      <c r="BS641" s="33" t="n">
        <v>0.062</v>
      </c>
      <c r="BT641" s="33" t="n">
        <v>0.115</v>
      </c>
      <c r="BU641" s="33" t="n">
        <v>0.248</v>
      </c>
      <c r="BV641" s="33" t="n">
        <v>0.257</v>
      </c>
      <c r="BW641" s="33" t="n">
        <v>0.425</v>
      </c>
      <c r="BX641" s="33" t="n">
        <v>0.31</v>
      </c>
      <c r="BY641" s="33" t="n">
        <v>0.389</v>
      </c>
      <c r="BZ641" s="33" t="n">
        <v>0.381</v>
      </c>
      <c r="CA641" s="33" t="n">
        <v>0.018</v>
      </c>
      <c r="CB641" s="33" t="n">
        <v>0</v>
      </c>
      <c r="CC641" s="33" t="n">
        <v>0.027</v>
      </c>
      <c r="CD641" s="33" t="n">
        <v>0.018</v>
      </c>
      <c r="CE641" s="33" t="n">
        <v>0</v>
      </c>
      <c r="CF641" s="33" t="n">
        <v>0.018</v>
      </c>
      <c r="CG641" s="33" t="n">
        <v>0.646</v>
      </c>
      <c r="CH641" s="33" t="n">
        <v>0.726</v>
      </c>
      <c r="CI641" s="33" t="n">
        <v>0.496</v>
      </c>
      <c r="CJ641" s="33" t="n">
        <v>0.637</v>
      </c>
      <c r="CK641" s="33" t="n">
        <v>0.531</v>
      </c>
      <c r="CL641" s="33" t="n">
        <v>0.434</v>
      </c>
      <c r="CM641" s="33" t="n">
        <v>0</v>
      </c>
      <c r="CN641" s="33" t="n">
        <v>0</v>
      </c>
      <c r="CO641" s="33" t="n">
        <v>0</v>
      </c>
      <c r="CP641" s="33" t="n">
        <v>0</v>
      </c>
      <c r="CQ641" s="33" t="n">
        <v>0.009</v>
      </c>
      <c r="CR641" s="33" t="n">
        <v>0.009</v>
      </c>
      <c r="CS641" s="33" t="n">
        <v>0.009</v>
      </c>
      <c r="CT641" s="33" t="n">
        <v>0.062</v>
      </c>
      <c r="CU641" s="33" t="n">
        <v>0.018</v>
      </c>
      <c r="CV641" s="33" t="n">
        <v>0.035</v>
      </c>
      <c r="CW641" s="33" t="n">
        <v>0.009</v>
      </c>
      <c r="CX641" s="33" t="n">
        <v>0.035</v>
      </c>
      <c r="CY641" s="33" t="n">
        <v>0.027</v>
      </c>
      <c r="CZ641" s="33" t="n">
        <v>0.027</v>
      </c>
      <c r="DA641" s="33" t="n">
        <v>0.009</v>
      </c>
      <c r="DB641" s="33" t="n">
        <v>0.062</v>
      </c>
      <c r="DC641" s="33" t="n">
        <v>0.088</v>
      </c>
      <c r="DD641" s="33" t="n">
        <v>0.018</v>
      </c>
      <c r="DE641" s="33" t="n">
        <v>0.204</v>
      </c>
      <c r="DF641" s="33" t="n">
        <v>0.239</v>
      </c>
      <c r="DG641" s="33" t="n">
        <v>0.212</v>
      </c>
      <c r="DH641" s="33" t="n">
        <v>0.248</v>
      </c>
      <c r="DI641" s="33" t="n">
        <v>0.248</v>
      </c>
      <c r="DJ641" s="33" t="n">
        <v>0.274</v>
      </c>
      <c r="DK641" s="33" t="n">
        <v>0.31</v>
      </c>
      <c r="DL641" s="33" t="n">
        <v>0.301</v>
      </c>
      <c r="DM641" s="33" t="n">
        <v>0.354</v>
      </c>
      <c r="DN641" s="33" t="n">
        <v>0.009</v>
      </c>
      <c r="DO641" s="33" t="n">
        <v>0.009</v>
      </c>
      <c r="DP641" s="33" t="n">
        <v>0.009</v>
      </c>
      <c r="DQ641" s="33" t="n">
        <v>0.009</v>
      </c>
      <c r="DR641" s="33" t="n">
        <v>0.009</v>
      </c>
      <c r="DS641" s="33" t="n">
        <v>0.009</v>
      </c>
      <c r="DT641" s="33" t="n">
        <v>0.009</v>
      </c>
      <c r="DU641" s="33" t="n">
        <v>0.009</v>
      </c>
      <c r="DV641" s="33" t="n">
        <v>0.035</v>
      </c>
      <c r="DW641" s="33" t="n">
        <v>0.752</v>
      </c>
      <c r="DX641" s="33" t="n">
        <v>0.743</v>
      </c>
      <c r="DY641" s="33" t="n">
        <v>0.743</v>
      </c>
      <c r="DZ641" s="33" t="n">
        <v>0.717</v>
      </c>
      <c r="EA641" s="33" t="n">
        <v>0.708</v>
      </c>
      <c r="EB641" s="33" t="n">
        <v>0.699</v>
      </c>
      <c r="EC641" s="33" t="n">
        <v>0.611</v>
      </c>
      <c r="ED641" s="33" t="n">
        <v>0.54</v>
      </c>
      <c r="EE641" s="33" t="n">
        <v>0.575</v>
      </c>
      <c r="EF641" s="33" t="n">
        <v>0.345</v>
      </c>
      <c r="EG641" s="33" t="n">
        <v>0.027</v>
      </c>
      <c r="EH641" s="33" t="n">
        <v>0.018</v>
      </c>
      <c r="EI641" s="33" t="n">
        <v>0.027</v>
      </c>
      <c r="EJ641" s="33" t="n">
        <v>0.283</v>
      </c>
      <c r="EK641" s="33" t="n">
        <v>0.062</v>
      </c>
      <c r="EL641" s="33" t="n">
        <v>0.044</v>
      </c>
      <c r="EM641" s="33" t="n">
        <v>0.088</v>
      </c>
      <c r="EN641" s="33" t="n">
        <v>0.212</v>
      </c>
      <c r="EO641" s="33" t="n">
        <v>0.398</v>
      </c>
      <c r="EP641" s="33" t="n">
        <v>0.301</v>
      </c>
      <c r="EQ641" s="33" t="n">
        <v>0.363</v>
      </c>
      <c r="ER641" s="33" t="n">
        <v>0.035</v>
      </c>
      <c r="ES641" s="33" t="n">
        <v>0.044</v>
      </c>
      <c r="ET641" s="33" t="n">
        <v>0.062</v>
      </c>
      <c r="EU641" s="33" t="n">
        <v>0.027</v>
      </c>
      <c r="EV641" s="33" t="n">
        <v>0.124</v>
      </c>
      <c r="EW641" s="33" t="n">
        <v>0.469</v>
      </c>
      <c r="EX641" s="33" t="n">
        <v>0.575</v>
      </c>
      <c r="EY641" s="33" t="n">
        <v>0.496</v>
      </c>
      <c r="EZ641" s="33" t="n">
        <v>8.56</v>
      </c>
      <c r="FA641" s="33" t="n">
        <v>0</v>
      </c>
      <c r="FB641" s="33" t="n">
        <v>0.009</v>
      </c>
      <c r="FC641" s="33" t="n">
        <v>0.009</v>
      </c>
      <c r="FD641" s="33" t="n">
        <v>0.018</v>
      </c>
      <c r="FE641" s="33" t="n">
        <v>0.053</v>
      </c>
      <c r="FF641" s="33" t="n">
        <v>0.027</v>
      </c>
      <c r="FG641" s="33" t="n">
        <v>0.097</v>
      </c>
      <c r="FH641" s="33" t="n">
        <v>0.15</v>
      </c>
      <c r="FI641" s="33" t="n">
        <v>0.177</v>
      </c>
      <c r="FJ641" s="33" t="n">
        <v>0.416</v>
      </c>
      <c r="FK641" s="33" t="n">
        <v>0.044</v>
      </c>
      <c r="FL641" s="33" t="n">
        <v>0.381</v>
      </c>
      <c r="FM641" s="33" t="n">
        <v>0.416</v>
      </c>
      <c r="FN641" s="33" t="n">
        <v>0.265</v>
      </c>
      <c r="FO641" s="33" t="n">
        <v>0.221</v>
      </c>
      <c r="FP641" s="33" t="n">
        <v>0.159</v>
      </c>
      <c r="FQ641" s="33" t="n">
        <v>0.239</v>
      </c>
      <c r="FR641" s="33" t="n">
        <v>0.115</v>
      </c>
      <c r="FS641" s="33" t="n">
        <v>0.106</v>
      </c>
      <c r="FT641" s="33" t="n">
        <v>0.124</v>
      </c>
      <c r="FU641" s="33" t="n">
        <v>0.124</v>
      </c>
      <c r="FV641" s="33" t="n">
        <v>0.115</v>
      </c>
      <c r="FW641" s="33" t="n">
        <v>0.248</v>
      </c>
      <c r="FX641" s="33" t="n">
        <v>0.159</v>
      </c>
      <c r="FY641" s="33" t="n">
        <v>0.204</v>
      </c>
      <c r="FZ641" s="33" t="n">
        <v>0.124</v>
      </c>
      <c r="GA641" s="33" t="n">
        <v>0</v>
      </c>
      <c r="GB641" s="33" t="n">
        <v>0</v>
      </c>
      <c r="GC641" s="33" t="n">
        <v>0</v>
      </c>
      <c r="GD641" s="33" t="n">
        <v>0.027</v>
      </c>
      <c r="GE641" s="33" t="n">
        <v>0.15</v>
      </c>
      <c r="GF641" s="33" t="n">
        <v>0.009</v>
      </c>
      <c r="GG641" s="33" t="n">
        <v>0.283</v>
      </c>
      <c r="GH641" s="33" t="n">
        <v>0.239</v>
      </c>
      <c r="GI641" s="33" t="n">
        <v>0.239</v>
      </c>
      <c r="GJ641" s="33" t="n">
        <v>0.168</v>
      </c>
      <c r="GK641" s="33" t="n">
        <v>0.319</v>
      </c>
      <c r="GL641" s="33" t="n">
        <v>0.257</v>
      </c>
      <c r="GM641" s="33" t="n">
        <v>0.602</v>
      </c>
      <c r="GN641" s="33" t="n">
        <v>0.646</v>
      </c>
      <c r="GO641" s="33" t="n">
        <v>0.602</v>
      </c>
      <c r="GP641" s="33" t="n">
        <v>0.611</v>
      </c>
      <c r="GQ641" s="33" t="n">
        <v>0.345</v>
      </c>
      <c r="GR641" s="33" t="n">
        <v>0.646</v>
      </c>
      <c r="GS641" s="33" t="n">
        <v>0.071</v>
      </c>
      <c r="GT641" s="33" t="n">
        <v>0.053</v>
      </c>
      <c r="GU641" s="33" t="n">
        <v>0.088</v>
      </c>
      <c r="GV641" s="33" t="n">
        <v>0.097</v>
      </c>
      <c r="GW641" s="33" t="n">
        <v>0.097</v>
      </c>
      <c r="GX641" s="33" t="n">
        <v>0.035</v>
      </c>
      <c r="GY641" s="33" t="n">
        <v>0.027</v>
      </c>
      <c r="GZ641" s="33" t="n">
        <v>0.018</v>
      </c>
      <c r="HA641" s="33" t="n">
        <v>0.027</v>
      </c>
      <c r="HB641" s="33" t="n">
        <v>0.027</v>
      </c>
      <c r="HC641" s="33" t="n">
        <v>0.018</v>
      </c>
      <c r="HD641" s="33" t="n">
        <v>0.027</v>
      </c>
      <c r="HE641" s="33" t="n">
        <v>0.018</v>
      </c>
      <c r="HF641" s="33" t="n">
        <v>0.044</v>
      </c>
      <c r="HG641" s="33" t="n">
        <v>0.044</v>
      </c>
      <c r="HH641" s="33" t="n">
        <v>0.071</v>
      </c>
      <c r="HI641" s="33" t="n">
        <v>0.071</v>
      </c>
      <c r="HJ641" s="33" t="n">
        <v>0.027</v>
      </c>
    </row>
    <row r="642" customFormat="false" ht="15" hidden="false" customHeight="false" outlineLevel="0" collapsed="false">
      <c r="A642" s="33" t="n">
        <v>610386</v>
      </c>
      <c r="B642" s="242" t="s">
        <v>1785</v>
      </c>
      <c r="C642" s="243" t="s">
        <v>1786</v>
      </c>
      <c r="D642" s="33" t="n">
        <v>1123</v>
      </c>
      <c r="E642" s="33" t="n">
        <v>67021</v>
      </c>
      <c r="F642" s="33" t="s">
        <v>1095</v>
      </c>
      <c r="G642" s="33" t="s">
        <v>1096</v>
      </c>
      <c r="H642" s="243" t="s">
        <v>49</v>
      </c>
      <c r="I642" s="33" t="s">
        <v>2777</v>
      </c>
      <c r="J642" s="33" t="s">
        <v>1788</v>
      </c>
      <c r="L642" s="33" t="s">
        <v>2778</v>
      </c>
      <c r="N642" s="33" t="s">
        <v>1790</v>
      </c>
      <c r="O642" s="33" t="n">
        <v>51592</v>
      </c>
      <c r="P642" s="33" t="s">
        <v>1791</v>
      </c>
      <c r="Q642" s="33" t="s">
        <v>6075</v>
      </c>
      <c r="R642" s="33" t="s">
        <v>6076</v>
      </c>
      <c r="S642" s="33" t="n">
        <v>60609</v>
      </c>
      <c r="T642" s="33" t="n">
        <v>42</v>
      </c>
      <c r="U642" s="33" t="s">
        <v>6077</v>
      </c>
      <c r="V642" s="33" t="s">
        <v>6078</v>
      </c>
      <c r="W642" s="33" t="s">
        <v>6079</v>
      </c>
      <c r="X642" s="33" t="s">
        <v>6080</v>
      </c>
      <c r="Y642" s="33" t="s">
        <v>1908</v>
      </c>
      <c r="Z642" s="33" t="s">
        <v>1909</v>
      </c>
      <c r="AA642" s="33" t="n">
        <v>2012</v>
      </c>
      <c r="AB642" s="33" t="n">
        <v>610386</v>
      </c>
      <c r="AD642" s="33" t="n">
        <v>1123</v>
      </c>
      <c r="AG642" s="33" t="s">
        <v>6081</v>
      </c>
      <c r="AH642" s="33" t="n">
        <v>5</v>
      </c>
      <c r="AI642" s="33" t="s">
        <v>1842</v>
      </c>
      <c r="AJ642" s="33" t="s">
        <v>1801</v>
      </c>
      <c r="AK642" s="33" t="s">
        <v>1802</v>
      </c>
      <c r="AL642" s="33" t="s">
        <v>70</v>
      </c>
      <c r="AM642" s="33" t="s">
        <v>71</v>
      </c>
      <c r="AN642" s="33" t="s">
        <v>70</v>
      </c>
      <c r="AO642" s="33" t="s">
        <v>2778</v>
      </c>
      <c r="AP642" s="33" t="s">
        <v>71</v>
      </c>
      <c r="AQ642" s="33" t="s">
        <v>2467</v>
      </c>
      <c r="AR642" s="244" t="s">
        <v>347</v>
      </c>
      <c r="AS642" s="33" t="s">
        <v>47</v>
      </c>
      <c r="AT642" s="33" t="s">
        <v>77</v>
      </c>
      <c r="AU642" s="33" t="s">
        <v>77</v>
      </c>
      <c r="AV642" s="33" t="n">
        <v>54</v>
      </c>
      <c r="AW642" s="33" t="n">
        <v>69</v>
      </c>
      <c r="AX642" s="33" t="n">
        <v>63</v>
      </c>
      <c r="AY642" s="33" t="n">
        <v>63</v>
      </c>
      <c r="AZ642" s="33" t="n">
        <v>0</v>
      </c>
      <c r="BA642" s="33" t="n">
        <v>0</v>
      </c>
      <c r="BB642" s="33" t="n">
        <v>15</v>
      </c>
      <c r="BC642" s="33" t="n">
        <v>46</v>
      </c>
      <c r="BD642" s="245" t="n">
        <v>0</v>
      </c>
      <c r="BE642" s="33" t="n">
        <v>0</v>
      </c>
      <c r="BF642" s="33" t="n">
        <v>1</v>
      </c>
      <c r="BG642" s="33" t="n">
        <v>1</v>
      </c>
      <c r="BH642" s="33" t="n">
        <v>63</v>
      </c>
      <c r="BI642" s="33" t="n">
        <v>0.016</v>
      </c>
      <c r="BJ642" s="33" t="n">
        <v>0.016</v>
      </c>
      <c r="BK642" s="33" t="n">
        <v>0.016</v>
      </c>
      <c r="BL642" s="33" t="n">
        <v>0.095</v>
      </c>
      <c r="BM642" s="33" t="n">
        <v>0.032</v>
      </c>
      <c r="BN642" s="33" t="n">
        <v>0.063</v>
      </c>
      <c r="BO642" s="33" t="n">
        <v>0.032</v>
      </c>
      <c r="BP642" s="33" t="n">
        <v>0</v>
      </c>
      <c r="BQ642" s="33" t="n">
        <v>0.048</v>
      </c>
      <c r="BR642" s="33" t="n">
        <v>0.095</v>
      </c>
      <c r="BS642" s="33" t="n">
        <v>0.079</v>
      </c>
      <c r="BT642" s="33" t="n">
        <v>0.302</v>
      </c>
      <c r="BU642" s="33" t="n">
        <v>0.349</v>
      </c>
      <c r="BV642" s="33" t="n">
        <v>0.286</v>
      </c>
      <c r="BW642" s="33" t="n">
        <v>0.317</v>
      </c>
      <c r="BX642" s="33" t="n">
        <v>0.413</v>
      </c>
      <c r="BY642" s="33" t="n">
        <v>0.365</v>
      </c>
      <c r="BZ642" s="33" t="n">
        <v>0.317</v>
      </c>
      <c r="CA642" s="33" t="n">
        <v>0.016</v>
      </c>
      <c r="CB642" s="33" t="n">
        <v>0.016</v>
      </c>
      <c r="CC642" s="33" t="n">
        <v>0.048</v>
      </c>
      <c r="CD642" s="33" t="n">
        <v>0.063</v>
      </c>
      <c r="CE642" s="33" t="n">
        <v>0.048</v>
      </c>
      <c r="CF642" s="33" t="n">
        <v>0.032</v>
      </c>
      <c r="CG642" s="33" t="n">
        <v>0.587</v>
      </c>
      <c r="CH642" s="33" t="n">
        <v>0.683</v>
      </c>
      <c r="CI642" s="33" t="n">
        <v>0.571</v>
      </c>
      <c r="CJ642" s="33" t="n">
        <v>0.333</v>
      </c>
      <c r="CK642" s="33" t="n">
        <v>0.476</v>
      </c>
      <c r="CL642" s="33" t="n">
        <v>0.286</v>
      </c>
      <c r="CM642" s="33" t="n">
        <v>0</v>
      </c>
      <c r="CN642" s="33" t="n">
        <v>0</v>
      </c>
      <c r="CO642" s="33" t="n">
        <v>0</v>
      </c>
      <c r="CP642" s="33" t="n">
        <v>0</v>
      </c>
      <c r="CQ642" s="33" t="n">
        <v>0</v>
      </c>
      <c r="CR642" s="33" t="n">
        <v>0</v>
      </c>
      <c r="CS642" s="33" t="n">
        <v>0.048</v>
      </c>
      <c r="CT642" s="33" t="n">
        <v>0.048</v>
      </c>
      <c r="CU642" s="33" t="n">
        <v>0.016</v>
      </c>
      <c r="CV642" s="33" t="n">
        <v>0.032</v>
      </c>
      <c r="CW642" s="33" t="n">
        <v>0</v>
      </c>
      <c r="CX642" s="33" t="n">
        <v>0</v>
      </c>
      <c r="CY642" s="33" t="n">
        <v>0.032</v>
      </c>
      <c r="CZ642" s="33" t="n">
        <v>0.032</v>
      </c>
      <c r="DA642" s="33" t="n">
        <v>0.016</v>
      </c>
      <c r="DB642" s="33" t="n">
        <v>0.111</v>
      </c>
      <c r="DC642" s="33" t="n">
        <v>0.111</v>
      </c>
      <c r="DD642" s="33" t="n">
        <v>0.079</v>
      </c>
      <c r="DE642" s="33" t="n">
        <v>0.175</v>
      </c>
      <c r="DF642" s="33" t="n">
        <v>0.286</v>
      </c>
      <c r="DG642" s="33" t="n">
        <v>0.349</v>
      </c>
      <c r="DH642" s="33" t="n">
        <v>0.302</v>
      </c>
      <c r="DI642" s="33" t="n">
        <v>0.302</v>
      </c>
      <c r="DJ642" s="33" t="n">
        <v>0.27</v>
      </c>
      <c r="DK642" s="33" t="n">
        <v>0.254</v>
      </c>
      <c r="DL642" s="33" t="n">
        <v>0.302</v>
      </c>
      <c r="DM642" s="33" t="n">
        <v>0.333</v>
      </c>
      <c r="DN642" s="33" t="n">
        <v>0.016</v>
      </c>
      <c r="DO642" s="33" t="n">
        <v>0.032</v>
      </c>
      <c r="DP642" s="33" t="n">
        <v>0.032</v>
      </c>
      <c r="DQ642" s="33" t="n">
        <v>0.032</v>
      </c>
      <c r="DR642" s="33" t="n">
        <v>0.032</v>
      </c>
      <c r="DS642" s="33" t="n">
        <v>0.032</v>
      </c>
      <c r="DT642" s="33" t="n">
        <v>0.032</v>
      </c>
      <c r="DU642" s="33" t="n">
        <v>0.048</v>
      </c>
      <c r="DV642" s="33" t="n">
        <v>0.032</v>
      </c>
      <c r="DW642" s="33" t="n">
        <v>0.778</v>
      </c>
      <c r="DX642" s="33" t="n">
        <v>0.683</v>
      </c>
      <c r="DY642" s="33" t="n">
        <v>0.619</v>
      </c>
      <c r="DZ642" s="33" t="n">
        <v>0.635</v>
      </c>
      <c r="EA642" s="33" t="n">
        <v>0.635</v>
      </c>
      <c r="EB642" s="33" t="n">
        <v>0.683</v>
      </c>
      <c r="EC642" s="33" t="n">
        <v>0.556</v>
      </c>
      <c r="ED642" s="33" t="n">
        <v>0.492</v>
      </c>
      <c r="EE642" s="33" t="n">
        <v>0.54</v>
      </c>
      <c r="EF642" s="33" t="n">
        <v>0.587</v>
      </c>
      <c r="EG642" s="33" t="n">
        <v>0.048</v>
      </c>
      <c r="EH642" s="33" t="n">
        <v>0.016</v>
      </c>
      <c r="EI642" s="33" t="n">
        <v>0.016</v>
      </c>
      <c r="EJ642" s="33" t="n">
        <v>0.222</v>
      </c>
      <c r="EK642" s="33" t="n">
        <v>0.143</v>
      </c>
      <c r="EL642" s="33" t="n">
        <v>0.095</v>
      </c>
      <c r="EM642" s="33" t="n">
        <v>0.111</v>
      </c>
      <c r="EN642" s="33" t="n">
        <v>0.048</v>
      </c>
      <c r="EO642" s="33" t="n">
        <v>0.349</v>
      </c>
      <c r="EP642" s="33" t="n">
        <v>0.238</v>
      </c>
      <c r="EQ642" s="33" t="n">
        <v>0.349</v>
      </c>
      <c r="ER642" s="33" t="n">
        <v>0.063</v>
      </c>
      <c r="ES642" s="33" t="n">
        <v>0.016</v>
      </c>
      <c r="ET642" s="33" t="n">
        <v>0.111</v>
      </c>
      <c r="EU642" s="33" t="n">
        <v>0.048</v>
      </c>
      <c r="EV642" s="33" t="n">
        <v>0.079</v>
      </c>
      <c r="EW642" s="33" t="n">
        <v>0.444</v>
      </c>
      <c r="EX642" s="33" t="n">
        <v>0.54</v>
      </c>
      <c r="EY642" s="33" t="n">
        <v>0.476</v>
      </c>
      <c r="EZ642" s="33" t="n">
        <v>8.47</v>
      </c>
      <c r="FA642" s="33" t="n">
        <v>0</v>
      </c>
      <c r="FB642" s="33" t="n">
        <v>0</v>
      </c>
      <c r="FC642" s="33" t="n">
        <v>0</v>
      </c>
      <c r="FD642" s="33" t="n">
        <v>0.032</v>
      </c>
      <c r="FE642" s="33" t="n">
        <v>0.079</v>
      </c>
      <c r="FF642" s="33" t="n">
        <v>0.079</v>
      </c>
      <c r="FG642" s="33" t="n">
        <v>0.079</v>
      </c>
      <c r="FH642" s="33" t="n">
        <v>0.127</v>
      </c>
      <c r="FI642" s="33" t="n">
        <v>0.111</v>
      </c>
      <c r="FJ642" s="33" t="n">
        <v>0.476</v>
      </c>
      <c r="FK642" s="33" t="n">
        <v>0.016</v>
      </c>
      <c r="FL642" s="33" t="n">
        <v>0.571</v>
      </c>
      <c r="FM642" s="33" t="n">
        <v>0.492</v>
      </c>
      <c r="FN642" s="33" t="n">
        <v>0.302</v>
      </c>
      <c r="FO642" s="33" t="n">
        <v>0.127</v>
      </c>
      <c r="FP642" s="33" t="n">
        <v>0.111</v>
      </c>
      <c r="FQ642" s="33" t="n">
        <v>0.206</v>
      </c>
      <c r="FR642" s="33" t="n">
        <v>0.111</v>
      </c>
      <c r="FS642" s="33" t="n">
        <v>0.143</v>
      </c>
      <c r="FT642" s="33" t="n">
        <v>0.222</v>
      </c>
      <c r="FU642" s="33" t="n">
        <v>0.079</v>
      </c>
      <c r="FV642" s="33" t="n">
        <v>0.19</v>
      </c>
      <c r="FW642" s="33" t="n">
        <v>0.238</v>
      </c>
      <c r="FX642" s="33" t="n">
        <v>0.111</v>
      </c>
      <c r="FY642" s="33" t="n">
        <v>0.063</v>
      </c>
      <c r="FZ642" s="33" t="n">
        <v>0.032</v>
      </c>
      <c r="GA642" s="33" t="n">
        <v>0</v>
      </c>
      <c r="GB642" s="33" t="n">
        <v>0</v>
      </c>
      <c r="GC642" s="33" t="n">
        <v>0.095</v>
      </c>
      <c r="GD642" s="33" t="n">
        <v>0.016</v>
      </c>
      <c r="GE642" s="33" t="n">
        <v>0.063</v>
      </c>
      <c r="GF642" s="33" t="n">
        <v>0</v>
      </c>
      <c r="GG642" s="33" t="n">
        <v>0.302</v>
      </c>
      <c r="GH642" s="33" t="n">
        <v>0.27</v>
      </c>
      <c r="GI642" s="33" t="n">
        <v>0.206</v>
      </c>
      <c r="GJ642" s="33" t="n">
        <v>0.254</v>
      </c>
      <c r="GK642" s="33" t="n">
        <v>0.254</v>
      </c>
      <c r="GL642" s="33" t="n">
        <v>0.222</v>
      </c>
      <c r="GM642" s="33" t="n">
        <v>0.524</v>
      </c>
      <c r="GN642" s="33" t="n">
        <v>0.429</v>
      </c>
      <c r="GO642" s="33" t="n">
        <v>0.317</v>
      </c>
      <c r="GP642" s="33" t="n">
        <v>0.397</v>
      </c>
      <c r="GQ642" s="33" t="n">
        <v>0.397</v>
      </c>
      <c r="GR642" s="33" t="n">
        <v>0.556</v>
      </c>
      <c r="GS642" s="33" t="n">
        <v>0.079</v>
      </c>
      <c r="GT642" s="33" t="n">
        <v>0.159</v>
      </c>
      <c r="GU642" s="33" t="n">
        <v>0.222</v>
      </c>
      <c r="GV642" s="33" t="n">
        <v>0.159</v>
      </c>
      <c r="GW642" s="33" t="n">
        <v>0.143</v>
      </c>
      <c r="GX642" s="33" t="n">
        <v>0.095</v>
      </c>
      <c r="GY642" s="33" t="n">
        <v>0.063</v>
      </c>
      <c r="GZ642" s="33" t="n">
        <v>0.079</v>
      </c>
      <c r="HA642" s="33" t="n">
        <v>0.079</v>
      </c>
      <c r="HB642" s="33" t="n">
        <v>0.079</v>
      </c>
      <c r="HC642" s="33" t="n">
        <v>0.032</v>
      </c>
      <c r="HD642" s="33" t="n">
        <v>0.048</v>
      </c>
      <c r="HE642" s="33" t="n">
        <v>0.032</v>
      </c>
      <c r="HF642" s="33" t="n">
        <v>0.063</v>
      </c>
      <c r="HG642" s="33" t="n">
        <v>0.079</v>
      </c>
      <c r="HH642" s="33" t="n">
        <v>0.095</v>
      </c>
      <c r="HI642" s="33" t="n">
        <v>0.111</v>
      </c>
      <c r="HJ642" s="33" t="n">
        <v>0.079</v>
      </c>
    </row>
    <row r="643" customFormat="false" ht="15" hidden="false" customHeight="false" outlineLevel="0" collapsed="false">
      <c r="A643" s="33" t="n">
        <v>610389</v>
      </c>
      <c r="B643" s="242" t="s">
        <v>1785</v>
      </c>
      <c r="C643" s="243" t="s">
        <v>1786</v>
      </c>
      <c r="D643" s="33" t="n">
        <v>1830</v>
      </c>
      <c r="E643" s="33" t="n">
        <v>28151</v>
      </c>
      <c r="F643" s="33" t="s">
        <v>1059</v>
      </c>
      <c r="G643" s="33" t="s">
        <v>1060</v>
      </c>
      <c r="H643" s="243" t="s">
        <v>49</v>
      </c>
      <c r="I643" s="33" t="s">
        <v>3947</v>
      </c>
      <c r="J643" s="33" t="s">
        <v>2438</v>
      </c>
      <c r="L643" s="33" t="s">
        <v>2652</v>
      </c>
      <c r="N643" s="33" t="s">
        <v>1790</v>
      </c>
      <c r="O643" s="33" t="n">
        <v>51558</v>
      </c>
      <c r="P643" s="33" t="s">
        <v>1791</v>
      </c>
      <c r="Q643" s="33" t="s">
        <v>6082</v>
      </c>
      <c r="R643" s="33" t="s">
        <v>6083</v>
      </c>
      <c r="S643" s="33" t="n">
        <v>60624</v>
      </c>
      <c r="T643" s="33" t="n">
        <v>34</v>
      </c>
      <c r="U643" s="33" t="s">
        <v>1059</v>
      </c>
      <c r="V643" s="33" t="s">
        <v>6084</v>
      </c>
      <c r="W643" s="33" t="s">
        <v>6085</v>
      </c>
      <c r="X643" s="33" t="s">
        <v>6086</v>
      </c>
      <c r="Y643" s="33" t="s">
        <v>2021</v>
      </c>
      <c r="Z643" s="33" t="s">
        <v>1821</v>
      </c>
      <c r="AA643" s="33" t="n">
        <v>2012</v>
      </c>
      <c r="AB643" s="33" t="n">
        <v>610389</v>
      </c>
      <c r="AD643" s="33" t="n">
        <v>1830</v>
      </c>
      <c r="AG643" s="33" t="s">
        <v>6087</v>
      </c>
      <c r="AH643" s="33" t="n">
        <v>0</v>
      </c>
      <c r="AI643" s="33" t="s">
        <v>6088</v>
      </c>
      <c r="AJ643" s="33" t="s">
        <v>1801</v>
      </c>
      <c r="AK643" s="33" t="s">
        <v>1802</v>
      </c>
      <c r="AL643" s="33" t="s">
        <v>118</v>
      </c>
      <c r="AM643" s="33" t="s">
        <v>108</v>
      </c>
      <c r="AN643" s="33" t="s">
        <v>118</v>
      </c>
      <c r="AO643" s="33" t="s">
        <v>2652</v>
      </c>
      <c r="AP643" s="33" t="s">
        <v>108</v>
      </c>
      <c r="AQ643" s="33" t="s">
        <v>2426</v>
      </c>
      <c r="AR643" s="244" t="s">
        <v>54</v>
      </c>
    </row>
    <row r="644" customFormat="false" ht="15" hidden="false" customHeight="false" outlineLevel="0" collapsed="false">
      <c r="A644" s="33" t="n">
        <v>610390</v>
      </c>
      <c r="B644" s="242" t="s">
        <v>1785</v>
      </c>
      <c r="C644" s="243" t="s">
        <v>1786</v>
      </c>
      <c r="D644" s="33" t="n">
        <v>7140</v>
      </c>
      <c r="E644" s="33" t="n">
        <v>45221</v>
      </c>
      <c r="F644" s="33" t="s">
        <v>1192</v>
      </c>
      <c r="G644" s="33" t="s">
        <v>1193</v>
      </c>
      <c r="H644" s="243" t="s">
        <v>49</v>
      </c>
      <c r="I644" s="33" t="s">
        <v>3947</v>
      </c>
      <c r="J644" s="33" t="s">
        <v>1788</v>
      </c>
      <c r="L644" s="33" t="s">
        <v>83</v>
      </c>
      <c r="N644" s="33" t="s">
        <v>1790</v>
      </c>
      <c r="O644" s="33" t="n">
        <v>51538</v>
      </c>
      <c r="P644" s="33" t="s">
        <v>1791</v>
      </c>
      <c r="Q644" s="33" t="s">
        <v>2674</v>
      </c>
      <c r="R644" s="33" t="s">
        <v>2675</v>
      </c>
      <c r="S644" s="33" t="n">
        <v>60660</v>
      </c>
      <c r="T644" s="33" t="n">
        <v>32</v>
      </c>
      <c r="U644" s="33" t="s">
        <v>6089</v>
      </c>
      <c r="V644" s="33" t="s">
        <v>6090</v>
      </c>
      <c r="W644" s="33" t="s">
        <v>6091</v>
      </c>
      <c r="X644" s="33" t="s">
        <v>6092</v>
      </c>
      <c r="Y644" s="33" t="s">
        <v>2143</v>
      </c>
      <c r="Z644" s="33" t="s">
        <v>2679</v>
      </c>
      <c r="AA644" s="33" t="n">
        <v>2012</v>
      </c>
      <c r="AB644" s="33" t="n">
        <v>610390</v>
      </c>
      <c r="AD644" s="33" t="n">
        <v>7140</v>
      </c>
      <c r="AG644" s="33" t="s">
        <v>6093</v>
      </c>
      <c r="AH644" s="33" t="n">
        <v>1</v>
      </c>
      <c r="AI644" s="33" t="s">
        <v>1842</v>
      </c>
      <c r="AJ644" s="33" t="s">
        <v>1801</v>
      </c>
      <c r="AK644" s="33" t="s">
        <v>1802</v>
      </c>
      <c r="AL644" s="33" t="s">
        <v>83</v>
      </c>
      <c r="AM644" s="33" t="s">
        <v>65</v>
      </c>
      <c r="AN644" s="33" t="s">
        <v>83</v>
      </c>
      <c r="AO644" s="33" t="s">
        <v>83</v>
      </c>
      <c r="AP644" s="33" t="s">
        <v>65</v>
      </c>
      <c r="AQ644" s="33" t="s">
        <v>2426</v>
      </c>
      <c r="AR644" s="244" t="s">
        <v>54</v>
      </c>
    </row>
    <row r="645" customFormat="false" ht="15" hidden="false" customHeight="false" outlineLevel="0" collapsed="false">
      <c r="A645" s="33" t="n">
        <v>610391</v>
      </c>
      <c r="B645" s="242" t="s">
        <v>1785</v>
      </c>
      <c r="C645" s="243" t="s">
        <v>1786</v>
      </c>
      <c r="D645" s="33" t="n">
        <v>7110</v>
      </c>
      <c r="E645" s="33" t="n">
        <v>46511</v>
      </c>
      <c r="F645" s="33" t="s">
        <v>863</v>
      </c>
      <c r="G645" s="33" t="s">
        <v>864</v>
      </c>
      <c r="H645" s="243" t="s">
        <v>49</v>
      </c>
      <c r="I645" s="33" t="s">
        <v>3947</v>
      </c>
      <c r="J645" s="33" t="s">
        <v>2438</v>
      </c>
      <c r="L645" s="33" t="s">
        <v>70</v>
      </c>
      <c r="N645" s="33" t="s">
        <v>1790</v>
      </c>
      <c r="O645" s="33" t="n">
        <v>52292</v>
      </c>
      <c r="P645" s="33" t="s">
        <v>1791</v>
      </c>
      <c r="Q645" s="33" t="s">
        <v>6094</v>
      </c>
      <c r="R645" s="33" t="s">
        <v>6095</v>
      </c>
      <c r="S645" s="33" t="n">
        <v>60636</v>
      </c>
      <c r="T645" s="33" t="n">
        <v>43</v>
      </c>
      <c r="U645" s="33" t="s">
        <v>6096</v>
      </c>
      <c r="V645" s="33" t="s">
        <v>6097</v>
      </c>
      <c r="W645" s="33" t="s">
        <v>6098</v>
      </c>
      <c r="X645" s="33" t="s">
        <v>6099</v>
      </c>
      <c r="Y645" s="33" t="s">
        <v>2196</v>
      </c>
      <c r="Z645" s="33" t="s">
        <v>2572</v>
      </c>
      <c r="AA645" s="33" t="n">
        <v>2012</v>
      </c>
      <c r="AB645" s="33" t="n">
        <v>610391</v>
      </c>
      <c r="AD645" s="33" t="n">
        <v>7110</v>
      </c>
      <c r="AG645" s="33" t="s">
        <v>6100</v>
      </c>
      <c r="AH645" s="33" t="n">
        <v>0</v>
      </c>
      <c r="AI645" s="33" t="s">
        <v>1813</v>
      </c>
      <c r="AJ645" s="33" t="s">
        <v>1801</v>
      </c>
      <c r="AK645" s="33" t="s">
        <v>1802</v>
      </c>
      <c r="AL645" s="33" t="s">
        <v>70</v>
      </c>
      <c r="AM645" s="33" t="s">
        <v>71</v>
      </c>
      <c r="AN645" s="33" t="s">
        <v>70</v>
      </c>
      <c r="AO645" s="33" t="s">
        <v>70</v>
      </c>
      <c r="AP645" s="33" t="s">
        <v>71</v>
      </c>
      <c r="AQ645" s="33" t="s">
        <v>2467</v>
      </c>
      <c r="AR645" s="244" t="s">
        <v>54</v>
      </c>
    </row>
    <row r="646" customFormat="false" ht="15" hidden="false" customHeight="false" outlineLevel="0" collapsed="false">
      <c r="A646" s="33" t="n">
        <v>610392</v>
      </c>
      <c r="B646" s="242" t="s">
        <v>1785</v>
      </c>
      <c r="C646" s="243" t="s">
        <v>1786</v>
      </c>
      <c r="D646" s="33" t="n">
        <v>4460</v>
      </c>
      <c r="E646" s="33" t="n">
        <v>52011</v>
      </c>
      <c r="F646" s="33" t="s">
        <v>1482</v>
      </c>
      <c r="G646" s="33" t="s">
        <v>1483</v>
      </c>
      <c r="H646" s="243" t="s">
        <v>49</v>
      </c>
      <c r="I646" s="33" t="s">
        <v>3947</v>
      </c>
      <c r="J646" s="33" t="s">
        <v>1788</v>
      </c>
      <c r="L646" s="33" t="s">
        <v>118</v>
      </c>
      <c r="N646" s="33" t="s">
        <v>1790</v>
      </c>
      <c r="O646" s="33" t="n">
        <v>51638</v>
      </c>
      <c r="P646" s="33" t="s">
        <v>1791</v>
      </c>
      <c r="Q646" s="33" t="s">
        <v>973</v>
      </c>
      <c r="R646" s="33" t="s">
        <v>6058</v>
      </c>
      <c r="S646" s="33" t="n">
        <v>60623</v>
      </c>
      <c r="T646" s="33" t="n">
        <v>37</v>
      </c>
      <c r="U646" s="33" t="s">
        <v>6101</v>
      </c>
      <c r="V646" s="33" t="s">
        <v>6102</v>
      </c>
      <c r="W646" s="33" t="s">
        <v>6103</v>
      </c>
      <c r="X646" s="33" t="s">
        <v>6104</v>
      </c>
      <c r="Y646" s="33" t="s">
        <v>2268</v>
      </c>
      <c r="Z646" s="33" t="s">
        <v>2531</v>
      </c>
      <c r="AA646" s="33" t="n">
        <v>2012</v>
      </c>
      <c r="AB646" s="33" t="n">
        <v>610392</v>
      </c>
      <c r="AD646" s="33" t="n">
        <v>4460</v>
      </c>
      <c r="AG646" s="33" t="s">
        <v>6105</v>
      </c>
      <c r="AH646" s="33" t="n">
        <v>4</v>
      </c>
      <c r="AI646" s="33" t="s">
        <v>1842</v>
      </c>
      <c r="AJ646" s="33" t="s">
        <v>1801</v>
      </c>
      <c r="AK646" s="33" t="s">
        <v>1802</v>
      </c>
      <c r="AL646" s="33" t="s">
        <v>118</v>
      </c>
      <c r="AM646" s="33" t="s">
        <v>108</v>
      </c>
      <c r="AN646" s="33" t="s">
        <v>118</v>
      </c>
      <c r="AO646" s="33" t="s">
        <v>118</v>
      </c>
      <c r="AP646" s="33" t="s">
        <v>108</v>
      </c>
      <c r="AQ646" s="33" t="s">
        <v>2467</v>
      </c>
      <c r="AR646" s="244" t="s">
        <v>167</v>
      </c>
      <c r="AS646" s="33" t="s">
        <v>47</v>
      </c>
      <c r="AT646" s="33" t="s">
        <v>47</v>
      </c>
      <c r="AU646" s="33" t="s">
        <v>47</v>
      </c>
      <c r="AV646" s="33" t="n">
        <v>43</v>
      </c>
      <c r="AW646" s="33" t="n">
        <v>56</v>
      </c>
      <c r="AX646" s="33" t="n">
        <v>59</v>
      </c>
      <c r="AY646" s="33" t="n">
        <v>131</v>
      </c>
      <c r="AZ646" s="33" t="n">
        <v>0</v>
      </c>
      <c r="BA646" s="33" t="n">
        <v>0</v>
      </c>
      <c r="BB646" s="33" t="n">
        <v>7</v>
      </c>
      <c r="BC646" s="33" t="n">
        <v>121</v>
      </c>
      <c r="BD646" s="245" t="n">
        <v>0</v>
      </c>
      <c r="BE646" s="33" t="n">
        <v>0</v>
      </c>
      <c r="BF646" s="33" t="n">
        <v>2</v>
      </c>
      <c r="BG646" s="33" t="n">
        <v>1</v>
      </c>
      <c r="BH646" s="33" t="n">
        <v>131</v>
      </c>
      <c r="BI646" s="33" t="n">
        <v>0.031</v>
      </c>
      <c r="BJ646" s="33" t="n">
        <v>0.023</v>
      </c>
      <c r="BK646" s="33" t="n">
        <v>0.015</v>
      </c>
      <c r="BL646" s="33" t="n">
        <v>0.031</v>
      </c>
      <c r="BM646" s="33" t="n">
        <v>0.053</v>
      </c>
      <c r="BN646" s="33" t="n">
        <v>0.053</v>
      </c>
      <c r="BO646" s="33" t="n">
        <v>0.122</v>
      </c>
      <c r="BP646" s="33" t="n">
        <v>0.031</v>
      </c>
      <c r="BQ646" s="33" t="n">
        <v>0.069</v>
      </c>
      <c r="BR646" s="33" t="n">
        <v>0.099</v>
      </c>
      <c r="BS646" s="33" t="n">
        <v>0.183</v>
      </c>
      <c r="BT646" s="33" t="n">
        <v>0.282</v>
      </c>
      <c r="BU646" s="33" t="n">
        <v>0.42</v>
      </c>
      <c r="BV646" s="33" t="n">
        <v>0.366</v>
      </c>
      <c r="BW646" s="33" t="n">
        <v>0.473</v>
      </c>
      <c r="BX646" s="33" t="n">
        <v>0.336</v>
      </c>
      <c r="BY646" s="33" t="n">
        <v>0.405</v>
      </c>
      <c r="BZ646" s="33" t="n">
        <v>0.351</v>
      </c>
      <c r="CA646" s="33" t="n">
        <v>0.023</v>
      </c>
      <c r="CB646" s="33" t="n">
        <v>0.015</v>
      </c>
      <c r="CC646" s="33" t="n">
        <v>0.015</v>
      </c>
      <c r="CD646" s="33" t="n">
        <v>0.031</v>
      </c>
      <c r="CE646" s="33" t="n">
        <v>0.015</v>
      </c>
      <c r="CF646" s="33" t="n">
        <v>0.046</v>
      </c>
      <c r="CG646" s="33" t="n">
        <v>0.405</v>
      </c>
      <c r="CH646" s="33" t="n">
        <v>0.565</v>
      </c>
      <c r="CI646" s="33" t="n">
        <v>0.427</v>
      </c>
      <c r="CJ646" s="33" t="n">
        <v>0.504</v>
      </c>
      <c r="CK646" s="33" t="n">
        <v>0.344</v>
      </c>
      <c r="CL646" s="33" t="n">
        <v>0.267</v>
      </c>
      <c r="CM646" s="33" t="n">
        <v>0</v>
      </c>
      <c r="CN646" s="33" t="n">
        <v>0.015</v>
      </c>
      <c r="CO646" s="33" t="n">
        <v>0</v>
      </c>
      <c r="CP646" s="33" t="n">
        <v>0.008</v>
      </c>
      <c r="CQ646" s="33" t="n">
        <v>0.008</v>
      </c>
      <c r="CR646" s="33" t="n">
        <v>0.015</v>
      </c>
      <c r="CS646" s="33" t="n">
        <v>0.053</v>
      </c>
      <c r="CT646" s="33" t="n">
        <v>0.107</v>
      </c>
      <c r="CU646" s="33" t="n">
        <v>0.061</v>
      </c>
      <c r="CV646" s="33" t="n">
        <v>0.023</v>
      </c>
      <c r="CW646" s="33" t="n">
        <v>0.008</v>
      </c>
      <c r="CX646" s="33" t="n">
        <v>0.046</v>
      </c>
      <c r="CY646" s="33" t="n">
        <v>0.076</v>
      </c>
      <c r="CZ646" s="33" t="n">
        <v>0.046</v>
      </c>
      <c r="DA646" s="33" t="n">
        <v>0.053</v>
      </c>
      <c r="DB646" s="33" t="n">
        <v>0.107</v>
      </c>
      <c r="DC646" s="33" t="n">
        <v>0.168</v>
      </c>
      <c r="DD646" s="33" t="n">
        <v>0.092</v>
      </c>
      <c r="DE646" s="33" t="n">
        <v>0.244</v>
      </c>
      <c r="DF646" s="33" t="n">
        <v>0.29</v>
      </c>
      <c r="DG646" s="33" t="n">
        <v>0.359</v>
      </c>
      <c r="DH646" s="33" t="n">
        <v>0.336</v>
      </c>
      <c r="DI646" s="33" t="n">
        <v>0.321</v>
      </c>
      <c r="DJ646" s="33" t="n">
        <v>0.298</v>
      </c>
      <c r="DK646" s="33" t="n">
        <v>0.359</v>
      </c>
      <c r="DL646" s="33" t="n">
        <v>0.29</v>
      </c>
      <c r="DM646" s="33" t="n">
        <v>0.336</v>
      </c>
      <c r="DN646" s="33" t="n">
        <v>0.023</v>
      </c>
      <c r="DO646" s="33" t="n">
        <v>0.008</v>
      </c>
      <c r="DP646" s="33" t="n">
        <v>0.023</v>
      </c>
      <c r="DQ646" s="33" t="n">
        <v>0.023</v>
      </c>
      <c r="DR646" s="33" t="n">
        <v>0.023</v>
      </c>
      <c r="DS646" s="33" t="n">
        <v>0.031</v>
      </c>
      <c r="DT646" s="33" t="n">
        <v>0.038</v>
      </c>
      <c r="DU646" s="33" t="n">
        <v>0.015</v>
      </c>
      <c r="DV646" s="33" t="n">
        <v>0.023</v>
      </c>
      <c r="DW646" s="33" t="n">
        <v>0.71</v>
      </c>
      <c r="DX646" s="33" t="n">
        <v>0.679</v>
      </c>
      <c r="DY646" s="33" t="n">
        <v>0.573</v>
      </c>
      <c r="DZ646" s="33" t="n">
        <v>0.557</v>
      </c>
      <c r="EA646" s="33" t="n">
        <v>0.603</v>
      </c>
      <c r="EB646" s="33" t="n">
        <v>0.603</v>
      </c>
      <c r="EC646" s="33" t="n">
        <v>0.443</v>
      </c>
      <c r="ED646" s="33" t="n">
        <v>0.42</v>
      </c>
      <c r="EE646" s="33" t="n">
        <v>0.489</v>
      </c>
      <c r="EF646" s="33" t="n">
        <v>0.374</v>
      </c>
      <c r="EG646" s="33" t="n">
        <v>0.053</v>
      </c>
      <c r="EH646" s="33" t="n">
        <v>0.023</v>
      </c>
      <c r="EI646" s="33" t="n">
        <v>0.008</v>
      </c>
      <c r="EJ646" s="33" t="n">
        <v>0.282</v>
      </c>
      <c r="EK646" s="33" t="n">
        <v>0.145</v>
      </c>
      <c r="EL646" s="33" t="n">
        <v>0.053</v>
      </c>
      <c r="EM646" s="33" t="n">
        <v>0.145</v>
      </c>
      <c r="EN646" s="33" t="n">
        <v>0.198</v>
      </c>
      <c r="EO646" s="33" t="n">
        <v>0.389</v>
      </c>
      <c r="EP646" s="33" t="n">
        <v>0.328</v>
      </c>
      <c r="EQ646" s="33" t="n">
        <v>0.305</v>
      </c>
      <c r="ER646" s="33" t="n">
        <v>0.053</v>
      </c>
      <c r="ES646" s="33" t="n">
        <v>0.038</v>
      </c>
      <c r="ET646" s="33" t="n">
        <v>0.115</v>
      </c>
      <c r="EU646" s="33" t="n">
        <v>0.084</v>
      </c>
      <c r="EV646" s="33" t="n">
        <v>0.092</v>
      </c>
      <c r="EW646" s="33" t="n">
        <v>0.374</v>
      </c>
      <c r="EX646" s="33" t="n">
        <v>0.481</v>
      </c>
      <c r="EY646" s="33" t="n">
        <v>0.458</v>
      </c>
      <c r="EZ646" s="33" t="n">
        <v>8.33</v>
      </c>
      <c r="FA646" s="33" t="n">
        <v>0</v>
      </c>
      <c r="FB646" s="33" t="n">
        <v>0</v>
      </c>
      <c r="FC646" s="33" t="n">
        <v>0.023</v>
      </c>
      <c r="FD646" s="33" t="n">
        <v>0.053</v>
      </c>
      <c r="FE646" s="33" t="n">
        <v>0.008</v>
      </c>
      <c r="FF646" s="33" t="n">
        <v>0.069</v>
      </c>
      <c r="FG646" s="33" t="n">
        <v>0.061</v>
      </c>
      <c r="FH646" s="33" t="n">
        <v>0.206</v>
      </c>
      <c r="FI646" s="33" t="n">
        <v>0.137</v>
      </c>
      <c r="FJ646" s="33" t="n">
        <v>0.359</v>
      </c>
      <c r="FK646" s="33" t="n">
        <v>0.084</v>
      </c>
      <c r="FL646" s="33" t="n">
        <v>0.313</v>
      </c>
      <c r="FM646" s="33" t="n">
        <v>0.359</v>
      </c>
      <c r="FN646" s="33" t="n">
        <v>0.237</v>
      </c>
      <c r="FO646" s="33" t="n">
        <v>0.214</v>
      </c>
      <c r="FP646" s="33" t="n">
        <v>0.214</v>
      </c>
      <c r="FQ646" s="33" t="n">
        <v>0.244</v>
      </c>
      <c r="FR646" s="33" t="n">
        <v>0.153</v>
      </c>
      <c r="FS646" s="33" t="n">
        <v>0.084</v>
      </c>
      <c r="FT646" s="33" t="n">
        <v>0.168</v>
      </c>
      <c r="FU646" s="33" t="n">
        <v>0.084</v>
      </c>
      <c r="FV646" s="33" t="n">
        <v>0.046</v>
      </c>
      <c r="FW646" s="33" t="n">
        <v>0.183</v>
      </c>
      <c r="FX646" s="33" t="n">
        <v>0.237</v>
      </c>
      <c r="FY646" s="33" t="n">
        <v>0.298</v>
      </c>
      <c r="FZ646" s="33" t="n">
        <v>0.168</v>
      </c>
      <c r="GA646" s="33" t="n">
        <v>0</v>
      </c>
      <c r="GB646" s="33" t="n">
        <v>0.015</v>
      </c>
      <c r="GC646" s="33" t="n">
        <v>0</v>
      </c>
      <c r="GD646" s="33" t="n">
        <v>0.015</v>
      </c>
      <c r="GE646" s="33" t="n">
        <v>0.107</v>
      </c>
      <c r="GF646" s="33" t="n">
        <v>0.015</v>
      </c>
      <c r="GG646" s="33" t="n">
        <v>0.405</v>
      </c>
      <c r="GH646" s="33" t="n">
        <v>0.305</v>
      </c>
      <c r="GI646" s="33" t="n">
        <v>0.267</v>
      </c>
      <c r="GJ646" s="33" t="n">
        <v>0.305</v>
      </c>
      <c r="GK646" s="33" t="n">
        <v>0.351</v>
      </c>
      <c r="GL646" s="33" t="n">
        <v>0.305</v>
      </c>
      <c r="GM646" s="33" t="n">
        <v>0.389</v>
      </c>
      <c r="GN646" s="33" t="n">
        <v>0.412</v>
      </c>
      <c r="GO646" s="33" t="n">
        <v>0.504</v>
      </c>
      <c r="GP646" s="33" t="n">
        <v>0.45</v>
      </c>
      <c r="GQ646" s="33" t="n">
        <v>0.298</v>
      </c>
      <c r="GR646" s="33" t="n">
        <v>0.511</v>
      </c>
      <c r="GS646" s="33" t="n">
        <v>0.137</v>
      </c>
      <c r="GT646" s="33" t="n">
        <v>0.176</v>
      </c>
      <c r="GU646" s="33" t="n">
        <v>0.153</v>
      </c>
      <c r="GV646" s="33" t="n">
        <v>0.122</v>
      </c>
      <c r="GW646" s="33" t="n">
        <v>0.145</v>
      </c>
      <c r="GX646" s="33" t="n">
        <v>0.069</v>
      </c>
      <c r="GY646" s="33" t="n">
        <v>0.023</v>
      </c>
      <c r="GZ646" s="33" t="n">
        <v>0.031</v>
      </c>
      <c r="HA646" s="33" t="n">
        <v>0.031</v>
      </c>
      <c r="HB646" s="33" t="n">
        <v>0.046</v>
      </c>
      <c r="HC646" s="33" t="n">
        <v>0.046</v>
      </c>
      <c r="HD646" s="33" t="n">
        <v>0.046</v>
      </c>
      <c r="HE646" s="33" t="n">
        <v>0.046</v>
      </c>
      <c r="HF646" s="33" t="n">
        <v>0.061</v>
      </c>
      <c r="HG646" s="33" t="n">
        <v>0.046</v>
      </c>
      <c r="HH646" s="33" t="n">
        <v>0.061</v>
      </c>
      <c r="HI646" s="33" t="n">
        <v>0.053</v>
      </c>
      <c r="HJ646" s="33" t="n">
        <v>0.053</v>
      </c>
    </row>
    <row r="647" customFormat="false" ht="15" hidden="false" customHeight="false" outlineLevel="0" collapsed="false">
      <c r="A647" s="33" t="n">
        <v>610394</v>
      </c>
      <c r="B647" s="242" t="s">
        <v>1785</v>
      </c>
      <c r="C647" s="243" t="s">
        <v>1786</v>
      </c>
      <c r="D647" s="33" t="n">
        <v>2210</v>
      </c>
      <c r="E647" s="33" t="n">
        <v>26861</v>
      </c>
      <c r="F647" s="33" t="s">
        <v>1396</v>
      </c>
      <c r="G647" s="33" t="s">
        <v>1397</v>
      </c>
      <c r="H647" s="243" t="s">
        <v>49</v>
      </c>
      <c r="I647" s="33" t="s">
        <v>3947</v>
      </c>
      <c r="J647" s="33" t="s">
        <v>1788</v>
      </c>
      <c r="L647" s="33" t="s">
        <v>83</v>
      </c>
      <c r="N647" s="33" t="s">
        <v>1790</v>
      </c>
      <c r="O647" s="33" t="n">
        <v>51066</v>
      </c>
      <c r="P647" s="33" t="s">
        <v>1791</v>
      </c>
      <c r="Q647" s="33" t="s">
        <v>6106</v>
      </c>
      <c r="R647" s="33" t="s">
        <v>6107</v>
      </c>
      <c r="S647" s="33" t="n">
        <v>60640</v>
      </c>
      <c r="T647" s="33" t="n">
        <v>32</v>
      </c>
      <c r="U647" s="33" t="s">
        <v>1396</v>
      </c>
      <c r="V647" s="33" t="s">
        <v>6108</v>
      </c>
      <c r="W647" s="33" t="s">
        <v>6109</v>
      </c>
      <c r="X647" s="33" t="s">
        <v>6110</v>
      </c>
      <c r="Y647" s="33" t="s">
        <v>3820</v>
      </c>
      <c r="Z647" s="33" t="s">
        <v>3296</v>
      </c>
      <c r="AA647" s="33" t="n">
        <v>2012</v>
      </c>
      <c r="AB647" s="33" t="n">
        <v>610394</v>
      </c>
      <c r="AD647" s="33" t="n">
        <v>2210</v>
      </c>
      <c r="AG647" s="33" t="s">
        <v>6111</v>
      </c>
      <c r="AH647" s="33" t="n">
        <v>1</v>
      </c>
      <c r="AI647" s="33" t="s">
        <v>1849</v>
      </c>
      <c r="AJ647" s="33" t="s">
        <v>1801</v>
      </c>
      <c r="AK647" s="33" t="s">
        <v>1802</v>
      </c>
      <c r="AL647" s="33" t="s">
        <v>83</v>
      </c>
      <c r="AM647" s="33" t="s">
        <v>65</v>
      </c>
      <c r="AN647" s="33" t="s">
        <v>83</v>
      </c>
      <c r="AO647" s="33" t="s">
        <v>83</v>
      </c>
      <c r="AP647" s="33" t="s">
        <v>65</v>
      </c>
      <c r="AQ647" s="33" t="s">
        <v>2426</v>
      </c>
      <c r="AR647" s="244" t="s">
        <v>54</v>
      </c>
    </row>
    <row r="648" customFormat="false" ht="15" hidden="false" customHeight="false" outlineLevel="0" collapsed="false">
      <c r="A648" s="33" t="n">
        <v>610395</v>
      </c>
      <c r="B648" s="242" t="s">
        <v>1785</v>
      </c>
      <c r="C648" s="243" t="s">
        <v>1786</v>
      </c>
      <c r="D648" s="33" t="n">
        <v>2680</v>
      </c>
      <c r="E648" s="33" t="n">
        <v>26871</v>
      </c>
      <c r="F648" s="33" t="s">
        <v>1107</v>
      </c>
      <c r="G648" s="33" t="s">
        <v>1108</v>
      </c>
      <c r="H648" s="243" t="s">
        <v>1850</v>
      </c>
      <c r="I648" s="33" t="s">
        <v>3947</v>
      </c>
      <c r="J648" s="33" t="s">
        <v>1788</v>
      </c>
      <c r="L648" s="33" t="s">
        <v>99</v>
      </c>
      <c r="N648" s="33" t="s">
        <v>1790</v>
      </c>
      <c r="O648" s="33" t="n">
        <v>51682</v>
      </c>
      <c r="P648" s="33" t="s">
        <v>1791</v>
      </c>
      <c r="Q648" s="33" t="s">
        <v>1107</v>
      </c>
      <c r="R648" s="33" t="s">
        <v>6112</v>
      </c>
      <c r="S648" s="33" t="n">
        <v>60616</v>
      </c>
      <c r="T648" s="33" t="n">
        <v>40</v>
      </c>
      <c r="U648" s="33" t="s">
        <v>6113</v>
      </c>
      <c r="V648" s="33" t="s">
        <v>6114</v>
      </c>
      <c r="W648" s="33" t="s">
        <v>6115</v>
      </c>
      <c r="X648" s="33" t="s">
        <v>6116</v>
      </c>
      <c r="Y648" s="33" t="s">
        <v>1893</v>
      </c>
      <c r="Z648" s="33" t="s">
        <v>2067</v>
      </c>
      <c r="AA648" s="33" t="n">
        <v>2012</v>
      </c>
      <c r="AB648" s="33" t="n">
        <v>610395</v>
      </c>
      <c r="AD648" s="33" t="n">
        <v>2680</v>
      </c>
      <c r="AG648" s="33" t="s">
        <v>6117</v>
      </c>
      <c r="AH648" s="33" t="n">
        <v>5</v>
      </c>
      <c r="AI648" s="33" t="s">
        <v>1823</v>
      </c>
      <c r="AJ648" s="33" t="s">
        <v>1801</v>
      </c>
      <c r="AK648" s="33" t="s">
        <v>1802</v>
      </c>
      <c r="AL648" s="33" t="s">
        <v>99</v>
      </c>
      <c r="AM648" s="33" t="s">
        <v>53</v>
      </c>
      <c r="AN648" s="33" t="s">
        <v>99</v>
      </c>
      <c r="AO648" s="33" t="s">
        <v>99</v>
      </c>
      <c r="AP648" s="33" t="s">
        <v>53</v>
      </c>
      <c r="AQ648" s="33" t="s">
        <v>2426</v>
      </c>
      <c r="AR648" s="244" t="s">
        <v>54</v>
      </c>
    </row>
    <row r="649" customFormat="false" ht="15" hidden="false" customHeight="false" outlineLevel="0" collapsed="false">
      <c r="A649" s="33" t="n">
        <v>610396</v>
      </c>
      <c r="B649" s="242" t="s">
        <v>1785</v>
      </c>
      <c r="C649" s="243" t="s">
        <v>1786</v>
      </c>
      <c r="D649" s="33" t="n">
        <v>7160</v>
      </c>
      <c r="E649" s="33" t="n">
        <v>26791</v>
      </c>
      <c r="F649" s="33" t="s">
        <v>1336</v>
      </c>
      <c r="G649" s="33" t="s">
        <v>1337</v>
      </c>
      <c r="H649" s="243" t="s">
        <v>46</v>
      </c>
      <c r="I649" s="33" t="s">
        <v>3947</v>
      </c>
      <c r="J649" s="33" t="s">
        <v>2438</v>
      </c>
      <c r="L649" s="33" t="s">
        <v>2652</v>
      </c>
      <c r="N649" s="33" t="s">
        <v>1790</v>
      </c>
      <c r="O649" s="33" t="n">
        <v>51679</v>
      </c>
      <c r="P649" s="33" t="s">
        <v>1791</v>
      </c>
      <c r="Q649" s="33" t="s">
        <v>1336</v>
      </c>
      <c r="R649" s="33" t="s">
        <v>6118</v>
      </c>
      <c r="S649" s="33" t="n">
        <v>60629</v>
      </c>
      <c r="T649" s="33" t="n">
        <v>44</v>
      </c>
      <c r="U649" s="33" t="s">
        <v>6119</v>
      </c>
      <c r="V649" s="33" t="s">
        <v>6120</v>
      </c>
      <c r="W649" s="33" t="s">
        <v>6121</v>
      </c>
      <c r="X649" s="33" t="s">
        <v>6122</v>
      </c>
      <c r="Y649" s="33" t="s">
        <v>3561</v>
      </c>
      <c r="Z649" s="33" t="s">
        <v>2515</v>
      </c>
      <c r="AA649" s="33" t="n">
        <v>2012</v>
      </c>
      <c r="AB649" s="33" t="n">
        <v>610396</v>
      </c>
      <c r="AD649" s="33" t="n">
        <v>7160</v>
      </c>
      <c r="AG649" s="33" t="s">
        <v>6123</v>
      </c>
      <c r="AH649" s="33" t="n">
        <v>0</v>
      </c>
      <c r="AI649" s="33" t="s">
        <v>1823</v>
      </c>
      <c r="AJ649" s="33" t="s">
        <v>1801</v>
      </c>
      <c r="AK649" s="33" t="s">
        <v>1802</v>
      </c>
      <c r="AL649" s="33" t="s">
        <v>112</v>
      </c>
      <c r="AM649" s="33" t="s">
        <v>71</v>
      </c>
      <c r="AN649" s="33" t="s">
        <v>112</v>
      </c>
      <c r="AO649" s="33" t="s">
        <v>2652</v>
      </c>
      <c r="AP649" s="33" t="s">
        <v>71</v>
      </c>
      <c r="AQ649" s="33" t="s">
        <v>2426</v>
      </c>
      <c r="AR649" s="244" t="s">
        <v>84</v>
      </c>
      <c r="AS649" s="33" t="s">
        <v>47</v>
      </c>
      <c r="AT649" s="33" t="s">
        <v>47</v>
      </c>
      <c r="AU649" s="33" t="s">
        <v>77</v>
      </c>
      <c r="AV649" s="33" t="n">
        <v>40</v>
      </c>
      <c r="AW649" s="33" t="n">
        <v>56</v>
      </c>
      <c r="AX649" s="33" t="n">
        <v>74</v>
      </c>
      <c r="AY649" s="33" t="n">
        <v>208</v>
      </c>
      <c r="AZ649" s="33" t="n">
        <v>4</v>
      </c>
      <c r="BA649" s="33" t="n">
        <v>0</v>
      </c>
      <c r="BB649" s="33" t="n">
        <v>59</v>
      </c>
      <c r="BC649" s="33" t="n">
        <v>135</v>
      </c>
      <c r="BD649" s="245" t="n">
        <v>0</v>
      </c>
      <c r="BE649" s="33" t="n">
        <v>0</v>
      </c>
      <c r="BF649" s="33" t="n">
        <v>8</v>
      </c>
      <c r="BG649" s="33" t="n">
        <v>2</v>
      </c>
      <c r="BH649" s="33" t="n">
        <v>208</v>
      </c>
      <c r="BI649" s="33" t="n">
        <v>0.005</v>
      </c>
      <c r="BJ649" s="33" t="n">
        <v>0.014</v>
      </c>
      <c r="BK649" s="33" t="n">
        <v>0.01</v>
      </c>
      <c r="BL649" s="33" t="n">
        <v>0.024</v>
      </c>
      <c r="BM649" s="33" t="n">
        <v>0.029</v>
      </c>
      <c r="BN649" s="33" t="n">
        <v>0.087</v>
      </c>
      <c r="BO649" s="33" t="n">
        <v>0.077</v>
      </c>
      <c r="BP649" s="33" t="n">
        <v>0.058</v>
      </c>
      <c r="BQ649" s="33" t="n">
        <v>0.087</v>
      </c>
      <c r="BR649" s="33" t="n">
        <v>0.034</v>
      </c>
      <c r="BS649" s="33" t="n">
        <v>0.101</v>
      </c>
      <c r="BT649" s="33" t="n">
        <v>0.188</v>
      </c>
      <c r="BU649" s="33" t="n">
        <v>0.385</v>
      </c>
      <c r="BV649" s="33" t="n">
        <v>0.317</v>
      </c>
      <c r="BW649" s="33" t="n">
        <v>0.375</v>
      </c>
      <c r="BX649" s="33" t="n">
        <v>0.264</v>
      </c>
      <c r="BY649" s="33" t="n">
        <v>0.409</v>
      </c>
      <c r="BZ649" s="33" t="n">
        <v>0.37</v>
      </c>
      <c r="CA649" s="33" t="n">
        <v>0.019</v>
      </c>
      <c r="CB649" s="33" t="n">
        <v>0</v>
      </c>
      <c r="CC649" s="33" t="n">
        <v>0.01</v>
      </c>
      <c r="CD649" s="33" t="n">
        <v>0.005</v>
      </c>
      <c r="CE649" s="33" t="n">
        <v>0.01</v>
      </c>
      <c r="CF649" s="33" t="n">
        <v>0.053</v>
      </c>
      <c r="CG649" s="33" t="n">
        <v>0.514</v>
      </c>
      <c r="CH649" s="33" t="n">
        <v>0.611</v>
      </c>
      <c r="CI649" s="33" t="n">
        <v>0.519</v>
      </c>
      <c r="CJ649" s="33" t="n">
        <v>0.673</v>
      </c>
      <c r="CK649" s="33" t="n">
        <v>0.452</v>
      </c>
      <c r="CL649" s="33" t="n">
        <v>0.303</v>
      </c>
      <c r="CM649" s="33" t="n">
        <v>0.005</v>
      </c>
      <c r="CN649" s="33" t="n">
        <v>0.005</v>
      </c>
      <c r="CO649" s="33" t="n">
        <v>0.005</v>
      </c>
      <c r="CP649" s="33" t="n">
        <v>0.024</v>
      </c>
      <c r="CQ649" s="33" t="n">
        <v>0.005</v>
      </c>
      <c r="CR649" s="33" t="n">
        <v>0.005</v>
      </c>
      <c r="CS649" s="33" t="n">
        <v>0.029</v>
      </c>
      <c r="CT649" s="33" t="n">
        <v>0.058</v>
      </c>
      <c r="CU649" s="33" t="n">
        <v>0.019</v>
      </c>
      <c r="CV649" s="33" t="n">
        <v>0.014</v>
      </c>
      <c r="CW649" s="33" t="n">
        <v>0.014</v>
      </c>
      <c r="CX649" s="33" t="n">
        <v>0.029</v>
      </c>
      <c r="CY649" s="33" t="n">
        <v>0.014</v>
      </c>
      <c r="CZ649" s="33" t="n">
        <v>0.024</v>
      </c>
      <c r="DA649" s="33" t="n">
        <v>0.067</v>
      </c>
      <c r="DB649" s="33" t="n">
        <v>0.058</v>
      </c>
      <c r="DC649" s="33" t="n">
        <v>0.091</v>
      </c>
      <c r="DD649" s="33" t="n">
        <v>0.072</v>
      </c>
      <c r="DE649" s="33" t="n">
        <v>0.111</v>
      </c>
      <c r="DF649" s="33" t="n">
        <v>0.159</v>
      </c>
      <c r="DG649" s="33" t="n">
        <v>0.178</v>
      </c>
      <c r="DH649" s="33" t="n">
        <v>0.183</v>
      </c>
      <c r="DI649" s="33" t="n">
        <v>0.178</v>
      </c>
      <c r="DJ649" s="33" t="n">
        <v>0.231</v>
      </c>
      <c r="DK649" s="33" t="n">
        <v>0.236</v>
      </c>
      <c r="DL649" s="33" t="n">
        <v>0.26</v>
      </c>
      <c r="DM649" s="33" t="n">
        <v>0.197</v>
      </c>
      <c r="DN649" s="33" t="n">
        <v>0.005</v>
      </c>
      <c r="DO649" s="33" t="n">
        <v>0</v>
      </c>
      <c r="DP649" s="33" t="n">
        <v>0.014</v>
      </c>
      <c r="DQ649" s="33" t="n">
        <v>0</v>
      </c>
      <c r="DR649" s="33" t="n">
        <v>0</v>
      </c>
      <c r="DS649" s="33" t="n">
        <v>0.01</v>
      </c>
      <c r="DT649" s="33" t="n">
        <v>0.01</v>
      </c>
      <c r="DU649" s="33" t="n">
        <v>0.01</v>
      </c>
      <c r="DV649" s="33" t="n">
        <v>0.019</v>
      </c>
      <c r="DW649" s="33" t="n">
        <v>0.865</v>
      </c>
      <c r="DX649" s="33" t="n">
        <v>0.822</v>
      </c>
      <c r="DY649" s="33" t="n">
        <v>0.774</v>
      </c>
      <c r="DZ649" s="33" t="n">
        <v>0.779</v>
      </c>
      <c r="EA649" s="33" t="n">
        <v>0.793</v>
      </c>
      <c r="EB649" s="33" t="n">
        <v>0.688</v>
      </c>
      <c r="EC649" s="33" t="n">
        <v>0.668</v>
      </c>
      <c r="ED649" s="33" t="n">
        <v>0.582</v>
      </c>
      <c r="EE649" s="33" t="n">
        <v>0.692</v>
      </c>
      <c r="EF649" s="33" t="n">
        <v>0.409</v>
      </c>
      <c r="EG649" s="33" t="n">
        <v>0.019</v>
      </c>
      <c r="EH649" s="33" t="n">
        <v>0.005</v>
      </c>
      <c r="EI649" s="33" t="n">
        <v>0.048</v>
      </c>
      <c r="EJ649" s="33" t="n">
        <v>0.25</v>
      </c>
      <c r="EK649" s="33" t="n">
        <v>0.058</v>
      </c>
      <c r="EL649" s="33" t="n">
        <v>0.024</v>
      </c>
      <c r="EM649" s="33" t="n">
        <v>0.13</v>
      </c>
      <c r="EN649" s="33" t="n">
        <v>0.144</v>
      </c>
      <c r="EO649" s="33" t="n">
        <v>0.37</v>
      </c>
      <c r="EP649" s="33" t="n">
        <v>0.313</v>
      </c>
      <c r="EQ649" s="33" t="n">
        <v>0.356</v>
      </c>
      <c r="ER649" s="33" t="n">
        <v>0.072</v>
      </c>
      <c r="ES649" s="33" t="n">
        <v>0.038</v>
      </c>
      <c r="ET649" s="33" t="n">
        <v>0.087</v>
      </c>
      <c r="EU649" s="33" t="n">
        <v>0.077</v>
      </c>
      <c r="EV649" s="33" t="n">
        <v>0.125</v>
      </c>
      <c r="EW649" s="33" t="n">
        <v>0.514</v>
      </c>
      <c r="EX649" s="33" t="n">
        <v>0.572</v>
      </c>
      <c r="EY649" s="33" t="n">
        <v>0.389</v>
      </c>
      <c r="EZ649" s="33" t="n">
        <v>8.81</v>
      </c>
      <c r="FA649" s="33" t="n">
        <v>0</v>
      </c>
      <c r="FB649" s="33" t="n">
        <v>0</v>
      </c>
      <c r="FC649" s="33" t="n">
        <v>0.014</v>
      </c>
      <c r="FD649" s="33" t="n">
        <v>0.019</v>
      </c>
      <c r="FE649" s="33" t="n">
        <v>0.053</v>
      </c>
      <c r="FF649" s="33" t="n">
        <v>0.005</v>
      </c>
      <c r="FG649" s="33" t="n">
        <v>0.043</v>
      </c>
      <c r="FH649" s="33" t="n">
        <v>0.139</v>
      </c>
      <c r="FI649" s="33" t="n">
        <v>0.197</v>
      </c>
      <c r="FJ649" s="33" t="n">
        <v>0.462</v>
      </c>
      <c r="FK649" s="33" t="n">
        <v>0.067</v>
      </c>
      <c r="FL649" s="33" t="n">
        <v>0.385</v>
      </c>
      <c r="FM649" s="33" t="n">
        <v>0.558</v>
      </c>
      <c r="FN649" s="33" t="n">
        <v>0.269</v>
      </c>
      <c r="FO649" s="33" t="n">
        <v>0.245</v>
      </c>
      <c r="FP649" s="33" t="n">
        <v>0.125</v>
      </c>
      <c r="FQ649" s="33" t="n">
        <v>0.245</v>
      </c>
      <c r="FR649" s="33" t="n">
        <v>0.115</v>
      </c>
      <c r="FS649" s="33" t="n">
        <v>0.077</v>
      </c>
      <c r="FT649" s="33" t="n">
        <v>0.183</v>
      </c>
      <c r="FU649" s="33" t="n">
        <v>0.115</v>
      </c>
      <c r="FV649" s="33" t="n">
        <v>0.058</v>
      </c>
      <c r="FW649" s="33" t="n">
        <v>0.192</v>
      </c>
      <c r="FX649" s="33" t="n">
        <v>0.139</v>
      </c>
      <c r="FY649" s="33" t="n">
        <v>0.183</v>
      </c>
      <c r="FZ649" s="33" t="n">
        <v>0.111</v>
      </c>
      <c r="GA649" s="33" t="n">
        <v>0.005</v>
      </c>
      <c r="GB649" s="33" t="n">
        <v>0.01</v>
      </c>
      <c r="GC649" s="33" t="n">
        <v>0</v>
      </c>
      <c r="GD649" s="33" t="n">
        <v>0.005</v>
      </c>
      <c r="GE649" s="33" t="n">
        <v>0.139</v>
      </c>
      <c r="GF649" s="33" t="n">
        <v>0.01</v>
      </c>
      <c r="GG649" s="33" t="n">
        <v>0.226</v>
      </c>
      <c r="GH649" s="33" t="n">
        <v>0.192</v>
      </c>
      <c r="GI649" s="33" t="n">
        <v>0.192</v>
      </c>
      <c r="GJ649" s="33" t="n">
        <v>0.226</v>
      </c>
      <c r="GK649" s="33" t="n">
        <v>0.375</v>
      </c>
      <c r="GL649" s="33" t="n">
        <v>0.188</v>
      </c>
      <c r="GM649" s="33" t="n">
        <v>0.697</v>
      </c>
      <c r="GN649" s="33" t="n">
        <v>0.606</v>
      </c>
      <c r="GO649" s="33" t="n">
        <v>0.673</v>
      </c>
      <c r="GP649" s="33" t="n">
        <v>0.639</v>
      </c>
      <c r="GQ649" s="33" t="n">
        <v>0.356</v>
      </c>
      <c r="GR649" s="33" t="n">
        <v>0.707</v>
      </c>
      <c r="GS649" s="33" t="n">
        <v>0.029</v>
      </c>
      <c r="GT649" s="33" t="n">
        <v>0.13</v>
      </c>
      <c r="GU649" s="33" t="n">
        <v>0.067</v>
      </c>
      <c r="GV649" s="33" t="n">
        <v>0.058</v>
      </c>
      <c r="GW649" s="33" t="n">
        <v>0.067</v>
      </c>
      <c r="GX649" s="33" t="n">
        <v>0.034</v>
      </c>
      <c r="GY649" s="33" t="n">
        <v>0.01</v>
      </c>
      <c r="GZ649" s="33" t="n">
        <v>0.01</v>
      </c>
      <c r="HA649" s="33" t="n">
        <v>0.01</v>
      </c>
      <c r="HB649" s="33" t="n">
        <v>0.014</v>
      </c>
      <c r="HC649" s="33" t="n">
        <v>0.014</v>
      </c>
      <c r="HD649" s="33" t="n">
        <v>0.01</v>
      </c>
      <c r="HE649" s="33" t="n">
        <v>0.034</v>
      </c>
      <c r="HF649" s="33" t="n">
        <v>0.053</v>
      </c>
      <c r="HG649" s="33" t="n">
        <v>0.058</v>
      </c>
      <c r="HH649" s="33" t="n">
        <v>0.058</v>
      </c>
      <c r="HI649" s="33" t="n">
        <v>0.048</v>
      </c>
      <c r="HJ649" s="33" t="n">
        <v>0.053</v>
      </c>
    </row>
    <row r="650" customFormat="false" ht="15" hidden="false" customHeight="false" outlineLevel="0" collapsed="false">
      <c r="A650" s="33" t="n">
        <v>610401</v>
      </c>
      <c r="B650" s="242" t="s">
        <v>1785</v>
      </c>
      <c r="C650" s="243" t="s">
        <v>1786</v>
      </c>
      <c r="D650" s="33" t="n">
        <v>7980</v>
      </c>
      <c r="E650" s="33" t="n">
        <v>50201</v>
      </c>
      <c r="F650" s="33" t="s">
        <v>385</v>
      </c>
      <c r="G650" s="33" t="s">
        <v>386</v>
      </c>
      <c r="H650" s="243" t="s">
        <v>49</v>
      </c>
      <c r="I650" s="33" t="s">
        <v>1855</v>
      </c>
      <c r="J650" s="33" t="s">
        <v>1788</v>
      </c>
      <c r="L650" s="33" t="s">
        <v>118</v>
      </c>
      <c r="N650" s="33" t="s">
        <v>1790</v>
      </c>
      <c r="O650" s="33" t="n">
        <v>51556</v>
      </c>
      <c r="P650" s="33" t="s">
        <v>1791</v>
      </c>
      <c r="Q650" s="33" t="s">
        <v>2831</v>
      </c>
      <c r="R650" s="33" t="s">
        <v>2832</v>
      </c>
      <c r="S650" s="33" t="n">
        <v>60622</v>
      </c>
      <c r="T650" s="33" t="n">
        <v>35</v>
      </c>
      <c r="U650" s="33" t="s">
        <v>6124</v>
      </c>
      <c r="V650" s="33" t="s">
        <v>6125</v>
      </c>
      <c r="W650" s="33" t="s">
        <v>6126</v>
      </c>
      <c r="X650" s="33" t="s">
        <v>6127</v>
      </c>
      <c r="Y650" s="33" t="s">
        <v>1846</v>
      </c>
      <c r="Z650" s="33" t="s">
        <v>1847</v>
      </c>
      <c r="AA650" s="33" t="n">
        <v>2012</v>
      </c>
      <c r="AB650" s="33" t="n">
        <v>610401</v>
      </c>
      <c r="AG650" s="33" t="s">
        <v>2837</v>
      </c>
      <c r="AH650" s="33" t="n">
        <v>3</v>
      </c>
      <c r="AI650" s="33" t="s">
        <v>2580</v>
      </c>
      <c r="AJ650" s="33" t="s">
        <v>1801</v>
      </c>
      <c r="AK650" s="33" t="s">
        <v>1802</v>
      </c>
      <c r="AL650" s="33" t="s">
        <v>118</v>
      </c>
      <c r="AM650" s="33" t="s">
        <v>108</v>
      </c>
      <c r="AR650" s="244" t="s">
        <v>54</v>
      </c>
    </row>
    <row r="651" customFormat="false" ht="15" hidden="false" customHeight="false" outlineLevel="0" collapsed="false">
      <c r="A651" s="33" t="n">
        <v>610402</v>
      </c>
      <c r="B651" s="242" t="s">
        <v>1785</v>
      </c>
      <c r="C651" s="243" t="s">
        <v>1786</v>
      </c>
      <c r="D651" s="33" t="n">
        <v>6990</v>
      </c>
      <c r="E651" s="33" t="n">
        <v>46521</v>
      </c>
      <c r="F651" s="33" t="s">
        <v>458</v>
      </c>
      <c r="G651" s="33" t="s">
        <v>459</v>
      </c>
      <c r="H651" s="243" t="s">
        <v>49</v>
      </c>
      <c r="I651" s="33" t="s">
        <v>1855</v>
      </c>
      <c r="J651" s="33" t="s">
        <v>2438</v>
      </c>
      <c r="L651" s="33" t="s">
        <v>83</v>
      </c>
      <c r="N651" s="33" t="s">
        <v>1790</v>
      </c>
      <c r="O651" s="33" t="n">
        <v>51693</v>
      </c>
      <c r="P651" s="33" t="s">
        <v>1791</v>
      </c>
      <c r="Q651" s="33" t="s">
        <v>6128</v>
      </c>
      <c r="R651" s="33" t="s">
        <v>6129</v>
      </c>
      <c r="S651" s="33" t="n">
        <v>60618</v>
      </c>
      <c r="T651" s="33" t="n">
        <v>35</v>
      </c>
      <c r="U651" s="33" t="s">
        <v>6130</v>
      </c>
      <c r="V651" s="33" t="s">
        <v>6131</v>
      </c>
      <c r="W651" s="33" t="s">
        <v>6132</v>
      </c>
      <c r="X651" s="33" t="s">
        <v>6133</v>
      </c>
      <c r="Y651" s="33" t="s">
        <v>2618</v>
      </c>
      <c r="Z651" s="33" t="s">
        <v>2508</v>
      </c>
      <c r="AA651" s="33" t="n">
        <v>2012</v>
      </c>
      <c r="AB651" s="33" t="n">
        <v>610402</v>
      </c>
      <c r="AD651" s="33" t="n">
        <v>6990</v>
      </c>
      <c r="AG651" s="33" t="s">
        <v>6134</v>
      </c>
      <c r="AH651" s="33" t="n">
        <v>0</v>
      </c>
      <c r="AI651" s="33" t="s">
        <v>1842</v>
      </c>
      <c r="AJ651" s="33" t="s">
        <v>1801</v>
      </c>
      <c r="AK651" s="33" t="s">
        <v>1802</v>
      </c>
      <c r="AL651" s="33" t="s">
        <v>83</v>
      </c>
      <c r="AM651" s="33" t="s">
        <v>65</v>
      </c>
      <c r="AN651" s="33" t="s">
        <v>83</v>
      </c>
      <c r="AO651" s="33" t="s">
        <v>83</v>
      </c>
      <c r="AP651" s="33" t="s">
        <v>65</v>
      </c>
      <c r="AQ651" s="33" t="s">
        <v>2426</v>
      </c>
      <c r="AR651" s="244" t="s">
        <v>460</v>
      </c>
      <c r="AS651" s="33" t="s">
        <v>131</v>
      </c>
      <c r="AT651" s="33" t="s">
        <v>77</v>
      </c>
      <c r="AU651" s="33" t="s">
        <v>77</v>
      </c>
      <c r="AV651" s="33" t="n">
        <v>91</v>
      </c>
      <c r="AW651" s="33" t="n">
        <v>77</v>
      </c>
      <c r="AX651" s="33" t="n">
        <v>79</v>
      </c>
      <c r="AY651" s="33" t="n">
        <v>108</v>
      </c>
      <c r="AZ651" s="33" t="n">
        <v>18</v>
      </c>
      <c r="BA651" s="33" t="n">
        <v>6</v>
      </c>
      <c r="BB651" s="33" t="n">
        <v>43</v>
      </c>
      <c r="BC651" s="33" t="n">
        <v>30</v>
      </c>
      <c r="BD651" s="245" t="n">
        <v>1</v>
      </c>
      <c r="BE651" s="33" t="n">
        <v>0</v>
      </c>
      <c r="BF651" s="33" t="n">
        <v>7</v>
      </c>
      <c r="BG651" s="33" t="n">
        <v>3</v>
      </c>
      <c r="BH651" s="33" t="n">
        <v>108</v>
      </c>
      <c r="BI651" s="33" t="n">
        <v>0</v>
      </c>
      <c r="BJ651" s="33" t="n">
        <v>0</v>
      </c>
      <c r="BK651" s="33" t="n">
        <v>0</v>
      </c>
      <c r="BL651" s="33" t="n">
        <v>0</v>
      </c>
      <c r="BM651" s="33" t="n">
        <v>0.009</v>
      </c>
      <c r="BN651" s="33" t="n">
        <v>0.037</v>
      </c>
      <c r="BO651" s="33" t="n">
        <v>0.019</v>
      </c>
      <c r="BP651" s="33" t="n">
        <v>0</v>
      </c>
      <c r="BQ651" s="33" t="n">
        <v>0.009</v>
      </c>
      <c r="BR651" s="33" t="n">
        <v>0.019</v>
      </c>
      <c r="BS651" s="33" t="n">
        <v>0.046</v>
      </c>
      <c r="BT651" s="33" t="n">
        <v>0.083</v>
      </c>
      <c r="BU651" s="33" t="n">
        <v>0.176</v>
      </c>
      <c r="BV651" s="33" t="n">
        <v>0.157</v>
      </c>
      <c r="BW651" s="33" t="n">
        <v>0.231</v>
      </c>
      <c r="BX651" s="33" t="n">
        <v>0.148</v>
      </c>
      <c r="BY651" s="33" t="n">
        <v>0.259</v>
      </c>
      <c r="BZ651" s="33" t="n">
        <v>0.213</v>
      </c>
      <c r="CA651" s="33" t="n">
        <v>0.009</v>
      </c>
      <c r="CB651" s="33" t="n">
        <v>0</v>
      </c>
      <c r="CC651" s="33" t="n">
        <v>0.037</v>
      </c>
      <c r="CD651" s="33" t="n">
        <v>0</v>
      </c>
      <c r="CE651" s="33" t="n">
        <v>0.019</v>
      </c>
      <c r="CF651" s="33" t="n">
        <v>0.046</v>
      </c>
      <c r="CG651" s="33" t="n">
        <v>0.796</v>
      </c>
      <c r="CH651" s="33" t="n">
        <v>0.843</v>
      </c>
      <c r="CI651" s="33" t="n">
        <v>0.722</v>
      </c>
      <c r="CJ651" s="33" t="n">
        <v>0.833</v>
      </c>
      <c r="CK651" s="33" t="n">
        <v>0.667</v>
      </c>
      <c r="CL651" s="33" t="n">
        <v>0.62</v>
      </c>
      <c r="CM651" s="33" t="n">
        <v>0</v>
      </c>
      <c r="CN651" s="33" t="n">
        <v>0</v>
      </c>
      <c r="CO651" s="33" t="n">
        <v>0</v>
      </c>
      <c r="CP651" s="33" t="n">
        <v>0</v>
      </c>
      <c r="CQ651" s="33" t="n">
        <v>0</v>
      </c>
      <c r="CR651" s="33" t="n">
        <v>0</v>
      </c>
      <c r="CS651" s="33" t="n">
        <v>0.037</v>
      </c>
      <c r="CT651" s="33" t="n">
        <v>0.083</v>
      </c>
      <c r="CU651" s="33" t="n">
        <v>0.065</v>
      </c>
      <c r="CV651" s="33" t="n">
        <v>0</v>
      </c>
      <c r="CW651" s="33" t="n">
        <v>0.028</v>
      </c>
      <c r="CX651" s="33" t="n">
        <v>0.028</v>
      </c>
      <c r="CY651" s="33" t="n">
        <v>0.028</v>
      </c>
      <c r="CZ651" s="33" t="n">
        <v>0.037</v>
      </c>
      <c r="DA651" s="33" t="n">
        <v>0.037</v>
      </c>
      <c r="DB651" s="33" t="n">
        <v>0.12</v>
      </c>
      <c r="DC651" s="33" t="n">
        <v>0.139</v>
      </c>
      <c r="DD651" s="33" t="n">
        <v>0.111</v>
      </c>
      <c r="DE651" s="33" t="n">
        <v>0.139</v>
      </c>
      <c r="DF651" s="33" t="n">
        <v>0.167</v>
      </c>
      <c r="DG651" s="33" t="n">
        <v>0.185</v>
      </c>
      <c r="DH651" s="33" t="n">
        <v>0.176</v>
      </c>
      <c r="DI651" s="33" t="n">
        <v>0.231</v>
      </c>
      <c r="DJ651" s="33" t="n">
        <v>0.213</v>
      </c>
      <c r="DK651" s="33" t="n">
        <v>0.222</v>
      </c>
      <c r="DL651" s="33" t="n">
        <v>0.231</v>
      </c>
      <c r="DM651" s="33" t="n">
        <v>0.259</v>
      </c>
      <c r="DN651" s="33" t="n">
        <v>0.009</v>
      </c>
      <c r="DO651" s="33" t="n">
        <v>0.009</v>
      </c>
      <c r="DP651" s="33" t="n">
        <v>0</v>
      </c>
      <c r="DQ651" s="33" t="n">
        <v>0</v>
      </c>
      <c r="DR651" s="33" t="n">
        <v>0.009</v>
      </c>
      <c r="DS651" s="33" t="n">
        <v>0.019</v>
      </c>
      <c r="DT651" s="33" t="n">
        <v>0.009</v>
      </c>
      <c r="DU651" s="33" t="n">
        <v>0.009</v>
      </c>
      <c r="DV651" s="33" t="n">
        <v>0.009</v>
      </c>
      <c r="DW651" s="33" t="n">
        <v>0.852</v>
      </c>
      <c r="DX651" s="33" t="n">
        <v>0.796</v>
      </c>
      <c r="DY651" s="33" t="n">
        <v>0.787</v>
      </c>
      <c r="DZ651" s="33" t="n">
        <v>0.796</v>
      </c>
      <c r="EA651" s="33" t="n">
        <v>0.722</v>
      </c>
      <c r="EB651" s="33" t="n">
        <v>0.731</v>
      </c>
      <c r="EC651" s="33" t="n">
        <v>0.611</v>
      </c>
      <c r="ED651" s="33" t="n">
        <v>0.537</v>
      </c>
      <c r="EE651" s="33" t="n">
        <v>0.556</v>
      </c>
      <c r="EF651" s="33" t="n">
        <v>0.843</v>
      </c>
      <c r="EG651" s="33" t="n">
        <v>0.009</v>
      </c>
      <c r="EH651" s="33" t="n">
        <v>0.009</v>
      </c>
      <c r="EI651" s="33" t="n">
        <v>0.019</v>
      </c>
      <c r="EJ651" s="33" t="n">
        <v>0.148</v>
      </c>
      <c r="EK651" s="33" t="n">
        <v>0.028</v>
      </c>
      <c r="EL651" s="33" t="n">
        <v>0</v>
      </c>
      <c r="EM651" s="33" t="n">
        <v>0.037</v>
      </c>
      <c r="EN651" s="33" t="n">
        <v>0.009</v>
      </c>
      <c r="EO651" s="33" t="n">
        <v>0.38</v>
      </c>
      <c r="EP651" s="33" t="n">
        <v>0.157</v>
      </c>
      <c r="EQ651" s="33" t="n">
        <v>0.343</v>
      </c>
      <c r="ER651" s="33" t="n">
        <v>0</v>
      </c>
      <c r="ES651" s="33" t="n">
        <v>0.028</v>
      </c>
      <c r="ET651" s="33" t="n">
        <v>0.009</v>
      </c>
      <c r="EU651" s="33" t="n">
        <v>0.056</v>
      </c>
      <c r="EV651" s="33" t="n">
        <v>0</v>
      </c>
      <c r="EW651" s="33" t="n">
        <v>0.556</v>
      </c>
      <c r="EX651" s="33" t="n">
        <v>0.824</v>
      </c>
      <c r="EY651" s="33" t="n">
        <v>0.546</v>
      </c>
      <c r="EZ651" s="33" t="n">
        <v>9.38</v>
      </c>
      <c r="FA651" s="33" t="n">
        <v>0</v>
      </c>
      <c r="FB651" s="33" t="n">
        <v>0</v>
      </c>
      <c r="FC651" s="33" t="n">
        <v>0</v>
      </c>
      <c r="FD651" s="33" t="n">
        <v>0</v>
      </c>
      <c r="FE651" s="33" t="n">
        <v>0.028</v>
      </c>
      <c r="FF651" s="33" t="n">
        <v>0.009</v>
      </c>
      <c r="FG651" s="33" t="n">
        <v>0.009</v>
      </c>
      <c r="FH651" s="33" t="n">
        <v>0.111</v>
      </c>
      <c r="FI651" s="33" t="n">
        <v>0.185</v>
      </c>
      <c r="FJ651" s="33" t="n">
        <v>0.648</v>
      </c>
      <c r="FK651" s="33" t="n">
        <v>0.009</v>
      </c>
      <c r="FL651" s="33" t="n">
        <v>0.491</v>
      </c>
      <c r="FM651" s="33" t="n">
        <v>0.491</v>
      </c>
      <c r="FN651" s="33" t="n">
        <v>0.213</v>
      </c>
      <c r="FO651" s="33" t="n">
        <v>0.12</v>
      </c>
      <c r="FP651" s="33" t="n">
        <v>0.148</v>
      </c>
      <c r="FQ651" s="33" t="n">
        <v>0.222</v>
      </c>
      <c r="FR651" s="33" t="n">
        <v>0.176</v>
      </c>
      <c r="FS651" s="33" t="n">
        <v>0.13</v>
      </c>
      <c r="FT651" s="33" t="n">
        <v>0.38</v>
      </c>
      <c r="FU651" s="33" t="n">
        <v>0.111</v>
      </c>
      <c r="FV651" s="33" t="n">
        <v>0.111</v>
      </c>
      <c r="FW651" s="33" t="n">
        <v>0.176</v>
      </c>
      <c r="FX651" s="33" t="n">
        <v>0.102</v>
      </c>
      <c r="FY651" s="33" t="n">
        <v>0.12</v>
      </c>
      <c r="FZ651" s="33" t="n">
        <v>0.009</v>
      </c>
      <c r="GA651" s="33" t="n">
        <v>0</v>
      </c>
      <c r="GB651" s="33" t="n">
        <v>0</v>
      </c>
      <c r="GC651" s="33" t="n">
        <v>0</v>
      </c>
      <c r="GD651" s="33" t="n">
        <v>0.037</v>
      </c>
      <c r="GE651" s="33" t="n">
        <v>0.074</v>
      </c>
      <c r="GF651" s="33" t="n">
        <v>0</v>
      </c>
      <c r="GG651" s="33" t="n">
        <v>0.25</v>
      </c>
      <c r="GH651" s="33" t="n">
        <v>0.167</v>
      </c>
      <c r="GI651" s="33" t="n">
        <v>0.204</v>
      </c>
      <c r="GJ651" s="33" t="n">
        <v>0.083</v>
      </c>
      <c r="GK651" s="33" t="n">
        <v>0.38</v>
      </c>
      <c r="GL651" s="33" t="n">
        <v>0.231</v>
      </c>
      <c r="GM651" s="33" t="n">
        <v>0.667</v>
      </c>
      <c r="GN651" s="33" t="n">
        <v>0.759</v>
      </c>
      <c r="GO651" s="33" t="n">
        <v>0.648</v>
      </c>
      <c r="GP651" s="33" t="n">
        <v>0.296</v>
      </c>
      <c r="GQ651" s="33" t="n">
        <v>0.389</v>
      </c>
      <c r="GR651" s="33" t="n">
        <v>0.741</v>
      </c>
      <c r="GS651" s="33" t="n">
        <v>0.074</v>
      </c>
      <c r="GT651" s="33" t="n">
        <v>0.056</v>
      </c>
      <c r="GU651" s="33" t="n">
        <v>0.13</v>
      </c>
      <c r="GV651" s="33" t="n">
        <v>0.148</v>
      </c>
      <c r="GW651" s="33" t="n">
        <v>0.139</v>
      </c>
      <c r="GX651" s="33" t="n">
        <v>0.019</v>
      </c>
      <c r="GY651" s="33" t="n">
        <v>0.009</v>
      </c>
      <c r="GZ651" s="33" t="n">
        <v>0.009</v>
      </c>
      <c r="HA651" s="33" t="n">
        <v>0.009</v>
      </c>
      <c r="HB651" s="33" t="n">
        <v>0.389</v>
      </c>
      <c r="HC651" s="33" t="n">
        <v>0.019</v>
      </c>
      <c r="HD651" s="33" t="n">
        <v>0.009</v>
      </c>
      <c r="HE651" s="33" t="n">
        <v>0</v>
      </c>
      <c r="HF651" s="33" t="n">
        <v>0.009</v>
      </c>
      <c r="HG651" s="33" t="n">
        <v>0.009</v>
      </c>
      <c r="HH651" s="33" t="n">
        <v>0.046</v>
      </c>
      <c r="HI651" s="33" t="n">
        <v>0</v>
      </c>
      <c r="HJ651" s="33" t="n">
        <v>0</v>
      </c>
    </row>
    <row r="652" customFormat="false" ht="15" hidden="false" customHeight="false" outlineLevel="0" collapsed="false">
      <c r="A652" s="33" t="n">
        <v>610405</v>
      </c>
      <c r="B652" s="242" t="s">
        <v>1785</v>
      </c>
      <c r="C652" s="243" t="s">
        <v>1786</v>
      </c>
      <c r="D652" s="33" t="n">
        <v>6340</v>
      </c>
      <c r="E652" s="33" t="n">
        <v>26881</v>
      </c>
      <c r="F652" s="33" t="s">
        <v>1318</v>
      </c>
      <c r="G652" s="33" t="s">
        <v>1319</v>
      </c>
      <c r="H652" s="243" t="s">
        <v>46</v>
      </c>
      <c r="I652" s="33" t="s">
        <v>3947</v>
      </c>
      <c r="J652" s="33" t="s">
        <v>1788</v>
      </c>
      <c r="L652" s="33" t="s">
        <v>232</v>
      </c>
      <c r="N652" s="33" t="s">
        <v>1790</v>
      </c>
      <c r="O652" s="33" t="n">
        <v>52294</v>
      </c>
      <c r="P652" s="33" t="s">
        <v>1791</v>
      </c>
      <c r="Q652" s="33" t="s">
        <v>1318</v>
      </c>
      <c r="R652" s="33" t="s">
        <v>6135</v>
      </c>
      <c r="S652" s="33" t="n">
        <v>60612</v>
      </c>
      <c r="T652" s="33" t="n">
        <v>38</v>
      </c>
      <c r="U652" s="33" t="s">
        <v>6136</v>
      </c>
      <c r="V652" s="33" t="s">
        <v>6137</v>
      </c>
      <c r="W652" s="33" t="s">
        <v>6138</v>
      </c>
      <c r="X652" s="33" t="s">
        <v>6139</v>
      </c>
      <c r="Y652" s="33" t="s">
        <v>1989</v>
      </c>
      <c r="Z652" s="33" t="s">
        <v>2067</v>
      </c>
      <c r="AA652" s="33" t="n">
        <v>2012</v>
      </c>
      <c r="AB652" s="33" t="n">
        <v>610405</v>
      </c>
      <c r="AD652" s="33" t="n">
        <v>6340</v>
      </c>
      <c r="AG652" s="33" t="s">
        <v>6140</v>
      </c>
      <c r="AH652" s="33" t="n">
        <v>3</v>
      </c>
      <c r="AI652" s="33" t="s">
        <v>1823</v>
      </c>
      <c r="AJ652" s="33" t="s">
        <v>1801</v>
      </c>
      <c r="AK652" s="33" t="s">
        <v>1802</v>
      </c>
      <c r="AL652" s="33" t="s">
        <v>232</v>
      </c>
      <c r="AM652" s="33" t="s">
        <v>108</v>
      </c>
      <c r="AN652" s="33" t="s">
        <v>232</v>
      </c>
      <c r="AO652" s="33" t="s">
        <v>232</v>
      </c>
      <c r="AP652" s="33" t="s">
        <v>108</v>
      </c>
      <c r="AQ652" s="33" t="s">
        <v>2426</v>
      </c>
      <c r="AR652" s="244" t="s">
        <v>808</v>
      </c>
      <c r="AS652" s="33" t="s">
        <v>77</v>
      </c>
      <c r="AT652" s="33" t="s">
        <v>47</v>
      </c>
      <c r="AU652" s="33" t="s">
        <v>77</v>
      </c>
      <c r="AV652" s="33" t="n">
        <v>71</v>
      </c>
      <c r="AW652" s="33" t="n">
        <v>47</v>
      </c>
      <c r="AX652" s="33" t="n">
        <v>65</v>
      </c>
      <c r="AY652" s="33" t="n">
        <v>178</v>
      </c>
      <c r="AZ652" s="33" t="n">
        <v>30</v>
      </c>
      <c r="BA652" s="33" t="n">
        <v>3</v>
      </c>
      <c r="BB652" s="33" t="n">
        <v>101</v>
      </c>
      <c r="BC652" s="33" t="n">
        <v>22</v>
      </c>
      <c r="BD652" s="245" t="n">
        <v>0</v>
      </c>
      <c r="BE652" s="33" t="n">
        <v>0</v>
      </c>
      <c r="BF652" s="33" t="n">
        <v>17</v>
      </c>
      <c r="BG652" s="33" t="n">
        <v>5</v>
      </c>
      <c r="BH652" s="33" t="n">
        <v>178</v>
      </c>
      <c r="BI652" s="33" t="n">
        <v>0</v>
      </c>
      <c r="BJ652" s="33" t="n">
        <v>0.006</v>
      </c>
      <c r="BK652" s="33" t="n">
        <v>0</v>
      </c>
      <c r="BL652" s="33" t="n">
        <v>0</v>
      </c>
      <c r="BM652" s="33" t="n">
        <v>0.011</v>
      </c>
      <c r="BN652" s="33" t="n">
        <v>0.034</v>
      </c>
      <c r="BO652" s="33" t="n">
        <v>0.028</v>
      </c>
      <c r="BP652" s="33" t="n">
        <v>0.028</v>
      </c>
      <c r="BQ652" s="33" t="n">
        <v>0.011</v>
      </c>
      <c r="BR652" s="33" t="n">
        <v>0.011</v>
      </c>
      <c r="BS652" s="33" t="n">
        <v>0.084</v>
      </c>
      <c r="BT652" s="33" t="n">
        <v>0.107</v>
      </c>
      <c r="BU652" s="33" t="n">
        <v>0.236</v>
      </c>
      <c r="BV652" s="33" t="n">
        <v>0.191</v>
      </c>
      <c r="BW652" s="33" t="n">
        <v>0.14</v>
      </c>
      <c r="BX652" s="33" t="n">
        <v>0.174</v>
      </c>
      <c r="BY652" s="33" t="n">
        <v>0.365</v>
      </c>
      <c r="BZ652" s="33" t="n">
        <v>0.326</v>
      </c>
      <c r="CA652" s="33" t="n">
        <v>0.011</v>
      </c>
      <c r="CB652" s="33" t="n">
        <v>0.017</v>
      </c>
      <c r="CC652" s="33" t="n">
        <v>0.022</v>
      </c>
      <c r="CD652" s="33" t="n">
        <v>0.028</v>
      </c>
      <c r="CE652" s="33" t="n">
        <v>0.034</v>
      </c>
      <c r="CF652" s="33" t="n">
        <v>0.034</v>
      </c>
      <c r="CG652" s="33" t="n">
        <v>0.725</v>
      </c>
      <c r="CH652" s="33" t="n">
        <v>0.758</v>
      </c>
      <c r="CI652" s="33" t="n">
        <v>0.826</v>
      </c>
      <c r="CJ652" s="33" t="n">
        <v>0.787</v>
      </c>
      <c r="CK652" s="33" t="n">
        <v>0.506</v>
      </c>
      <c r="CL652" s="33" t="n">
        <v>0.5</v>
      </c>
      <c r="CM652" s="33" t="n">
        <v>0</v>
      </c>
      <c r="CN652" s="33" t="n">
        <v>0</v>
      </c>
      <c r="CO652" s="33" t="n">
        <v>0</v>
      </c>
      <c r="CP652" s="33" t="n">
        <v>0.006</v>
      </c>
      <c r="CQ652" s="33" t="n">
        <v>0</v>
      </c>
      <c r="CR652" s="33" t="n">
        <v>0.011</v>
      </c>
      <c r="CS652" s="33" t="n">
        <v>0.039</v>
      </c>
      <c r="CT652" s="33" t="n">
        <v>0.079</v>
      </c>
      <c r="CU652" s="33" t="n">
        <v>0.056</v>
      </c>
      <c r="CV652" s="33" t="n">
        <v>0</v>
      </c>
      <c r="CW652" s="33" t="n">
        <v>0.006</v>
      </c>
      <c r="CX652" s="33" t="n">
        <v>0.017</v>
      </c>
      <c r="CY652" s="33" t="n">
        <v>0.017</v>
      </c>
      <c r="CZ652" s="33" t="n">
        <v>0.017</v>
      </c>
      <c r="DA652" s="33" t="n">
        <v>0.067</v>
      </c>
      <c r="DB652" s="33" t="n">
        <v>0.14</v>
      </c>
      <c r="DC652" s="33" t="n">
        <v>0.174</v>
      </c>
      <c r="DD652" s="33" t="n">
        <v>0.135</v>
      </c>
      <c r="DE652" s="33" t="n">
        <v>0.124</v>
      </c>
      <c r="DF652" s="33" t="n">
        <v>0.174</v>
      </c>
      <c r="DG652" s="33" t="n">
        <v>0.18</v>
      </c>
      <c r="DH652" s="33" t="n">
        <v>0.124</v>
      </c>
      <c r="DI652" s="33" t="n">
        <v>0.185</v>
      </c>
      <c r="DJ652" s="33" t="n">
        <v>0.236</v>
      </c>
      <c r="DK652" s="33" t="n">
        <v>0.236</v>
      </c>
      <c r="DL652" s="33" t="n">
        <v>0.18</v>
      </c>
      <c r="DM652" s="33" t="n">
        <v>0.219</v>
      </c>
      <c r="DN652" s="33" t="n">
        <v>0.022</v>
      </c>
      <c r="DO652" s="33" t="n">
        <v>0.017</v>
      </c>
      <c r="DP652" s="33" t="n">
        <v>0.011</v>
      </c>
      <c r="DQ652" s="33" t="n">
        <v>0.017</v>
      </c>
      <c r="DR652" s="33" t="n">
        <v>0.028</v>
      </c>
      <c r="DS652" s="33" t="n">
        <v>0.017</v>
      </c>
      <c r="DT652" s="33" t="n">
        <v>0.022</v>
      </c>
      <c r="DU652" s="33" t="n">
        <v>0.017</v>
      </c>
      <c r="DV652" s="33" t="n">
        <v>0.022</v>
      </c>
      <c r="DW652" s="33" t="n">
        <v>0.854</v>
      </c>
      <c r="DX652" s="33" t="n">
        <v>0.803</v>
      </c>
      <c r="DY652" s="33" t="n">
        <v>0.792</v>
      </c>
      <c r="DZ652" s="33" t="n">
        <v>0.837</v>
      </c>
      <c r="EA652" s="33" t="n">
        <v>0.77</v>
      </c>
      <c r="EB652" s="33" t="n">
        <v>0.669</v>
      </c>
      <c r="EC652" s="33" t="n">
        <v>0.562</v>
      </c>
      <c r="ED652" s="33" t="n">
        <v>0.551</v>
      </c>
      <c r="EE652" s="33" t="n">
        <v>0.567</v>
      </c>
      <c r="EF652" s="33" t="n">
        <v>0.472</v>
      </c>
      <c r="EG652" s="33" t="n">
        <v>0.034</v>
      </c>
      <c r="EH652" s="33" t="n">
        <v>0.017</v>
      </c>
      <c r="EI652" s="33" t="n">
        <v>0.152</v>
      </c>
      <c r="EJ652" s="33" t="n">
        <v>0.343</v>
      </c>
      <c r="EK652" s="33" t="n">
        <v>0.017</v>
      </c>
      <c r="EL652" s="33" t="n">
        <v>0.011</v>
      </c>
      <c r="EM652" s="33" t="n">
        <v>0.219</v>
      </c>
      <c r="EN652" s="33" t="n">
        <v>0.062</v>
      </c>
      <c r="EO652" s="33" t="n">
        <v>0.23</v>
      </c>
      <c r="EP652" s="33" t="n">
        <v>0.197</v>
      </c>
      <c r="EQ652" s="33" t="n">
        <v>0.247</v>
      </c>
      <c r="ER652" s="33" t="n">
        <v>0.073</v>
      </c>
      <c r="ES652" s="33" t="n">
        <v>0.073</v>
      </c>
      <c r="ET652" s="33" t="n">
        <v>0.09</v>
      </c>
      <c r="EU652" s="33" t="n">
        <v>0.112</v>
      </c>
      <c r="EV652" s="33" t="n">
        <v>0.051</v>
      </c>
      <c r="EW652" s="33" t="n">
        <v>0.646</v>
      </c>
      <c r="EX652" s="33" t="n">
        <v>0.685</v>
      </c>
      <c r="EY652" s="33" t="n">
        <v>0.27</v>
      </c>
      <c r="EZ652" s="33" t="n">
        <v>9.05</v>
      </c>
      <c r="FA652" s="33" t="n">
        <v>0</v>
      </c>
      <c r="FB652" s="33" t="n">
        <v>0</v>
      </c>
      <c r="FC652" s="33" t="n">
        <v>0.006</v>
      </c>
      <c r="FD652" s="33" t="n">
        <v>0.011</v>
      </c>
      <c r="FE652" s="33" t="n">
        <v>0.022</v>
      </c>
      <c r="FF652" s="33" t="n">
        <v>0.034</v>
      </c>
      <c r="FG652" s="33" t="n">
        <v>0.067</v>
      </c>
      <c r="FH652" s="33" t="n">
        <v>0.096</v>
      </c>
      <c r="FI652" s="33" t="n">
        <v>0.163</v>
      </c>
      <c r="FJ652" s="33" t="n">
        <v>0.556</v>
      </c>
      <c r="FK652" s="33" t="n">
        <v>0.045</v>
      </c>
      <c r="FL652" s="33" t="n">
        <v>0.449</v>
      </c>
      <c r="FM652" s="33" t="n">
        <v>0.657</v>
      </c>
      <c r="FN652" s="33" t="n">
        <v>0.169</v>
      </c>
      <c r="FO652" s="33" t="n">
        <v>0.23</v>
      </c>
      <c r="FP652" s="33" t="n">
        <v>0.112</v>
      </c>
      <c r="FQ652" s="33" t="n">
        <v>0.247</v>
      </c>
      <c r="FR652" s="33" t="n">
        <v>0.135</v>
      </c>
      <c r="FS652" s="33" t="n">
        <v>0.039</v>
      </c>
      <c r="FT652" s="33" t="n">
        <v>0.315</v>
      </c>
      <c r="FU652" s="33" t="n">
        <v>0.079</v>
      </c>
      <c r="FV652" s="33" t="n">
        <v>0.073</v>
      </c>
      <c r="FW652" s="33" t="n">
        <v>0.208</v>
      </c>
      <c r="FX652" s="33" t="n">
        <v>0.107</v>
      </c>
      <c r="FY652" s="33" t="n">
        <v>0.118</v>
      </c>
      <c r="FZ652" s="33" t="n">
        <v>0.062</v>
      </c>
      <c r="GA652" s="33" t="n">
        <v>0</v>
      </c>
      <c r="GB652" s="33" t="n">
        <v>0.028</v>
      </c>
      <c r="GC652" s="33" t="n">
        <v>0</v>
      </c>
      <c r="GD652" s="33" t="n">
        <v>0.022</v>
      </c>
      <c r="GE652" s="33" t="n">
        <v>0.067</v>
      </c>
      <c r="GF652" s="33" t="n">
        <v>0</v>
      </c>
      <c r="GG652" s="33" t="n">
        <v>0.213</v>
      </c>
      <c r="GH652" s="33" t="n">
        <v>0.236</v>
      </c>
      <c r="GI652" s="33" t="n">
        <v>0.264</v>
      </c>
      <c r="GJ652" s="33" t="n">
        <v>0.41</v>
      </c>
      <c r="GK652" s="33" t="n">
        <v>0.388</v>
      </c>
      <c r="GL652" s="33" t="n">
        <v>0.197</v>
      </c>
      <c r="GM652" s="33" t="n">
        <v>0.685</v>
      </c>
      <c r="GN652" s="33" t="n">
        <v>0.382</v>
      </c>
      <c r="GO652" s="33" t="n">
        <v>0.534</v>
      </c>
      <c r="GP652" s="33" t="n">
        <v>0.478</v>
      </c>
      <c r="GQ652" s="33" t="n">
        <v>0.371</v>
      </c>
      <c r="GR652" s="33" t="n">
        <v>0.73</v>
      </c>
      <c r="GS652" s="33" t="n">
        <v>0.028</v>
      </c>
      <c r="GT652" s="33" t="n">
        <v>0.253</v>
      </c>
      <c r="GU652" s="33" t="n">
        <v>0.14</v>
      </c>
      <c r="GV652" s="33" t="n">
        <v>0.022</v>
      </c>
      <c r="GW652" s="33" t="n">
        <v>0.079</v>
      </c>
      <c r="GX652" s="33" t="n">
        <v>0.006</v>
      </c>
      <c r="GY652" s="33" t="n">
        <v>0.011</v>
      </c>
      <c r="GZ652" s="33" t="n">
        <v>0.039</v>
      </c>
      <c r="HA652" s="33" t="n">
        <v>0.011</v>
      </c>
      <c r="HB652" s="33" t="n">
        <v>0.011</v>
      </c>
      <c r="HC652" s="33" t="n">
        <v>0.045</v>
      </c>
      <c r="HD652" s="33" t="n">
        <v>0.011</v>
      </c>
      <c r="HE652" s="33" t="n">
        <v>0.062</v>
      </c>
      <c r="HF652" s="33" t="n">
        <v>0.062</v>
      </c>
      <c r="HG652" s="33" t="n">
        <v>0.051</v>
      </c>
      <c r="HH652" s="33" t="n">
        <v>0.056</v>
      </c>
      <c r="HI652" s="33" t="n">
        <v>0.051</v>
      </c>
      <c r="HJ652" s="33" t="n">
        <v>0.056</v>
      </c>
    </row>
    <row r="653" customFormat="false" ht="15" hidden="false" customHeight="false" outlineLevel="0" collapsed="false">
      <c r="A653" s="33" t="n">
        <v>610495</v>
      </c>
      <c r="B653" s="242" t="s">
        <v>1785</v>
      </c>
      <c r="C653" s="243" t="s">
        <v>1786</v>
      </c>
      <c r="D653" s="33" t="n">
        <v>453</v>
      </c>
      <c r="F653" s="33" t="s">
        <v>486</v>
      </c>
      <c r="G653" s="33" t="s">
        <v>487</v>
      </c>
      <c r="H653" s="243" t="s">
        <v>6141</v>
      </c>
      <c r="J653" s="33" t="s">
        <v>1788</v>
      </c>
      <c r="N653" s="33" t="s">
        <v>6142</v>
      </c>
      <c r="O653" s="33" t="n">
        <v>51672</v>
      </c>
      <c r="P653" s="33" t="s">
        <v>1791</v>
      </c>
      <c r="Q653" s="33" t="s">
        <v>6143</v>
      </c>
      <c r="R653" s="33" t="s">
        <v>6144</v>
      </c>
      <c r="S653" s="33" t="n">
        <v>60603</v>
      </c>
      <c r="AA653" s="33" t="n">
        <v>2012</v>
      </c>
      <c r="AB653" s="33" t="n">
        <v>610495</v>
      </c>
      <c r="AJ653" s="33" t="s">
        <v>1801</v>
      </c>
      <c r="AK653" s="33" t="s">
        <v>1802</v>
      </c>
      <c r="AR653" s="244" t="s">
        <v>54</v>
      </c>
    </row>
    <row r="654" customFormat="false" ht="15" hidden="false" customHeight="false" outlineLevel="0" collapsed="false">
      <c r="A654" s="33" t="n">
        <v>610497</v>
      </c>
      <c r="B654" s="242" t="s">
        <v>1785</v>
      </c>
      <c r="C654" s="243" t="s">
        <v>1786</v>
      </c>
      <c r="D654" s="33" t="n">
        <v>959</v>
      </c>
      <c r="E654" s="33" t="n">
        <v>11680</v>
      </c>
      <c r="F654" s="33" t="s">
        <v>375</v>
      </c>
      <c r="G654" s="33" t="s">
        <v>376</v>
      </c>
      <c r="H654" s="243" t="s">
        <v>49</v>
      </c>
      <c r="J654" s="33" t="s">
        <v>1788</v>
      </c>
      <c r="N654" s="33" t="s">
        <v>6142</v>
      </c>
      <c r="O654" s="33" t="n">
        <v>51672</v>
      </c>
      <c r="P654" s="33" t="s">
        <v>1791</v>
      </c>
      <c r="Q654" s="33" t="s">
        <v>6143</v>
      </c>
      <c r="R654" s="33" t="s">
        <v>6144</v>
      </c>
      <c r="S654" s="33" t="n">
        <v>60603</v>
      </c>
      <c r="T654" s="33" t="n">
        <v>40</v>
      </c>
      <c r="AA654" s="33" t="n">
        <v>2012</v>
      </c>
      <c r="AB654" s="33" t="n">
        <v>610497</v>
      </c>
      <c r="AJ654" s="33" t="s">
        <v>1801</v>
      </c>
      <c r="AK654" s="33" t="s">
        <v>1802</v>
      </c>
      <c r="AR654" s="244" t="s">
        <v>54</v>
      </c>
    </row>
    <row r="655" customFormat="false" ht="15" hidden="false" customHeight="false" outlineLevel="0" collapsed="false">
      <c r="A655" s="33" t="n">
        <v>610499</v>
      </c>
      <c r="B655" s="242" t="s">
        <v>1785</v>
      </c>
      <c r="C655" s="243" t="s">
        <v>1786</v>
      </c>
      <c r="D655" s="33" t="n">
        <v>1045</v>
      </c>
      <c r="E655" s="33" t="n">
        <v>49131</v>
      </c>
      <c r="F655" s="33" t="s">
        <v>399</v>
      </c>
      <c r="G655" s="33" t="s">
        <v>400</v>
      </c>
      <c r="H655" s="243" t="s">
        <v>49</v>
      </c>
      <c r="I655" s="33" t="s">
        <v>3947</v>
      </c>
      <c r="J655" s="33" t="s">
        <v>2438</v>
      </c>
      <c r="L655" s="33" t="s">
        <v>2652</v>
      </c>
      <c r="N655" s="33" t="s">
        <v>1790</v>
      </c>
      <c r="O655" s="33" t="n">
        <v>51569</v>
      </c>
      <c r="P655" s="33" t="s">
        <v>1791</v>
      </c>
      <c r="Q655" s="33" t="s">
        <v>2132</v>
      </c>
      <c r="R655" s="33" t="s">
        <v>2133</v>
      </c>
      <c r="S655" s="33" t="n">
        <v>60623</v>
      </c>
      <c r="T655" s="33" t="n">
        <v>37</v>
      </c>
      <c r="U655" s="33" t="s">
        <v>399</v>
      </c>
      <c r="V655" s="33" t="s">
        <v>6145</v>
      </c>
      <c r="W655" s="33" t="s">
        <v>6146</v>
      </c>
      <c r="X655" s="33" t="s">
        <v>6147</v>
      </c>
      <c r="Y655" s="33" t="s">
        <v>1877</v>
      </c>
      <c r="Z655" s="33" t="s">
        <v>2013</v>
      </c>
      <c r="AA655" s="33" t="n">
        <v>2012</v>
      </c>
      <c r="AB655" s="33" t="n">
        <v>610499</v>
      </c>
      <c r="AD655" s="33" t="n">
        <v>1045</v>
      </c>
      <c r="AG655" s="33" t="s">
        <v>6148</v>
      </c>
      <c r="AH655" s="33" t="n">
        <v>0</v>
      </c>
      <c r="AI655" s="33" t="s">
        <v>1842</v>
      </c>
      <c r="AJ655" s="33" t="s">
        <v>1801</v>
      </c>
      <c r="AK655" s="33" t="s">
        <v>1802</v>
      </c>
      <c r="AL655" s="33" t="s">
        <v>118</v>
      </c>
      <c r="AM655" s="33" t="s">
        <v>108</v>
      </c>
      <c r="AN655" s="33" t="s">
        <v>118</v>
      </c>
      <c r="AO655" s="33" t="s">
        <v>2652</v>
      </c>
      <c r="AP655" s="33" t="s">
        <v>108</v>
      </c>
      <c r="AQ655" s="33" t="s">
        <v>2426</v>
      </c>
      <c r="AR655" s="244" t="s">
        <v>54</v>
      </c>
    </row>
    <row r="656" customFormat="false" ht="15" hidden="false" customHeight="false" outlineLevel="0" collapsed="false">
      <c r="A656" s="33" t="n">
        <v>610501</v>
      </c>
      <c r="B656" s="242" t="s">
        <v>1785</v>
      </c>
      <c r="C656" s="243" t="s">
        <v>1786</v>
      </c>
      <c r="D656" s="33" t="n">
        <v>1065</v>
      </c>
      <c r="E656" s="33" t="n">
        <v>49141</v>
      </c>
      <c r="F656" s="33" t="s">
        <v>132</v>
      </c>
      <c r="G656" s="33" t="s">
        <v>133</v>
      </c>
      <c r="H656" s="243" t="s">
        <v>49</v>
      </c>
      <c r="I656" s="33" t="s">
        <v>3947</v>
      </c>
      <c r="J656" s="33" t="s">
        <v>1788</v>
      </c>
      <c r="L656" s="33" t="s">
        <v>118</v>
      </c>
      <c r="N656" s="33" t="s">
        <v>1790</v>
      </c>
      <c r="O656" s="33" t="n">
        <v>51675</v>
      </c>
      <c r="P656" s="33" t="s">
        <v>1791</v>
      </c>
      <c r="Q656" s="33" t="s">
        <v>1856</v>
      </c>
      <c r="R656" s="33" t="s">
        <v>1857</v>
      </c>
      <c r="S656" s="33" t="n">
        <v>60644</v>
      </c>
      <c r="T656" s="33" t="n">
        <v>36</v>
      </c>
      <c r="U656" s="33" t="s">
        <v>6149</v>
      </c>
      <c r="V656" s="33" t="s">
        <v>6150</v>
      </c>
      <c r="W656" s="33" t="s">
        <v>6151</v>
      </c>
      <c r="X656" s="33" t="s">
        <v>6152</v>
      </c>
      <c r="Y656" s="33" t="s">
        <v>1862</v>
      </c>
      <c r="Z656" s="33" t="s">
        <v>1821</v>
      </c>
      <c r="AA656" s="33" t="n">
        <v>2012</v>
      </c>
      <c r="AB656" s="33" t="n">
        <v>610501</v>
      </c>
      <c r="AG656" s="33" t="s">
        <v>6153</v>
      </c>
      <c r="AH656" s="33" t="n">
        <v>1</v>
      </c>
      <c r="AI656" s="33" t="s">
        <v>1842</v>
      </c>
      <c r="AJ656" s="33" t="s">
        <v>1801</v>
      </c>
      <c r="AK656" s="33" t="s">
        <v>1802</v>
      </c>
      <c r="AL656" s="33" t="s">
        <v>118</v>
      </c>
      <c r="AM656" s="33" t="s">
        <v>108</v>
      </c>
      <c r="AR656" s="244" t="s">
        <v>54</v>
      </c>
    </row>
    <row r="657" customFormat="false" ht="15" hidden="false" customHeight="false" outlineLevel="0" collapsed="false">
      <c r="A657" s="33" t="n">
        <v>610502</v>
      </c>
      <c r="B657" s="242" t="s">
        <v>1785</v>
      </c>
      <c r="C657" s="243" t="s">
        <v>1786</v>
      </c>
      <c r="D657" s="33" t="n">
        <v>1085</v>
      </c>
      <c r="E657" s="33" t="n">
        <v>49151</v>
      </c>
      <c r="F657" s="33" t="s">
        <v>897</v>
      </c>
      <c r="G657" s="33" t="s">
        <v>898</v>
      </c>
      <c r="H657" s="243" t="s">
        <v>49</v>
      </c>
      <c r="I657" s="33" t="s">
        <v>3947</v>
      </c>
      <c r="J657" s="33" t="s">
        <v>1788</v>
      </c>
      <c r="L657" s="33" t="s">
        <v>118</v>
      </c>
      <c r="N657" s="33" t="s">
        <v>1790</v>
      </c>
      <c r="O657" s="33" t="n">
        <v>51185</v>
      </c>
      <c r="P657" s="33" t="s">
        <v>1791</v>
      </c>
      <c r="Q657" s="33" t="s">
        <v>1125</v>
      </c>
      <c r="R657" s="33" t="s">
        <v>5811</v>
      </c>
      <c r="S657" s="33" t="n">
        <v>60612</v>
      </c>
      <c r="T657" s="33" t="n">
        <v>38</v>
      </c>
      <c r="U657" s="33" t="s">
        <v>6154</v>
      </c>
      <c r="V657" s="33" t="s">
        <v>6155</v>
      </c>
      <c r="W657" s="33" t="s">
        <v>6156</v>
      </c>
      <c r="X657" s="33" t="s">
        <v>6157</v>
      </c>
      <c r="Y657" s="33" t="s">
        <v>1989</v>
      </c>
      <c r="Z657" s="33" t="s">
        <v>2067</v>
      </c>
      <c r="AA657" s="33" t="n">
        <v>2012</v>
      </c>
      <c r="AB657" s="33" t="n">
        <v>610502</v>
      </c>
      <c r="AD657" s="33" t="n">
        <v>1085</v>
      </c>
      <c r="AG657" s="33" t="s">
        <v>6158</v>
      </c>
      <c r="AH657" s="33" t="n">
        <v>3</v>
      </c>
      <c r="AI657" s="33" t="s">
        <v>2673</v>
      </c>
      <c r="AJ657" s="33" t="s">
        <v>1801</v>
      </c>
      <c r="AK657" s="33" t="s">
        <v>1802</v>
      </c>
      <c r="AL657" s="33" t="s">
        <v>118</v>
      </c>
      <c r="AM657" s="33" t="s">
        <v>108</v>
      </c>
      <c r="AN657" s="33" t="s">
        <v>118</v>
      </c>
      <c r="AO657" s="33" t="s">
        <v>118</v>
      </c>
      <c r="AP657" s="33" t="s">
        <v>108</v>
      </c>
      <c r="AQ657" s="33" t="s">
        <v>2426</v>
      </c>
      <c r="AR657" s="244" t="s">
        <v>54</v>
      </c>
    </row>
    <row r="658" customFormat="false" ht="15" hidden="false" customHeight="false" outlineLevel="0" collapsed="false">
      <c r="A658" s="33" t="n">
        <v>610503</v>
      </c>
      <c r="B658" s="242" t="s">
        <v>1785</v>
      </c>
      <c r="C658" s="243" t="s">
        <v>1786</v>
      </c>
      <c r="D658" s="33" t="n">
        <v>5850</v>
      </c>
      <c r="E658" s="33" t="n">
        <v>29411</v>
      </c>
      <c r="F658" s="33" t="s">
        <v>579</v>
      </c>
      <c r="G658" s="33" t="s">
        <v>580</v>
      </c>
      <c r="H658" s="243" t="s">
        <v>46</v>
      </c>
      <c r="I658" s="33" t="s">
        <v>3947</v>
      </c>
      <c r="J658" s="33" t="s">
        <v>1788</v>
      </c>
      <c r="L658" s="33" t="s">
        <v>107</v>
      </c>
      <c r="N658" s="33" t="s">
        <v>1790</v>
      </c>
      <c r="O658" s="33" t="n">
        <v>51222</v>
      </c>
      <c r="P658" s="33" t="s">
        <v>1791</v>
      </c>
      <c r="Q658" s="33" t="s">
        <v>2007</v>
      </c>
      <c r="R658" s="33" t="s">
        <v>2008</v>
      </c>
      <c r="S658" s="33" t="n">
        <v>60624</v>
      </c>
      <c r="T658" s="33" t="n">
        <v>36</v>
      </c>
      <c r="U658" s="33" t="s">
        <v>6159</v>
      </c>
      <c r="V658" s="33" t="s">
        <v>6160</v>
      </c>
      <c r="W658" s="33" t="s">
        <v>6161</v>
      </c>
      <c r="X658" s="33" t="s">
        <v>6162</v>
      </c>
      <c r="Y658" s="33" t="s">
        <v>1877</v>
      </c>
      <c r="Z658" s="33" t="s">
        <v>2013</v>
      </c>
      <c r="AA658" s="33" t="n">
        <v>2012</v>
      </c>
      <c r="AB658" s="33" t="n">
        <v>610503</v>
      </c>
      <c r="AG658" s="33" t="s">
        <v>6163</v>
      </c>
      <c r="AH658" s="33" t="n">
        <v>3</v>
      </c>
      <c r="AI658" s="33" t="s">
        <v>1823</v>
      </c>
      <c r="AJ658" s="33" t="s">
        <v>1801</v>
      </c>
      <c r="AK658" s="33" t="s">
        <v>1802</v>
      </c>
      <c r="AL658" s="33" t="s">
        <v>107</v>
      </c>
      <c r="AM658" s="33" t="s">
        <v>108</v>
      </c>
      <c r="AR658" s="244" t="s">
        <v>54</v>
      </c>
    </row>
    <row r="659" customFormat="false" ht="15" hidden="false" customHeight="false" outlineLevel="0" collapsed="false">
      <c r="A659" s="33" t="n">
        <v>610504</v>
      </c>
      <c r="B659" s="242" t="s">
        <v>1785</v>
      </c>
      <c r="C659" s="243" t="s">
        <v>1786</v>
      </c>
      <c r="D659" s="33" t="n">
        <v>6710</v>
      </c>
      <c r="E659" s="33" t="n">
        <v>26891</v>
      </c>
      <c r="F659" s="33" t="s">
        <v>1344</v>
      </c>
      <c r="G659" s="33" t="s">
        <v>1345</v>
      </c>
      <c r="H659" s="243" t="s">
        <v>46</v>
      </c>
      <c r="I659" s="33" t="s">
        <v>1855</v>
      </c>
      <c r="J659" s="33" t="s">
        <v>1788</v>
      </c>
      <c r="L659" s="33" t="s">
        <v>102</v>
      </c>
      <c r="N659" s="33" t="s">
        <v>1790</v>
      </c>
      <c r="O659" s="33" t="n">
        <v>51342</v>
      </c>
      <c r="P659" s="33" t="s">
        <v>1791</v>
      </c>
      <c r="Q659" s="33" t="s">
        <v>6164</v>
      </c>
      <c r="R659" s="33" t="s">
        <v>6165</v>
      </c>
      <c r="S659" s="33" t="n">
        <v>60609</v>
      </c>
      <c r="T659" s="33" t="n">
        <v>39</v>
      </c>
      <c r="U659" s="33" t="s">
        <v>6166</v>
      </c>
      <c r="V659" s="33" t="s">
        <v>6167</v>
      </c>
      <c r="W659" s="33" t="s">
        <v>6168</v>
      </c>
      <c r="X659" s="33" t="s">
        <v>6169</v>
      </c>
      <c r="Y659" s="33" t="s">
        <v>2082</v>
      </c>
      <c r="Z659" s="33" t="s">
        <v>2083</v>
      </c>
      <c r="AA659" s="33" t="n">
        <v>2012</v>
      </c>
      <c r="AB659" s="33" t="n">
        <v>610504</v>
      </c>
      <c r="AD659" s="33" t="n">
        <v>6710</v>
      </c>
      <c r="AG659" s="33" t="s">
        <v>6170</v>
      </c>
      <c r="AH659" s="33" t="n">
        <v>4</v>
      </c>
      <c r="AI659" s="33" t="s">
        <v>1823</v>
      </c>
      <c r="AJ659" s="33" t="s">
        <v>1801</v>
      </c>
      <c r="AK659" s="33" t="s">
        <v>1802</v>
      </c>
      <c r="AL659" s="33" t="s">
        <v>102</v>
      </c>
      <c r="AM659" s="33" t="s">
        <v>71</v>
      </c>
      <c r="AN659" s="33" t="s">
        <v>102</v>
      </c>
      <c r="AO659" s="33" t="s">
        <v>102</v>
      </c>
      <c r="AP659" s="33" t="s">
        <v>71</v>
      </c>
      <c r="AQ659" s="33" t="s">
        <v>2426</v>
      </c>
      <c r="AR659" s="244" t="s">
        <v>109</v>
      </c>
      <c r="AS659" s="33" t="s">
        <v>77</v>
      </c>
      <c r="AT659" s="33" t="s">
        <v>131</v>
      </c>
      <c r="AU659" s="33" t="s">
        <v>77</v>
      </c>
      <c r="AV659" s="33" t="n">
        <v>74</v>
      </c>
      <c r="AW659" s="33" t="n">
        <v>84</v>
      </c>
      <c r="AX659" s="33" t="n">
        <v>71</v>
      </c>
      <c r="AY659" s="33" t="n">
        <v>149</v>
      </c>
      <c r="AZ659" s="33" t="n">
        <v>6</v>
      </c>
      <c r="BA659" s="33" t="n">
        <v>0</v>
      </c>
      <c r="BB659" s="33" t="n">
        <v>2</v>
      </c>
      <c r="BC659" s="33" t="n">
        <v>126</v>
      </c>
      <c r="BD659" s="245" t="n">
        <v>0</v>
      </c>
      <c r="BE659" s="33" t="n">
        <v>0</v>
      </c>
      <c r="BF659" s="33" t="n">
        <v>12</v>
      </c>
      <c r="BG659" s="33" t="n">
        <v>3</v>
      </c>
      <c r="BH659" s="33" t="n">
        <v>149</v>
      </c>
      <c r="BI659" s="33" t="n">
        <v>0.007</v>
      </c>
      <c r="BJ659" s="33" t="n">
        <v>0</v>
      </c>
      <c r="BK659" s="33" t="n">
        <v>0.013</v>
      </c>
      <c r="BL659" s="33" t="n">
        <v>0</v>
      </c>
      <c r="BM659" s="33" t="n">
        <v>0.007</v>
      </c>
      <c r="BN659" s="33" t="n">
        <v>0.04</v>
      </c>
      <c r="BO659" s="33" t="n">
        <v>0.02</v>
      </c>
      <c r="BP659" s="33" t="n">
        <v>0.027</v>
      </c>
      <c r="BQ659" s="33" t="n">
        <v>0.02</v>
      </c>
      <c r="BR659" s="33" t="n">
        <v>0.02</v>
      </c>
      <c r="BS659" s="33" t="n">
        <v>0.06</v>
      </c>
      <c r="BT659" s="33" t="n">
        <v>0.081</v>
      </c>
      <c r="BU659" s="33" t="n">
        <v>0.174</v>
      </c>
      <c r="BV659" s="33" t="n">
        <v>0.148</v>
      </c>
      <c r="BW659" s="33" t="n">
        <v>0.215</v>
      </c>
      <c r="BX659" s="33" t="n">
        <v>0.168</v>
      </c>
      <c r="BY659" s="33" t="n">
        <v>0.302</v>
      </c>
      <c r="BZ659" s="33" t="n">
        <v>0.336</v>
      </c>
      <c r="CA659" s="33" t="n">
        <v>0</v>
      </c>
      <c r="CB659" s="33" t="n">
        <v>0</v>
      </c>
      <c r="CC659" s="33" t="n">
        <v>0.013</v>
      </c>
      <c r="CD659" s="33" t="n">
        <v>0.02</v>
      </c>
      <c r="CE659" s="33" t="n">
        <v>0.027</v>
      </c>
      <c r="CF659" s="33" t="n">
        <v>0.074</v>
      </c>
      <c r="CG659" s="33" t="n">
        <v>0.799</v>
      </c>
      <c r="CH659" s="33" t="n">
        <v>0.826</v>
      </c>
      <c r="CI659" s="33" t="n">
        <v>0.738</v>
      </c>
      <c r="CJ659" s="33" t="n">
        <v>0.792</v>
      </c>
      <c r="CK659" s="33" t="n">
        <v>0.604</v>
      </c>
      <c r="CL659" s="33" t="n">
        <v>0.47</v>
      </c>
      <c r="CM659" s="33" t="n">
        <v>0</v>
      </c>
      <c r="CN659" s="33" t="n">
        <v>0.007</v>
      </c>
      <c r="CO659" s="33" t="n">
        <v>0</v>
      </c>
      <c r="CP659" s="33" t="n">
        <v>0</v>
      </c>
      <c r="CQ659" s="33" t="n">
        <v>0</v>
      </c>
      <c r="CR659" s="33" t="n">
        <v>0.007</v>
      </c>
      <c r="CS659" s="33" t="n">
        <v>0.007</v>
      </c>
      <c r="CT659" s="33" t="n">
        <v>0.013</v>
      </c>
      <c r="CU659" s="33" t="n">
        <v>0.02</v>
      </c>
      <c r="CV659" s="33" t="n">
        <v>0</v>
      </c>
      <c r="CW659" s="33" t="n">
        <v>0.007</v>
      </c>
      <c r="CX659" s="33" t="n">
        <v>0.007</v>
      </c>
      <c r="CY659" s="33" t="n">
        <v>0.034</v>
      </c>
      <c r="CZ659" s="33" t="n">
        <v>0.007</v>
      </c>
      <c r="DA659" s="33" t="n">
        <v>0.034</v>
      </c>
      <c r="DB659" s="33" t="n">
        <v>0.04</v>
      </c>
      <c r="DC659" s="33" t="n">
        <v>0.04</v>
      </c>
      <c r="DD659" s="33" t="n">
        <v>0.034</v>
      </c>
      <c r="DE659" s="33" t="n">
        <v>0.06</v>
      </c>
      <c r="DF659" s="33" t="n">
        <v>0.074</v>
      </c>
      <c r="DG659" s="33" t="n">
        <v>0.101</v>
      </c>
      <c r="DH659" s="33" t="n">
        <v>0.094</v>
      </c>
      <c r="DI659" s="33" t="n">
        <v>0.094</v>
      </c>
      <c r="DJ659" s="33" t="n">
        <v>0.128</v>
      </c>
      <c r="DK659" s="33" t="n">
        <v>0.174</v>
      </c>
      <c r="DL659" s="33" t="n">
        <v>0.188</v>
      </c>
      <c r="DM659" s="33" t="n">
        <v>0.168</v>
      </c>
      <c r="DN659" s="33" t="n">
        <v>0</v>
      </c>
      <c r="DO659" s="33" t="n">
        <v>0</v>
      </c>
      <c r="DP659" s="33" t="n">
        <v>0.007</v>
      </c>
      <c r="DQ659" s="33" t="n">
        <v>0</v>
      </c>
      <c r="DR659" s="33" t="n">
        <v>0.007</v>
      </c>
      <c r="DS659" s="33" t="n">
        <v>0</v>
      </c>
      <c r="DT659" s="33" t="n">
        <v>0</v>
      </c>
      <c r="DU659" s="33" t="n">
        <v>0</v>
      </c>
      <c r="DV659" s="33" t="n">
        <v>0.007</v>
      </c>
      <c r="DW659" s="33" t="n">
        <v>0.94</v>
      </c>
      <c r="DX659" s="33" t="n">
        <v>0.913</v>
      </c>
      <c r="DY659" s="33" t="n">
        <v>0.886</v>
      </c>
      <c r="DZ659" s="33" t="n">
        <v>0.872</v>
      </c>
      <c r="EA659" s="33" t="n">
        <v>0.893</v>
      </c>
      <c r="EB659" s="33" t="n">
        <v>0.832</v>
      </c>
      <c r="EC659" s="33" t="n">
        <v>0.779</v>
      </c>
      <c r="ED659" s="33" t="n">
        <v>0.758</v>
      </c>
      <c r="EE659" s="33" t="n">
        <v>0.772</v>
      </c>
      <c r="EF659" s="33" t="n">
        <v>0.779</v>
      </c>
      <c r="EG659" s="33" t="n">
        <v>0.007</v>
      </c>
      <c r="EH659" s="33" t="n">
        <v>0</v>
      </c>
      <c r="EI659" s="33" t="n">
        <v>0.034</v>
      </c>
      <c r="EJ659" s="33" t="n">
        <v>0.054</v>
      </c>
      <c r="EK659" s="33" t="n">
        <v>0.007</v>
      </c>
      <c r="EL659" s="33" t="n">
        <v>0</v>
      </c>
      <c r="EM659" s="33" t="n">
        <v>0.074</v>
      </c>
      <c r="EN659" s="33" t="n">
        <v>0.047</v>
      </c>
      <c r="EO659" s="33" t="n">
        <v>0.134</v>
      </c>
      <c r="EP659" s="33" t="n">
        <v>0.128</v>
      </c>
      <c r="EQ659" s="33" t="n">
        <v>0.228</v>
      </c>
      <c r="ER659" s="33" t="n">
        <v>0.047</v>
      </c>
      <c r="ES659" s="33" t="n">
        <v>0.013</v>
      </c>
      <c r="ET659" s="33" t="n">
        <v>0.027</v>
      </c>
      <c r="EU659" s="33" t="n">
        <v>0.114</v>
      </c>
      <c r="EV659" s="33" t="n">
        <v>0.074</v>
      </c>
      <c r="EW659" s="33" t="n">
        <v>0.839</v>
      </c>
      <c r="EX659" s="33" t="n">
        <v>0.846</v>
      </c>
      <c r="EY659" s="33" t="n">
        <v>0.55</v>
      </c>
      <c r="EZ659" s="33" t="n">
        <v>9.38</v>
      </c>
      <c r="FA659" s="33" t="n">
        <v>0</v>
      </c>
      <c r="FB659" s="33" t="n">
        <v>0</v>
      </c>
      <c r="FC659" s="33" t="n">
        <v>0.007</v>
      </c>
      <c r="FD659" s="33" t="n">
        <v>0</v>
      </c>
      <c r="FE659" s="33" t="n">
        <v>0.02</v>
      </c>
      <c r="FF659" s="33" t="n">
        <v>0</v>
      </c>
      <c r="FG659" s="33" t="n">
        <v>0.034</v>
      </c>
      <c r="FH659" s="33" t="n">
        <v>0.101</v>
      </c>
      <c r="FI659" s="33" t="n">
        <v>0.134</v>
      </c>
      <c r="FJ659" s="33" t="n">
        <v>0.644</v>
      </c>
      <c r="FK659" s="33" t="n">
        <v>0.06</v>
      </c>
      <c r="FL659" s="33" t="n">
        <v>0.315</v>
      </c>
      <c r="FM659" s="33" t="n">
        <v>0.537</v>
      </c>
      <c r="FN659" s="33" t="n">
        <v>0.302</v>
      </c>
      <c r="FO659" s="33" t="n">
        <v>0.282</v>
      </c>
      <c r="FP659" s="33" t="n">
        <v>0.188</v>
      </c>
      <c r="FQ659" s="33" t="n">
        <v>0.235</v>
      </c>
      <c r="FR659" s="33" t="n">
        <v>0.121</v>
      </c>
      <c r="FS659" s="33" t="n">
        <v>0.04</v>
      </c>
      <c r="FT659" s="33" t="n">
        <v>0.201</v>
      </c>
      <c r="FU659" s="33" t="n">
        <v>0.174</v>
      </c>
      <c r="FV659" s="33" t="n">
        <v>0.081</v>
      </c>
      <c r="FW659" s="33" t="n">
        <v>0.168</v>
      </c>
      <c r="FX659" s="33" t="n">
        <v>0.107</v>
      </c>
      <c r="FY659" s="33" t="n">
        <v>0.154</v>
      </c>
      <c r="FZ659" s="33" t="n">
        <v>0.094</v>
      </c>
      <c r="GA659" s="33" t="n">
        <v>0</v>
      </c>
      <c r="GB659" s="33" t="n">
        <v>0.007</v>
      </c>
      <c r="GC659" s="33" t="n">
        <v>0</v>
      </c>
      <c r="GD659" s="33" t="n">
        <v>0.013</v>
      </c>
      <c r="GE659" s="33" t="n">
        <v>0.034</v>
      </c>
      <c r="GF659" s="33" t="n">
        <v>0</v>
      </c>
      <c r="GG659" s="33" t="n">
        <v>0.195</v>
      </c>
      <c r="GH659" s="33" t="n">
        <v>0.302</v>
      </c>
      <c r="GI659" s="33" t="n">
        <v>0.389</v>
      </c>
      <c r="GJ659" s="33" t="n">
        <v>0.282</v>
      </c>
      <c r="GK659" s="33" t="n">
        <v>0.362</v>
      </c>
      <c r="GL659" s="33" t="n">
        <v>0.181</v>
      </c>
      <c r="GM659" s="33" t="n">
        <v>0.765</v>
      </c>
      <c r="GN659" s="33" t="n">
        <v>0.349</v>
      </c>
      <c r="GO659" s="33" t="n">
        <v>0.523</v>
      </c>
      <c r="GP659" s="33" t="n">
        <v>0.503</v>
      </c>
      <c r="GQ659" s="33" t="n">
        <v>0.544</v>
      </c>
      <c r="GR659" s="33" t="n">
        <v>0.765</v>
      </c>
      <c r="GS659" s="33" t="n">
        <v>0.007</v>
      </c>
      <c r="GT659" s="33" t="n">
        <v>0.201</v>
      </c>
      <c r="GU659" s="33" t="n">
        <v>0.04</v>
      </c>
      <c r="GV659" s="33" t="n">
        <v>0.128</v>
      </c>
      <c r="GW659" s="33" t="n">
        <v>0.027</v>
      </c>
      <c r="GX659" s="33" t="n">
        <v>0.027</v>
      </c>
      <c r="GY659" s="33" t="n">
        <v>0.013</v>
      </c>
      <c r="GZ659" s="33" t="n">
        <v>0.081</v>
      </c>
      <c r="HA659" s="33" t="n">
        <v>0.02</v>
      </c>
      <c r="HB659" s="33" t="n">
        <v>0.04</v>
      </c>
      <c r="HC659" s="33" t="n">
        <v>0.007</v>
      </c>
      <c r="HD659" s="33" t="n">
        <v>0.007</v>
      </c>
      <c r="HE659" s="33" t="n">
        <v>0.02</v>
      </c>
      <c r="HF659" s="33" t="n">
        <v>0.06</v>
      </c>
      <c r="HG659" s="33" t="n">
        <v>0.027</v>
      </c>
      <c r="HH659" s="33" t="n">
        <v>0.034</v>
      </c>
      <c r="HI659" s="33" t="n">
        <v>0.027</v>
      </c>
      <c r="HJ659" s="33" t="n">
        <v>0.02</v>
      </c>
    </row>
    <row r="660" customFormat="false" ht="15" hidden="false" customHeight="false" outlineLevel="0" collapsed="false">
      <c r="A660" s="33" t="n">
        <v>610506</v>
      </c>
      <c r="B660" s="242" t="s">
        <v>1785</v>
      </c>
      <c r="C660" s="243" t="s">
        <v>1786</v>
      </c>
      <c r="D660" s="33" t="n">
        <v>8080</v>
      </c>
      <c r="E660" s="33" t="n">
        <v>49161</v>
      </c>
      <c r="F660" s="33" t="s">
        <v>1340</v>
      </c>
      <c r="G660" s="33" t="s">
        <v>1341</v>
      </c>
      <c r="H660" s="243" t="s">
        <v>49</v>
      </c>
      <c r="I660" s="33" t="s">
        <v>3947</v>
      </c>
      <c r="J660" s="33" t="s">
        <v>1788</v>
      </c>
      <c r="L660" s="33" t="s">
        <v>70</v>
      </c>
      <c r="N660" s="33" t="s">
        <v>1790</v>
      </c>
      <c r="O660" s="33" t="n">
        <v>51615</v>
      </c>
      <c r="P660" s="33" t="s">
        <v>1791</v>
      </c>
      <c r="Q660" s="33" t="s">
        <v>2280</v>
      </c>
      <c r="R660" s="33" t="s">
        <v>2281</v>
      </c>
      <c r="S660" s="33" t="n">
        <v>60621</v>
      </c>
      <c r="T660" s="33" t="n">
        <v>45</v>
      </c>
      <c r="U660" s="33" t="s">
        <v>6171</v>
      </c>
      <c r="V660" s="33" t="s">
        <v>6172</v>
      </c>
      <c r="W660" s="33" t="s">
        <v>6173</v>
      </c>
      <c r="X660" s="33" t="s">
        <v>6174</v>
      </c>
      <c r="Y660" s="33" t="s">
        <v>1830</v>
      </c>
      <c r="Z660" s="33" t="s">
        <v>1940</v>
      </c>
      <c r="AA660" s="33" t="n">
        <v>2012</v>
      </c>
      <c r="AB660" s="33" t="n">
        <v>610506</v>
      </c>
      <c r="AD660" s="33" t="n">
        <v>8080</v>
      </c>
      <c r="AG660" s="33" t="s">
        <v>6175</v>
      </c>
      <c r="AH660" s="33" t="n">
        <v>3</v>
      </c>
      <c r="AI660" s="33" t="s">
        <v>1842</v>
      </c>
      <c r="AJ660" s="33" t="s">
        <v>1801</v>
      </c>
      <c r="AK660" s="33" t="s">
        <v>1802</v>
      </c>
      <c r="AL660" s="33" t="s">
        <v>70</v>
      </c>
      <c r="AM660" s="33" t="s">
        <v>71</v>
      </c>
      <c r="AN660" s="33" t="s">
        <v>70</v>
      </c>
      <c r="AO660" s="33" t="s">
        <v>70</v>
      </c>
      <c r="AP660" s="33" t="s">
        <v>71</v>
      </c>
      <c r="AQ660" s="33" t="s">
        <v>2467</v>
      </c>
      <c r="AR660" s="244" t="s">
        <v>54</v>
      </c>
    </row>
    <row r="661" customFormat="false" ht="15" hidden="false" customHeight="false" outlineLevel="0" collapsed="false">
      <c r="A661" s="33" t="n">
        <v>610513</v>
      </c>
      <c r="B661" s="242" t="s">
        <v>1785</v>
      </c>
      <c r="C661" s="243" t="s">
        <v>1786</v>
      </c>
      <c r="D661" s="33" t="n">
        <v>1055</v>
      </c>
      <c r="E661" s="33" t="n">
        <v>45231</v>
      </c>
      <c r="F661" s="33" t="s">
        <v>68</v>
      </c>
      <c r="G661" s="33" t="s">
        <v>69</v>
      </c>
      <c r="H661" s="243" t="s">
        <v>49</v>
      </c>
      <c r="I661" s="33" t="s">
        <v>3947</v>
      </c>
      <c r="J661" s="33" t="s">
        <v>1788</v>
      </c>
      <c r="L661" s="33" t="s">
        <v>70</v>
      </c>
      <c r="N661" s="33" t="s">
        <v>1790</v>
      </c>
      <c r="O661" s="33" t="n">
        <v>51230</v>
      </c>
      <c r="P661" s="33" t="s">
        <v>1791</v>
      </c>
      <c r="Q661" s="33" t="s">
        <v>6176</v>
      </c>
      <c r="R661" s="33" t="s">
        <v>6177</v>
      </c>
      <c r="S661" s="33" t="n">
        <v>60609</v>
      </c>
      <c r="T661" s="33" t="n">
        <v>40</v>
      </c>
      <c r="U661" s="33" t="s">
        <v>6178</v>
      </c>
      <c r="V661" s="33" t="s">
        <v>6179</v>
      </c>
      <c r="W661" s="33" t="s">
        <v>6180</v>
      </c>
      <c r="X661" s="33" t="s">
        <v>6181</v>
      </c>
      <c r="Y661" s="33" t="s">
        <v>3889</v>
      </c>
      <c r="Z661" s="33" t="s">
        <v>2083</v>
      </c>
      <c r="AA661" s="33" t="n">
        <v>2012</v>
      </c>
      <c r="AB661" s="33" t="n">
        <v>610513</v>
      </c>
      <c r="AD661" s="33" t="n">
        <v>1055</v>
      </c>
      <c r="AG661" s="33" t="s">
        <v>6182</v>
      </c>
      <c r="AH661" s="33" t="n">
        <v>1</v>
      </c>
      <c r="AI661" s="33" t="s">
        <v>1842</v>
      </c>
      <c r="AJ661" s="33" t="s">
        <v>1801</v>
      </c>
      <c r="AK661" s="33" t="s">
        <v>1802</v>
      </c>
      <c r="AL661" s="33" t="s">
        <v>70</v>
      </c>
      <c r="AM661" s="33" t="s">
        <v>71</v>
      </c>
      <c r="AN661" s="33" t="s">
        <v>70</v>
      </c>
      <c r="AO661" s="33" t="s">
        <v>70</v>
      </c>
      <c r="AP661" s="33" t="s">
        <v>71</v>
      </c>
      <c r="AQ661" s="33" t="s">
        <v>2426</v>
      </c>
      <c r="AR661" s="244" t="s">
        <v>72</v>
      </c>
      <c r="AS661" s="33" t="s">
        <v>47</v>
      </c>
      <c r="AT661" s="33" t="s">
        <v>47</v>
      </c>
      <c r="AU661" s="33" t="s">
        <v>67</v>
      </c>
      <c r="AV661" s="33" t="n">
        <v>59</v>
      </c>
      <c r="AW661" s="33" t="n">
        <v>44</v>
      </c>
      <c r="AX661" s="33" t="n">
        <v>39</v>
      </c>
      <c r="AY661" s="33" t="n">
        <v>100</v>
      </c>
      <c r="AZ661" s="33" t="n">
        <v>12</v>
      </c>
      <c r="BA661" s="33" t="n">
        <v>7</v>
      </c>
      <c r="BB661" s="33" t="n">
        <v>40</v>
      </c>
      <c r="BC661" s="33" t="n">
        <v>34</v>
      </c>
      <c r="BD661" s="245" t="n">
        <v>0</v>
      </c>
      <c r="BE661" s="33" t="n">
        <v>0</v>
      </c>
      <c r="BF661" s="33" t="n">
        <v>6</v>
      </c>
      <c r="BG661" s="33" t="n">
        <v>1</v>
      </c>
      <c r="BH661" s="33" t="n">
        <v>100</v>
      </c>
      <c r="BI661" s="33" t="n">
        <v>0.01</v>
      </c>
      <c r="BJ661" s="33" t="n">
        <v>0.02</v>
      </c>
      <c r="BK661" s="33" t="n">
        <v>0.03</v>
      </c>
      <c r="BL661" s="33" t="n">
        <v>0.04</v>
      </c>
      <c r="BM661" s="33" t="n">
        <v>0.01</v>
      </c>
      <c r="BN661" s="33" t="n">
        <v>0.05</v>
      </c>
      <c r="BO661" s="33" t="n">
        <v>0.07</v>
      </c>
      <c r="BP661" s="33" t="n">
        <v>0.07</v>
      </c>
      <c r="BQ661" s="33" t="n">
        <v>0.08</v>
      </c>
      <c r="BR661" s="33" t="n">
        <v>0.06</v>
      </c>
      <c r="BS661" s="33" t="n">
        <v>0.15</v>
      </c>
      <c r="BT661" s="33" t="n">
        <v>0.23</v>
      </c>
      <c r="BU661" s="33" t="n">
        <v>0.26</v>
      </c>
      <c r="BV661" s="33" t="n">
        <v>0.24</v>
      </c>
      <c r="BW661" s="33" t="n">
        <v>0.23</v>
      </c>
      <c r="BX661" s="33" t="n">
        <v>0.27</v>
      </c>
      <c r="BY661" s="33" t="n">
        <v>0.43</v>
      </c>
      <c r="BZ661" s="33" t="n">
        <v>0.27</v>
      </c>
      <c r="CA661" s="33" t="n">
        <v>0</v>
      </c>
      <c r="CB661" s="33" t="n">
        <v>0</v>
      </c>
      <c r="CC661" s="33" t="n">
        <v>0.02</v>
      </c>
      <c r="CD661" s="33" t="n">
        <v>0.03</v>
      </c>
      <c r="CE661" s="33" t="n">
        <v>0.03</v>
      </c>
      <c r="CF661" s="33" t="n">
        <v>0.04</v>
      </c>
      <c r="CG661" s="33" t="n">
        <v>0.66</v>
      </c>
      <c r="CH661" s="33" t="n">
        <v>0.67</v>
      </c>
      <c r="CI661" s="33" t="n">
        <v>0.64</v>
      </c>
      <c r="CJ661" s="33" t="n">
        <v>0.6</v>
      </c>
      <c r="CK661" s="33" t="n">
        <v>0.38</v>
      </c>
      <c r="CL661" s="33" t="n">
        <v>0.41</v>
      </c>
      <c r="CM661" s="33" t="n">
        <v>0.01</v>
      </c>
      <c r="CN661" s="33" t="n">
        <v>0.02</v>
      </c>
      <c r="CO661" s="33" t="n">
        <v>0.02</v>
      </c>
      <c r="CP661" s="33" t="n">
        <v>0.03</v>
      </c>
      <c r="CQ661" s="33" t="n">
        <v>0.02</v>
      </c>
      <c r="CR661" s="33" t="n">
        <v>0.03</v>
      </c>
      <c r="CS661" s="33" t="n">
        <v>0.08</v>
      </c>
      <c r="CT661" s="33" t="n">
        <v>0.2</v>
      </c>
      <c r="CU661" s="33" t="n">
        <v>0.12</v>
      </c>
      <c r="CV661" s="33" t="n">
        <v>0.02</v>
      </c>
      <c r="CW661" s="33" t="n">
        <v>0.06</v>
      </c>
      <c r="CX661" s="33" t="n">
        <v>0.07</v>
      </c>
      <c r="CY661" s="33" t="n">
        <v>0.05</v>
      </c>
      <c r="CZ661" s="33" t="n">
        <v>0.04</v>
      </c>
      <c r="DA661" s="33" t="n">
        <v>0.06</v>
      </c>
      <c r="DB661" s="33" t="n">
        <v>0.19</v>
      </c>
      <c r="DC661" s="33" t="n">
        <v>0.2</v>
      </c>
      <c r="DD661" s="33" t="n">
        <v>0.23</v>
      </c>
      <c r="DE661" s="33" t="n">
        <v>0.23</v>
      </c>
      <c r="DF661" s="33" t="n">
        <v>0.28</v>
      </c>
      <c r="DG661" s="33" t="n">
        <v>0.32</v>
      </c>
      <c r="DH661" s="33" t="n">
        <v>0.33</v>
      </c>
      <c r="DI661" s="33" t="n">
        <v>0.34</v>
      </c>
      <c r="DJ661" s="33" t="n">
        <v>0.43</v>
      </c>
      <c r="DK661" s="33" t="n">
        <v>0.33</v>
      </c>
      <c r="DL661" s="33" t="n">
        <v>0.23</v>
      </c>
      <c r="DM661" s="33" t="n">
        <v>0.28</v>
      </c>
      <c r="DN661" s="33" t="n">
        <v>0</v>
      </c>
      <c r="DO661" s="33" t="n">
        <v>0</v>
      </c>
      <c r="DP661" s="33" t="n">
        <v>0.01</v>
      </c>
      <c r="DQ661" s="33" t="n">
        <v>0.03</v>
      </c>
      <c r="DR661" s="33" t="n">
        <v>0.03</v>
      </c>
      <c r="DS661" s="33" t="n">
        <v>0.03</v>
      </c>
      <c r="DT661" s="33" t="n">
        <v>0.03</v>
      </c>
      <c r="DU661" s="33" t="n">
        <v>0.04</v>
      </c>
      <c r="DV661" s="33" t="n">
        <v>0.04</v>
      </c>
      <c r="DW661" s="33" t="n">
        <v>0.74</v>
      </c>
      <c r="DX661" s="33" t="n">
        <v>0.64</v>
      </c>
      <c r="DY661" s="33" t="n">
        <v>0.58</v>
      </c>
      <c r="DZ661" s="33" t="n">
        <v>0.56</v>
      </c>
      <c r="EA661" s="33" t="n">
        <v>0.57</v>
      </c>
      <c r="EB661" s="33" t="n">
        <v>0.45</v>
      </c>
      <c r="EC661" s="33" t="n">
        <v>0.37</v>
      </c>
      <c r="ED661" s="33" t="n">
        <v>0.33</v>
      </c>
      <c r="EE661" s="33" t="n">
        <v>0.33</v>
      </c>
      <c r="EF661" s="33" t="n">
        <v>0.46</v>
      </c>
      <c r="EG661" s="33" t="n">
        <v>0.05</v>
      </c>
      <c r="EH661" s="33" t="n">
        <v>0.05</v>
      </c>
      <c r="EI661" s="33" t="n">
        <v>0.12</v>
      </c>
      <c r="EJ661" s="33" t="n">
        <v>0.29</v>
      </c>
      <c r="EK661" s="33" t="n">
        <v>0.15</v>
      </c>
      <c r="EL661" s="33" t="n">
        <v>0.07</v>
      </c>
      <c r="EM661" s="33" t="n">
        <v>0.12</v>
      </c>
      <c r="EN661" s="33" t="n">
        <v>0.08</v>
      </c>
      <c r="EO661" s="33" t="n">
        <v>0.45</v>
      </c>
      <c r="EP661" s="33" t="n">
        <v>0.3</v>
      </c>
      <c r="EQ661" s="33" t="n">
        <v>0.36</v>
      </c>
      <c r="ER661" s="33" t="n">
        <v>0.06</v>
      </c>
      <c r="ES661" s="33" t="n">
        <v>0.04</v>
      </c>
      <c r="ET661" s="33" t="n">
        <v>0.08</v>
      </c>
      <c r="EU661" s="33" t="n">
        <v>0.05</v>
      </c>
      <c r="EV661" s="33" t="n">
        <v>0.11</v>
      </c>
      <c r="EW661" s="33" t="n">
        <v>0.31</v>
      </c>
      <c r="EX661" s="33" t="n">
        <v>0.5</v>
      </c>
      <c r="EY661" s="33" t="n">
        <v>0.35</v>
      </c>
      <c r="EZ661" s="33" t="n">
        <v>8.06</v>
      </c>
      <c r="FA661" s="33" t="n">
        <v>0.03</v>
      </c>
      <c r="FB661" s="33" t="n">
        <v>0.01</v>
      </c>
      <c r="FC661" s="33" t="n">
        <v>0.01</v>
      </c>
      <c r="FD661" s="33" t="n">
        <v>0.03</v>
      </c>
      <c r="FE661" s="33" t="n">
        <v>0.07</v>
      </c>
      <c r="FF661" s="33" t="n">
        <v>0.05</v>
      </c>
      <c r="FG661" s="33" t="n">
        <v>0.09</v>
      </c>
      <c r="FH661" s="33" t="n">
        <v>0.14</v>
      </c>
      <c r="FI661" s="33" t="n">
        <v>0.18</v>
      </c>
      <c r="FJ661" s="33" t="n">
        <v>0.36</v>
      </c>
      <c r="FK661" s="33" t="n">
        <v>0.03</v>
      </c>
      <c r="FL661" s="33" t="n">
        <v>0.5</v>
      </c>
      <c r="FM661" s="33" t="n">
        <v>0.46</v>
      </c>
      <c r="FN661" s="33" t="n">
        <v>0.19</v>
      </c>
      <c r="FO661" s="33" t="n">
        <v>0.22</v>
      </c>
      <c r="FP661" s="33" t="n">
        <v>0.23</v>
      </c>
      <c r="FQ661" s="33" t="n">
        <v>0.21</v>
      </c>
      <c r="FR661" s="33" t="n">
        <v>0.1</v>
      </c>
      <c r="FS661" s="33" t="n">
        <v>0.06</v>
      </c>
      <c r="FT661" s="33" t="n">
        <v>0.3</v>
      </c>
      <c r="FU661" s="33" t="n">
        <v>0.06</v>
      </c>
      <c r="FV661" s="33" t="n">
        <v>0.1</v>
      </c>
      <c r="FW661" s="33" t="n">
        <v>0.24</v>
      </c>
      <c r="FX661" s="33" t="n">
        <v>0.12</v>
      </c>
      <c r="FY661" s="33" t="n">
        <v>0.15</v>
      </c>
      <c r="FZ661" s="33" t="n">
        <v>0.06</v>
      </c>
      <c r="GA661" s="33" t="n">
        <v>0.03</v>
      </c>
      <c r="GB661" s="33" t="n">
        <v>0.08</v>
      </c>
      <c r="GC661" s="33" t="n">
        <v>0.14</v>
      </c>
      <c r="GD661" s="33" t="n">
        <v>0.12</v>
      </c>
      <c r="GE661" s="33" t="n">
        <v>0.16</v>
      </c>
      <c r="GF661" s="33" t="n">
        <v>0.04</v>
      </c>
      <c r="GG661" s="33" t="n">
        <v>0.41</v>
      </c>
      <c r="GH661" s="33" t="n">
        <v>0.42</v>
      </c>
      <c r="GI661" s="33" t="n">
        <v>0.25</v>
      </c>
      <c r="GJ661" s="33" t="n">
        <v>0.44</v>
      </c>
      <c r="GK661" s="33" t="n">
        <v>0.52</v>
      </c>
      <c r="GL661" s="33" t="n">
        <v>0.34</v>
      </c>
      <c r="GM661" s="33" t="n">
        <v>0.43</v>
      </c>
      <c r="GN661" s="33" t="n">
        <v>0.33</v>
      </c>
      <c r="GO661" s="33" t="n">
        <v>0.23</v>
      </c>
      <c r="GP661" s="33" t="n">
        <v>0.33</v>
      </c>
      <c r="GQ661" s="33" t="n">
        <v>0.19</v>
      </c>
      <c r="GR661" s="33" t="n">
        <v>0.53</v>
      </c>
      <c r="GS661" s="33" t="n">
        <v>0.08</v>
      </c>
      <c r="GT661" s="33" t="n">
        <v>0.09</v>
      </c>
      <c r="GU661" s="33" t="n">
        <v>0.15</v>
      </c>
      <c r="GV661" s="33" t="n">
        <v>0.05</v>
      </c>
      <c r="GW661" s="33" t="n">
        <v>0.06</v>
      </c>
      <c r="GX661" s="33" t="n">
        <v>0.02</v>
      </c>
      <c r="GY661" s="33" t="n">
        <v>0.02</v>
      </c>
      <c r="GZ661" s="33" t="n">
        <v>0.04</v>
      </c>
      <c r="HA661" s="33" t="n">
        <v>0.15</v>
      </c>
      <c r="HB661" s="33" t="n">
        <v>0.03</v>
      </c>
      <c r="HC661" s="33" t="n">
        <v>0.03</v>
      </c>
      <c r="HD661" s="33" t="n">
        <v>0.03</v>
      </c>
      <c r="HE661" s="33" t="n">
        <v>0.03</v>
      </c>
      <c r="HF661" s="33" t="n">
        <v>0.04</v>
      </c>
      <c r="HG661" s="33" t="n">
        <v>0.08</v>
      </c>
      <c r="HH661" s="33" t="n">
        <v>0.03</v>
      </c>
      <c r="HI661" s="33" t="n">
        <v>0.04</v>
      </c>
      <c r="HJ661" s="33" t="n">
        <v>0.04</v>
      </c>
    </row>
    <row r="662" customFormat="false" ht="15" hidden="false" customHeight="false" outlineLevel="0" collapsed="false">
      <c r="A662" s="33" t="n">
        <v>610515</v>
      </c>
      <c r="B662" s="242" t="s">
        <v>1785</v>
      </c>
      <c r="C662" s="243" t="s">
        <v>1786</v>
      </c>
      <c r="D662" s="33" t="n">
        <v>8045</v>
      </c>
      <c r="E662" s="33" t="n">
        <v>26921</v>
      </c>
      <c r="F662" s="33" t="s">
        <v>469</v>
      </c>
      <c r="G662" s="33" t="s">
        <v>470</v>
      </c>
      <c r="H662" s="243" t="s">
        <v>46</v>
      </c>
      <c r="I662" s="33" t="s">
        <v>3947</v>
      </c>
      <c r="J662" s="33" t="s">
        <v>1788</v>
      </c>
      <c r="L662" s="33" t="s">
        <v>75</v>
      </c>
      <c r="N662" s="33" t="s">
        <v>1790</v>
      </c>
      <c r="O662" s="33" t="n">
        <v>51019</v>
      </c>
      <c r="P662" s="33" t="s">
        <v>1791</v>
      </c>
      <c r="Q662" s="33" t="s">
        <v>6183</v>
      </c>
      <c r="R662" s="33" t="s">
        <v>6184</v>
      </c>
      <c r="S662" s="33" t="n">
        <v>60641</v>
      </c>
      <c r="T662" s="33" t="n">
        <v>29</v>
      </c>
      <c r="U662" s="33" t="s">
        <v>6185</v>
      </c>
      <c r="V662" s="33" t="s">
        <v>6186</v>
      </c>
      <c r="W662" s="33" t="s">
        <v>6187</v>
      </c>
      <c r="X662" s="33" t="s">
        <v>6188</v>
      </c>
      <c r="Y662" s="33" t="s">
        <v>1927</v>
      </c>
      <c r="Z662" s="33" t="s">
        <v>2671</v>
      </c>
      <c r="AA662" s="33" t="n">
        <v>2012</v>
      </c>
      <c r="AB662" s="33" t="n">
        <v>610515</v>
      </c>
      <c r="AD662" s="33" t="n">
        <v>8045</v>
      </c>
      <c r="AG662" s="33" t="s">
        <v>6189</v>
      </c>
      <c r="AH662" s="33" t="n">
        <v>1</v>
      </c>
      <c r="AI662" s="33" t="s">
        <v>1823</v>
      </c>
      <c r="AJ662" s="33" t="s">
        <v>1801</v>
      </c>
      <c r="AK662" s="33" t="s">
        <v>1802</v>
      </c>
      <c r="AL662" s="33" t="s">
        <v>75</v>
      </c>
      <c r="AM662" s="33" t="s">
        <v>65</v>
      </c>
      <c r="AN662" s="33" t="s">
        <v>75</v>
      </c>
      <c r="AO662" s="33" t="s">
        <v>75</v>
      </c>
      <c r="AP662" s="33" t="s">
        <v>65</v>
      </c>
      <c r="AQ662" s="33" t="s">
        <v>2426</v>
      </c>
      <c r="AR662" s="244" t="s">
        <v>54</v>
      </c>
    </row>
    <row r="663" customFormat="false" ht="15" hidden="false" customHeight="false" outlineLevel="0" collapsed="false">
      <c r="A663" s="33" t="n">
        <v>610518</v>
      </c>
      <c r="B663" s="242" t="s">
        <v>1785</v>
      </c>
      <c r="C663" s="243" t="s">
        <v>1786</v>
      </c>
      <c r="D663" s="33" t="n">
        <v>1145</v>
      </c>
      <c r="E663" s="33" t="n">
        <v>46621</v>
      </c>
      <c r="F663" s="33" t="s">
        <v>1414</v>
      </c>
      <c r="G663" s="33" t="s">
        <v>1415</v>
      </c>
      <c r="H663" s="243" t="s">
        <v>49</v>
      </c>
      <c r="I663" s="33" t="s">
        <v>3947</v>
      </c>
      <c r="J663" s="33" t="s">
        <v>1788</v>
      </c>
      <c r="L663" s="33" t="s">
        <v>118</v>
      </c>
      <c r="N663" s="33" t="s">
        <v>1790</v>
      </c>
      <c r="O663" s="33" t="n">
        <v>51675</v>
      </c>
      <c r="P663" s="33" t="s">
        <v>1791</v>
      </c>
      <c r="Q663" s="33" t="s">
        <v>1856</v>
      </c>
      <c r="R663" s="33" t="s">
        <v>1857</v>
      </c>
      <c r="S663" s="33" t="n">
        <v>60644</v>
      </c>
      <c r="T663" s="33" t="n">
        <v>36</v>
      </c>
      <c r="U663" s="33" t="s">
        <v>1414</v>
      </c>
      <c r="V663" s="33" t="s">
        <v>6190</v>
      </c>
      <c r="W663" s="33" t="s">
        <v>6191</v>
      </c>
      <c r="X663" s="33" t="s">
        <v>6192</v>
      </c>
      <c r="Y663" s="33" t="s">
        <v>1862</v>
      </c>
      <c r="Z663" s="33" t="s">
        <v>1821</v>
      </c>
      <c r="AA663" s="33" t="n">
        <v>2012</v>
      </c>
      <c r="AB663" s="33" t="n">
        <v>610518</v>
      </c>
      <c r="AD663" s="33" t="n">
        <v>1145</v>
      </c>
      <c r="AG663" s="33" t="s">
        <v>6193</v>
      </c>
      <c r="AH663" s="33" t="n">
        <v>3</v>
      </c>
      <c r="AI663" s="33" t="s">
        <v>1842</v>
      </c>
      <c r="AJ663" s="33" t="s">
        <v>1801</v>
      </c>
      <c r="AK663" s="33" t="s">
        <v>1802</v>
      </c>
      <c r="AL663" s="33" t="s">
        <v>118</v>
      </c>
      <c r="AM663" s="33" t="s">
        <v>108</v>
      </c>
      <c r="AN663" s="33" t="s">
        <v>118</v>
      </c>
      <c r="AO663" s="33" t="s">
        <v>118</v>
      </c>
      <c r="AP663" s="33" t="s">
        <v>108</v>
      </c>
      <c r="AQ663" s="33" t="s">
        <v>2426</v>
      </c>
      <c r="AR663" s="244" t="s">
        <v>54</v>
      </c>
    </row>
    <row r="664" customFormat="false" ht="15" hidden="false" customHeight="false" outlineLevel="0" collapsed="false">
      <c r="A664" s="33" t="n">
        <v>610520</v>
      </c>
      <c r="B664" s="242" t="s">
        <v>1785</v>
      </c>
      <c r="C664" s="243" t="s">
        <v>1786</v>
      </c>
      <c r="D664" s="33" t="n">
        <v>8040</v>
      </c>
      <c r="E664" s="33" t="n">
        <v>29101</v>
      </c>
      <c r="F664" s="33" t="s">
        <v>827</v>
      </c>
      <c r="G664" s="33" t="s">
        <v>828</v>
      </c>
      <c r="H664" s="243" t="s">
        <v>46</v>
      </c>
      <c r="I664" s="33" t="s">
        <v>1855</v>
      </c>
      <c r="J664" s="33" t="s">
        <v>2438</v>
      </c>
      <c r="L664" s="33" t="s">
        <v>232</v>
      </c>
      <c r="N664" s="33" t="s">
        <v>1790</v>
      </c>
      <c r="O664" s="33" t="n">
        <v>51132</v>
      </c>
      <c r="P664" s="33" t="s">
        <v>1791</v>
      </c>
      <c r="Q664" s="33" t="s">
        <v>6194</v>
      </c>
      <c r="R664" s="33" t="s">
        <v>6195</v>
      </c>
      <c r="S664" s="33" t="n">
        <v>60622</v>
      </c>
      <c r="T664" s="33" t="n">
        <v>35</v>
      </c>
      <c r="U664" s="33" t="s">
        <v>6196</v>
      </c>
      <c r="V664" s="33" t="s">
        <v>6197</v>
      </c>
      <c r="W664" s="33" t="s">
        <v>6198</v>
      </c>
      <c r="X664" s="33" t="s">
        <v>6199</v>
      </c>
      <c r="Y664" s="33" t="s">
        <v>1846</v>
      </c>
      <c r="Z664" s="33" t="s">
        <v>1847</v>
      </c>
      <c r="AA664" s="33" t="n">
        <v>2012</v>
      </c>
      <c r="AB664" s="33" t="n">
        <v>610520</v>
      </c>
      <c r="AD664" s="33" t="n">
        <v>8040</v>
      </c>
      <c r="AG664" s="33" t="s">
        <v>6200</v>
      </c>
      <c r="AH664" s="33" t="n">
        <v>0</v>
      </c>
      <c r="AI664" s="33" t="s">
        <v>1823</v>
      </c>
      <c r="AJ664" s="33" t="s">
        <v>1801</v>
      </c>
      <c r="AK664" s="33" t="s">
        <v>1802</v>
      </c>
      <c r="AL664" s="33" t="s">
        <v>232</v>
      </c>
      <c r="AM664" s="33" t="s">
        <v>108</v>
      </c>
      <c r="AN664" s="33" t="s">
        <v>232</v>
      </c>
      <c r="AO664" s="33" t="s">
        <v>232</v>
      </c>
      <c r="AP664" s="33" t="s">
        <v>108</v>
      </c>
      <c r="AQ664" s="33" t="s">
        <v>2426</v>
      </c>
      <c r="AR664" s="244" t="s">
        <v>156</v>
      </c>
      <c r="AS664" s="33" t="s">
        <v>47</v>
      </c>
      <c r="AT664" s="33" t="s">
        <v>67</v>
      </c>
      <c r="AU664" s="33" t="s">
        <v>47</v>
      </c>
      <c r="AV664" s="33" t="n">
        <v>53</v>
      </c>
      <c r="AW664" s="33" t="n">
        <v>32</v>
      </c>
      <c r="AX664" s="33" t="n">
        <v>46</v>
      </c>
      <c r="AY664" s="33" t="n">
        <v>247</v>
      </c>
      <c r="AZ664" s="33" t="n">
        <v>55</v>
      </c>
      <c r="BA664" s="33" t="n">
        <v>8</v>
      </c>
      <c r="BB664" s="33" t="n">
        <v>52</v>
      </c>
      <c r="BC664" s="33" t="n">
        <v>105</v>
      </c>
      <c r="BD664" s="245" t="n">
        <v>1</v>
      </c>
      <c r="BE664" s="33" t="n">
        <v>0</v>
      </c>
      <c r="BF664" s="33" t="n">
        <v>15</v>
      </c>
      <c r="BG664" s="33" t="n">
        <v>11</v>
      </c>
      <c r="BH664" s="33" t="n">
        <v>247</v>
      </c>
      <c r="BI664" s="33" t="n">
        <v>0.004</v>
      </c>
      <c r="BJ664" s="33" t="n">
        <v>0.008</v>
      </c>
      <c r="BK664" s="33" t="n">
        <v>0.012</v>
      </c>
      <c r="BL664" s="33" t="n">
        <v>0.012</v>
      </c>
      <c r="BM664" s="33" t="n">
        <v>0.032</v>
      </c>
      <c r="BN664" s="33" t="n">
        <v>0.061</v>
      </c>
      <c r="BO664" s="33" t="n">
        <v>0.057</v>
      </c>
      <c r="BP664" s="33" t="n">
        <v>0.073</v>
      </c>
      <c r="BQ664" s="33" t="n">
        <v>0.04</v>
      </c>
      <c r="BR664" s="33" t="n">
        <v>0.024</v>
      </c>
      <c r="BS664" s="33" t="n">
        <v>0.089</v>
      </c>
      <c r="BT664" s="33" t="n">
        <v>0.142</v>
      </c>
      <c r="BU664" s="33" t="n">
        <v>0.34</v>
      </c>
      <c r="BV664" s="33" t="n">
        <v>0.263</v>
      </c>
      <c r="BW664" s="33" t="n">
        <v>0.291</v>
      </c>
      <c r="BX664" s="33" t="n">
        <v>0.215</v>
      </c>
      <c r="BY664" s="33" t="n">
        <v>0.352</v>
      </c>
      <c r="BZ664" s="33" t="n">
        <v>0.304</v>
      </c>
      <c r="CA664" s="33" t="n">
        <v>0.012</v>
      </c>
      <c r="CB664" s="33" t="n">
        <v>0.008</v>
      </c>
      <c r="CC664" s="33" t="n">
        <v>0.012</v>
      </c>
      <c r="CD664" s="33" t="n">
        <v>0.032</v>
      </c>
      <c r="CE664" s="33" t="n">
        <v>0.004</v>
      </c>
      <c r="CF664" s="33" t="n">
        <v>0.016</v>
      </c>
      <c r="CG664" s="33" t="n">
        <v>0.587</v>
      </c>
      <c r="CH664" s="33" t="n">
        <v>0.648</v>
      </c>
      <c r="CI664" s="33" t="n">
        <v>0.644</v>
      </c>
      <c r="CJ664" s="33" t="n">
        <v>0.717</v>
      </c>
      <c r="CK664" s="33" t="n">
        <v>0.522</v>
      </c>
      <c r="CL664" s="33" t="n">
        <v>0.478</v>
      </c>
      <c r="CM664" s="33" t="n">
        <v>0.004</v>
      </c>
      <c r="CN664" s="33" t="n">
        <v>0.012</v>
      </c>
      <c r="CO664" s="33" t="n">
        <v>0.02</v>
      </c>
      <c r="CP664" s="33" t="n">
        <v>0.016</v>
      </c>
      <c r="CQ664" s="33" t="n">
        <v>0.012</v>
      </c>
      <c r="CR664" s="33" t="n">
        <v>0.032</v>
      </c>
      <c r="CS664" s="33" t="n">
        <v>0.032</v>
      </c>
      <c r="CT664" s="33" t="n">
        <v>0.097</v>
      </c>
      <c r="CU664" s="33" t="n">
        <v>0.061</v>
      </c>
      <c r="CV664" s="33" t="n">
        <v>0.024</v>
      </c>
      <c r="CW664" s="33" t="n">
        <v>0.049</v>
      </c>
      <c r="CX664" s="33" t="n">
        <v>0.061</v>
      </c>
      <c r="CY664" s="33" t="n">
        <v>0.049</v>
      </c>
      <c r="CZ664" s="33" t="n">
        <v>0.045</v>
      </c>
      <c r="DA664" s="33" t="n">
        <v>0.061</v>
      </c>
      <c r="DB664" s="33" t="n">
        <v>0.097</v>
      </c>
      <c r="DC664" s="33" t="n">
        <v>0.142</v>
      </c>
      <c r="DD664" s="33" t="n">
        <v>0.121</v>
      </c>
      <c r="DE664" s="33" t="n">
        <v>0.194</v>
      </c>
      <c r="DF664" s="33" t="n">
        <v>0.198</v>
      </c>
      <c r="DG664" s="33" t="n">
        <v>0.178</v>
      </c>
      <c r="DH664" s="33" t="n">
        <v>0.219</v>
      </c>
      <c r="DI664" s="33" t="n">
        <v>0.223</v>
      </c>
      <c r="DJ664" s="33" t="n">
        <v>0.291</v>
      </c>
      <c r="DK664" s="33" t="n">
        <v>0.255</v>
      </c>
      <c r="DL664" s="33" t="n">
        <v>0.259</v>
      </c>
      <c r="DM664" s="33" t="n">
        <v>0.251</v>
      </c>
      <c r="DN664" s="33" t="n">
        <v>0.016</v>
      </c>
      <c r="DO664" s="33" t="n">
        <v>0.02</v>
      </c>
      <c r="DP664" s="33" t="n">
        <v>0.016</v>
      </c>
      <c r="DQ664" s="33" t="n">
        <v>0.012</v>
      </c>
      <c r="DR664" s="33" t="n">
        <v>0.008</v>
      </c>
      <c r="DS664" s="33" t="n">
        <v>0.016</v>
      </c>
      <c r="DT664" s="33" t="n">
        <v>0.012</v>
      </c>
      <c r="DU664" s="33" t="n">
        <v>0.02</v>
      </c>
      <c r="DV664" s="33" t="n">
        <v>0.02</v>
      </c>
      <c r="DW664" s="33" t="n">
        <v>0.761</v>
      </c>
      <c r="DX664" s="33" t="n">
        <v>0.721</v>
      </c>
      <c r="DY664" s="33" t="n">
        <v>0.725</v>
      </c>
      <c r="DZ664" s="33" t="n">
        <v>0.704</v>
      </c>
      <c r="EA664" s="33" t="n">
        <v>0.713</v>
      </c>
      <c r="EB664" s="33" t="n">
        <v>0.599</v>
      </c>
      <c r="EC664" s="33" t="n">
        <v>0.603</v>
      </c>
      <c r="ED664" s="33" t="n">
        <v>0.482</v>
      </c>
      <c r="EE664" s="33" t="n">
        <v>0.547</v>
      </c>
      <c r="EF664" s="33" t="n">
        <v>0.36</v>
      </c>
      <c r="EG664" s="33" t="n">
        <v>0.012</v>
      </c>
      <c r="EH664" s="33" t="n">
        <v>0.004</v>
      </c>
      <c r="EI664" s="33" t="n">
        <v>0.069</v>
      </c>
      <c r="EJ664" s="33" t="n">
        <v>0.348</v>
      </c>
      <c r="EK664" s="33" t="n">
        <v>0.045</v>
      </c>
      <c r="EL664" s="33" t="n">
        <v>0.032</v>
      </c>
      <c r="EM664" s="33" t="n">
        <v>0.142</v>
      </c>
      <c r="EN664" s="33" t="n">
        <v>0.109</v>
      </c>
      <c r="EO664" s="33" t="n">
        <v>0.275</v>
      </c>
      <c r="EP664" s="33" t="n">
        <v>0.291</v>
      </c>
      <c r="EQ664" s="33" t="n">
        <v>0.372</v>
      </c>
      <c r="ER664" s="33" t="n">
        <v>0.085</v>
      </c>
      <c r="ES664" s="33" t="n">
        <v>0.061</v>
      </c>
      <c r="ET664" s="33" t="n">
        <v>0.053</v>
      </c>
      <c r="EU664" s="33" t="n">
        <v>0.113</v>
      </c>
      <c r="EV664" s="33" t="n">
        <v>0.097</v>
      </c>
      <c r="EW664" s="33" t="n">
        <v>0.607</v>
      </c>
      <c r="EX664" s="33" t="n">
        <v>0.619</v>
      </c>
      <c r="EY664" s="33" t="n">
        <v>0.304</v>
      </c>
      <c r="EZ664" s="33" t="n">
        <v>8.83</v>
      </c>
      <c r="FA664" s="33" t="n">
        <v>0.016</v>
      </c>
      <c r="FB664" s="33" t="n">
        <v>0.004</v>
      </c>
      <c r="FC664" s="33" t="n">
        <v>0.004</v>
      </c>
      <c r="FD664" s="33" t="n">
        <v>0.012</v>
      </c>
      <c r="FE664" s="33" t="n">
        <v>0.028</v>
      </c>
      <c r="FF664" s="33" t="n">
        <v>0.016</v>
      </c>
      <c r="FG664" s="33" t="n">
        <v>0.061</v>
      </c>
      <c r="FH664" s="33" t="n">
        <v>0.134</v>
      </c>
      <c r="FI664" s="33" t="n">
        <v>0.174</v>
      </c>
      <c r="FJ664" s="33" t="n">
        <v>0.502</v>
      </c>
      <c r="FK664" s="33" t="n">
        <v>0.049</v>
      </c>
      <c r="FL664" s="33" t="n">
        <v>0.385</v>
      </c>
      <c r="FM664" s="33" t="n">
        <v>0.611</v>
      </c>
      <c r="FN664" s="33" t="n">
        <v>0.154</v>
      </c>
      <c r="FO664" s="33" t="n">
        <v>0.239</v>
      </c>
      <c r="FP664" s="33" t="n">
        <v>0.089</v>
      </c>
      <c r="FQ664" s="33" t="n">
        <v>0.267</v>
      </c>
      <c r="FR664" s="33" t="n">
        <v>0.154</v>
      </c>
      <c r="FS664" s="33" t="n">
        <v>0.077</v>
      </c>
      <c r="FT664" s="33" t="n">
        <v>0.291</v>
      </c>
      <c r="FU664" s="33" t="n">
        <v>0.097</v>
      </c>
      <c r="FV664" s="33" t="n">
        <v>0.069</v>
      </c>
      <c r="FW664" s="33" t="n">
        <v>0.194</v>
      </c>
      <c r="FX664" s="33" t="n">
        <v>0.126</v>
      </c>
      <c r="FY664" s="33" t="n">
        <v>0.154</v>
      </c>
      <c r="FZ664" s="33" t="n">
        <v>0.093</v>
      </c>
      <c r="GA664" s="33" t="n">
        <v>0.016</v>
      </c>
      <c r="GB664" s="33" t="n">
        <v>0.02</v>
      </c>
      <c r="GC664" s="33" t="n">
        <v>0.008</v>
      </c>
      <c r="GD664" s="33" t="n">
        <v>0.057</v>
      </c>
      <c r="GE664" s="33" t="n">
        <v>0.154</v>
      </c>
      <c r="GF664" s="33" t="n">
        <v>0.008</v>
      </c>
      <c r="GG664" s="33" t="n">
        <v>0.332</v>
      </c>
      <c r="GH664" s="33" t="n">
        <v>0.3</v>
      </c>
      <c r="GI664" s="33" t="n">
        <v>0.332</v>
      </c>
      <c r="GJ664" s="33" t="n">
        <v>0.47</v>
      </c>
      <c r="GK664" s="33" t="n">
        <v>0.389</v>
      </c>
      <c r="GL664" s="33" t="n">
        <v>0.243</v>
      </c>
      <c r="GM664" s="33" t="n">
        <v>0.587</v>
      </c>
      <c r="GN664" s="33" t="n">
        <v>0.381</v>
      </c>
      <c r="GO664" s="33" t="n">
        <v>0.441</v>
      </c>
      <c r="GP664" s="33" t="n">
        <v>0.336</v>
      </c>
      <c r="GQ664" s="33" t="n">
        <v>0.239</v>
      </c>
      <c r="GR664" s="33" t="n">
        <v>0.684</v>
      </c>
      <c r="GS664" s="33" t="n">
        <v>0.02</v>
      </c>
      <c r="GT664" s="33" t="n">
        <v>0.219</v>
      </c>
      <c r="GU664" s="33" t="n">
        <v>0.15</v>
      </c>
      <c r="GV664" s="33" t="n">
        <v>0.077</v>
      </c>
      <c r="GW664" s="33" t="n">
        <v>0.126</v>
      </c>
      <c r="GX664" s="33" t="n">
        <v>0.016</v>
      </c>
      <c r="GY664" s="33" t="n">
        <v>0.008</v>
      </c>
      <c r="GZ664" s="33" t="n">
        <v>0.045</v>
      </c>
      <c r="HA664" s="33" t="n">
        <v>0.024</v>
      </c>
      <c r="HB664" s="33" t="n">
        <v>0.012</v>
      </c>
      <c r="HC664" s="33" t="n">
        <v>0.032</v>
      </c>
      <c r="HD664" s="33" t="n">
        <v>0.012</v>
      </c>
      <c r="HE664" s="33" t="n">
        <v>0.036</v>
      </c>
      <c r="HF664" s="33" t="n">
        <v>0.036</v>
      </c>
      <c r="HG664" s="33" t="n">
        <v>0.045</v>
      </c>
      <c r="HH664" s="33" t="n">
        <v>0.049</v>
      </c>
      <c r="HI664" s="33" t="n">
        <v>0.061</v>
      </c>
      <c r="HJ664" s="33" t="n">
        <v>0.036</v>
      </c>
    </row>
    <row r="665" customFormat="false" ht="15" hidden="false" customHeight="false" outlineLevel="0" collapsed="false">
      <c r="A665" s="33" t="n">
        <v>610521</v>
      </c>
      <c r="B665" s="242" t="s">
        <v>1785</v>
      </c>
      <c r="C665" s="243" t="s">
        <v>1786</v>
      </c>
      <c r="D665" s="33" t="n">
        <v>7000</v>
      </c>
      <c r="E665" s="33" t="n">
        <v>29391</v>
      </c>
      <c r="F665" s="33" t="s">
        <v>440</v>
      </c>
      <c r="G665" s="33" t="s">
        <v>441</v>
      </c>
      <c r="H665" s="243" t="s">
        <v>46</v>
      </c>
      <c r="I665" s="33" t="s">
        <v>1855</v>
      </c>
      <c r="J665" s="33" t="s">
        <v>1788</v>
      </c>
      <c r="L665" s="33" t="s">
        <v>89</v>
      </c>
      <c r="N665" s="33" t="s">
        <v>1790</v>
      </c>
      <c r="O665" s="33" t="n">
        <v>54217</v>
      </c>
      <c r="P665" s="33" t="s">
        <v>1791</v>
      </c>
      <c r="Q665" s="33" t="s">
        <v>6201</v>
      </c>
      <c r="R665" s="33" t="s">
        <v>6202</v>
      </c>
      <c r="S665" s="33" t="n">
        <v>60636</v>
      </c>
      <c r="T665" s="33" t="n">
        <v>43</v>
      </c>
      <c r="U665" s="33" t="s">
        <v>6203</v>
      </c>
      <c r="V665" s="33" t="s">
        <v>6204</v>
      </c>
      <c r="W665" s="33" t="s">
        <v>6205</v>
      </c>
      <c r="X665" s="33" t="s">
        <v>6206</v>
      </c>
      <c r="Y665" s="33" t="s">
        <v>2196</v>
      </c>
      <c r="AA665" s="33" t="n">
        <v>2012</v>
      </c>
      <c r="AB665" s="33" t="n">
        <v>610521</v>
      </c>
      <c r="AD665" s="33" t="n">
        <v>7000</v>
      </c>
      <c r="AG665" s="33" t="s">
        <v>6207</v>
      </c>
      <c r="AH665" s="33" t="n">
        <v>4</v>
      </c>
      <c r="AI665" s="33" t="s">
        <v>1823</v>
      </c>
      <c r="AJ665" s="33" t="s">
        <v>1801</v>
      </c>
      <c r="AK665" s="33" t="s">
        <v>1802</v>
      </c>
      <c r="AL665" s="33" t="s">
        <v>89</v>
      </c>
      <c r="AM665" s="33" t="s">
        <v>71</v>
      </c>
      <c r="AN665" s="33" t="s">
        <v>89</v>
      </c>
      <c r="AO665" s="33" t="s">
        <v>89</v>
      </c>
      <c r="AP665" s="33" t="s">
        <v>71</v>
      </c>
      <c r="AQ665" s="33" t="s">
        <v>2467</v>
      </c>
      <c r="AR665" s="244" t="s">
        <v>263</v>
      </c>
      <c r="AS665" s="33" t="s">
        <v>47</v>
      </c>
      <c r="AT665" s="33" t="s">
        <v>67</v>
      </c>
      <c r="AU665" s="33" t="s">
        <v>77</v>
      </c>
      <c r="AV665" s="33" t="n">
        <v>43</v>
      </c>
      <c r="AW665" s="33" t="n">
        <v>31</v>
      </c>
      <c r="AX665" s="33" t="n">
        <v>62</v>
      </c>
      <c r="AY665" s="33" t="n">
        <v>129</v>
      </c>
      <c r="AZ665" s="33" t="n">
        <v>1</v>
      </c>
      <c r="BA665" s="33" t="n">
        <v>0</v>
      </c>
      <c r="BB665" s="33" t="n">
        <v>118</v>
      </c>
      <c r="BC665" s="33" t="n">
        <v>2</v>
      </c>
      <c r="BD665" s="245" t="n">
        <v>0</v>
      </c>
      <c r="BE665" s="33" t="n">
        <v>0</v>
      </c>
      <c r="BF665" s="33" t="n">
        <v>5</v>
      </c>
      <c r="BG665" s="33" t="n">
        <v>3</v>
      </c>
      <c r="BH665" s="33" t="n">
        <v>129</v>
      </c>
      <c r="BI665" s="33" t="n">
        <v>0.016</v>
      </c>
      <c r="BJ665" s="33" t="n">
        <v>0.031</v>
      </c>
      <c r="BK665" s="33" t="n">
        <v>0.008</v>
      </c>
      <c r="BL665" s="33" t="n">
        <v>0.023</v>
      </c>
      <c r="BM665" s="33" t="n">
        <v>0.054</v>
      </c>
      <c r="BN665" s="33" t="n">
        <v>0.062</v>
      </c>
      <c r="BO665" s="33" t="n">
        <v>0.085</v>
      </c>
      <c r="BP665" s="33" t="n">
        <v>0.039</v>
      </c>
      <c r="BQ665" s="33" t="n">
        <v>0.078</v>
      </c>
      <c r="BR665" s="33" t="n">
        <v>0.062</v>
      </c>
      <c r="BS665" s="33" t="n">
        <v>0.109</v>
      </c>
      <c r="BT665" s="33" t="n">
        <v>0.171</v>
      </c>
      <c r="BU665" s="33" t="n">
        <v>0.302</v>
      </c>
      <c r="BV665" s="33" t="n">
        <v>0.24</v>
      </c>
      <c r="BW665" s="33" t="n">
        <v>0.295</v>
      </c>
      <c r="BX665" s="33" t="n">
        <v>0.24</v>
      </c>
      <c r="BY665" s="33" t="n">
        <v>0.302</v>
      </c>
      <c r="BZ665" s="33" t="n">
        <v>0.31</v>
      </c>
      <c r="CA665" s="33" t="n">
        <v>0.016</v>
      </c>
      <c r="CB665" s="33" t="n">
        <v>0.016</v>
      </c>
      <c r="CC665" s="33" t="n">
        <v>0.016</v>
      </c>
      <c r="CD665" s="33" t="n">
        <v>0.031</v>
      </c>
      <c r="CE665" s="33" t="n">
        <v>0.031</v>
      </c>
      <c r="CF665" s="33" t="n">
        <v>0.07</v>
      </c>
      <c r="CG665" s="33" t="n">
        <v>0.581</v>
      </c>
      <c r="CH665" s="33" t="n">
        <v>0.674</v>
      </c>
      <c r="CI665" s="33" t="n">
        <v>0.605</v>
      </c>
      <c r="CJ665" s="33" t="n">
        <v>0.643</v>
      </c>
      <c r="CK665" s="33" t="n">
        <v>0.504</v>
      </c>
      <c r="CL665" s="33" t="n">
        <v>0.388</v>
      </c>
      <c r="CM665" s="33" t="n">
        <v>0</v>
      </c>
      <c r="CN665" s="33" t="n">
        <v>0.031</v>
      </c>
      <c r="CO665" s="33" t="n">
        <v>0.023</v>
      </c>
      <c r="CP665" s="33" t="n">
        <v>0.023</v>
      </c>
      <c r="CQ665" s="33" t="n">
        <v>0.031</v>
      </c>
      <c r="CR665" s="33" t="n">
        <v>0.07</v>
      </c>
      <c r="CS665" s="33" t="n">
        <v>0.054</v>
      </c>
      <c r="CT665" s="33" t="n">
        <v>0.054</v>
      </c>
      <c r="CU665" s="33" t="n">
        <v>0.054</v>
      </c>
      <c r="CV665" s="33" t="n">
        <v>0.031</v>
      </c>
      <c r="CW665" s="33" t="n">
        <v>0.078</v>
      </c>
      <c r="CX665" s="33" t="n">
        <v>0.07</v>
      </c>
      <c r="CY665" s="33" t="n">
        <v>0.062</v>
      </c>
      <c r="CZ665" s="33" t="n">
        <v>0.101</v>
      </c>
      <c r="DA665" s="33" t="n">
        <v>0.124</v>
      </c>
      <c r="DB665" s="33" t="n">
        <v>0.085</v>
      </c>
      <c r="DC665" s="33" t="n">
        <v>0.085</v>
      </c>
      <c r="DD665" s="33" t="n">
        <v>0.101</v>
      </c>
      <c r="DE665" s="33" t="n">
        <v>0.217</v>
      </c>
      <c r="DF665" s="33" t="n">
        <v>0.194</v>
      </c>
      <c r="DG665" s="33" t="n">
        <v>0.209</v>
      </c>
      <c r="DH665" s="33" t="n">
        <v>0.171</v>
      </c>
      <c r="DI665" s="33" t="n">
        <v>0.186</v>
      </c>
      <c r="DJ665" s="33" t="n">
        <v>0.248</v>
      </c>
      <c r="DK665" s="33" t="n">
        <v>0.256</v>
      </c>
      <c r="DL665" s="33" t="n">
        <v>0.256</v>
      </c>
      <c r="DM665" s="33" t="n">
        <v>0.186</v>
      </c>
      <c r="DN665" s="33" t="n">
        <v>0.016</v>
      </c>
      <c r="DO665" s="33" t="n">
        <v>0.023</v>
      </c>
      <c r="DP665" s="33" t="n">
        <v>0.023</v>
      </c>
      <c r="DQ665" s="33" t="n">
        <v>0.016</v>
      </c>
      <c r="DR665" s="33" t="n">
        <v>0.023</v>
      </c>
      <c r="DS665" s="33" t="n">
        <v>0.016</v>
      </c>
      <c r="DT665" s="33" t="n">
        <v>0.016</v>
      </c>
      <c r="DU665" s="33" t="n">
        <v>0.031</v>
      </c>
      <c r="DV665" s="33" t="n">
        <v>0.023</v>
      </c>
      <c r="DW665" s="33" t="n">
        <v>0.736</v>
      </c>
      <c r="DX665" s="33" t="n">
        <v>0.674</v>
      </c>
      <c r="DY665" s="33" t="n">
        <v>0.674</v>
      </c>
      <c r="DZ665" s="33" t="n">
        <v>0.729</v>
      </c>
      <c r="EA665" s="33" t="n">
        <v>0.659</v>
      </c>
      <c r="EB665" s="33" t="n">
        <v>0.543</v>
      </c>
      <c r="EC665" s="33" t="n">
        <v>0.589</v>
      </c>
      <c r="ED665" s="33" t="n">
        <v>0.574</v>
      </c>
      <c r="EE665" s="33" t="n">
        <v>0.636</v>
      </c>
      <c r="EF665" s="33" t="n">
        <v>0.457</v>
      </c>
      <c r="EG665" s="33" t="n">
        <v>0.016</v>
      </c>
      <c r="EH665" s="33" t="n">
        <v>0.016</v>
      </c>
      <c r="EI665" s="33" t="n">
        <v>0.078</v>
      </c>
      <c r="EJ665" s="33" t="n">
        <v>0.349</v>
      </c>
      <c r="EK665" s="33" t="n">
        <v>0.124</v>
      </c>
      <c r="EL665" s="33" t="n">
        <v>0.023</v>
      </c>
      <c r="EM665" s="33" t="n">
        <v>0.14</v>
      </c>
      <c r="EN665" s="33" t="n">
        <v>0.109</v>
      </c>
      <c r="EO665" s="33" t="n">
        <v>0.357</v>
      </c>
      <c r="EP665" s="33" t="n">
        <v>0.357</v>
      </c>
      <c r="EQ665" s="33" t="n">
        <v>0.24</v>
      </c>
      <c r="ER665" s="33" t="n">
        <v>0.039</v>
      </c>
      <c r="ES665" s="33" t="n">
        <v>0.062</v>
      </c>
      <c r="ET665" s="33" t="n">
        <v>0.109</v>
      </c>
      <c r="EU665" s="33" t="n">
        <v>0.109</v>
      </c>
      <c r="EV665" s="33" t="n">
        <v>0.047</v>
      </c>
      <c r="EW665" s="33" t="n">
        <v>0.442</v>
      </c>
      <c r="EX665" s="33" t="n">
        <v>0.496</v>
      </c>
      <c r="EY665" s="33" t="n">
        <v>0.434</v>
      </c>
      <c r="EZ665" s="33" t="n">
        <v>7.84</v>
      </c>
      <c r="FA665" s="33" t="n">
        <v>0.039</v>
      </c>
      <c r="FB665" s="33" t="n">
        <v>0</v>
      </c>
      <c r="FC665" s="33" t="n">
        <v>0.031</v>
      </c>
      <c r="FD665" s="33" t="n">
        <v>0.016</v>
      </c>
      <c r="FE665" s="33" t="n">
        <v>0.085</v>
      </c>
      <c r="FF665" s="33" t="n">
        <v>0.047</v>
      </c>
      <c r="FG665" s="33" t="n">
        <v>0.101</v>
      </c>
      <c r="FH665" s="33" t="n">
        <v>0.178</v>
      </c>
      <c r="FI665" s="33" t="n">
        <v>0.147</v>
      </c>
      <c r="FJ665" s="33" t="n">
        <v>0.318</v>
      </c>
      <c r="FK665" s="33" t="n">
        <v>0.039</v>
      </c>
      <c r="FL665" s="33" t="n">
        <v>0.496</v>
      </c>
      <c r="FM665" s="33" t="n">
        <v>0.527</v>
      </c>
      <c r="FN665" s="33" t="n">
        <v>0.248</v>
      </c>
      <c r="FO665" s="33" t="n">
        <v>0.14</v>
      </c>
      <c r="FP665" s="33" t="n">
        <v>0.109</v>
      </c>
      <c r="FQ665" s="33" t="n">
        <v>0.186</v>
      </c>
      <c r="FR665" s="33" t="n">
        <v>0.093</v>
      </c>
      <c r="FS665" s="33" t="n">
        <v>0.078</v>
      </c>
      <c r="FT665" s="33" t="n">
        <v>0.202</v>
      </c>
      <c r="FU665" s="33" t="n">
        <v>0.147</v>
      </c>
      <c r="FV665" s="33" t="n">
        <v>0.155</v>
      </c>
      <c r="FW665" s="33" t="n">
        <v>0.295</v>
      </c>
      <c r="FX665" s="33" t="n">
        <v>0.124</v>
      </c>
      <c r="FY665" s="33" t="n">
        <v>0.132</v>
      </c>
      <c r="FZ665" s="33" t="n">
        <v>0.07</v>
      </c>
      <c r="GA665" s="33" t="n">
        <v>0.023</v>
      </c>
      <c r="GB665" s="33" t="n">
        <v>0.008</v>
      </c>
      <c r="GC665" s="33" t="n">
        <v>0.062</v>
      </c>
      <c r="GD665" s="33" t="n">
        <v>0.023</v>
      </c>
      <c r="GE665" s="33" t="n">
        <v>0.116</v>
      </c>
      <c r="GF665" s="33" t="n">
        <v>0.008</v>
      </c>
      <c r="GG665" s="33" t="n">
        <v>0.287</v>
      </c>
      <c r="GH665" s="33" t="n">
        <v>0.24</v>
      </c>
      <c r="GI665" s="33" t="n">
        <v>0.194</v>
      </c>
      <c r="GJ665" s="33" t="n">
        <v>0.271</v>
      </c>
      <c r="GK665" s="33" t="n">
        <v>0.279</v>
      </c>
      <c r="GL665" s="33" t="n">
        <v>0.194</v>
      </c>
      <c r="GM665" s="33" t="n">
        <v>0.574</v>
      </c>
      <c r="GN665" s="33" t="n">
        <v>0.558</v>
      </c>
      <c r="GO665" s="33" t="n">
        <v>0.481</v>
      </c>
      <c r="GP665" s="33" t="n">
        <v>0.566</v>
      </c>
      <c r="GQ665" s="33" t="n">
        <v>0.426</v>
      </c>
      <c r="GR665" s="33" t="n">
        <v>0.705</v>
      </c>
      <c r="GS665" s="33" t="n">
        <v>0.047</v>
      </c>
      <c r="GT665" s="33" t="n">
        <v>0.109</v>
      </c>
      <c r="GU665" s="33" t="n">
        <v>0.155</v>
      </c>
      <c r="GV665" s="33" t="n">
        <v>0.062</v>
      </c>
      <c r="GW665" s="33" t="n">
        <v>0.101</v>
      </c>
      <c r="GX665" s="33" t="n">
        <v>0.016</v>
      </c>
      <c r="GY665" s="33" t="n">
        <v>0.031</v>
      </c>
      <c r="GZ665" s="33" t="n">
        <v>0.047</v>
      </c>
      <c r="HA665" s="33" t="n">
        <v>0.062</v>
      </c>
      <c r="HB665" s="33" t="n">
        <v>0.039</v>
      </c>
      <c r="HC665" s="33" t="n">
        <v>0.039</v>
      </c>
      <c r="HD665" s="33" t="n">
        <v>0.039</v>
      </c>
      <c r="HE665" s="33" t="n">
        <v>0.039</v>
      </c>
      <c r="HF665" s="33" t="n">
        <v>0.039</v>
      </c>
      <c r="HG665" s="33" t="n">
        <v>0.047</v>
      </c>
      <c r="HH665" s="33" t="n">
        <v>0.039</v>
      </c>
      <c r="HI665" s="33" t="n">
        <v>0.039</v>
      </c>
      <c r="HJ665" s="33" t="n">
        <v>0.039</v>
      </c>
    </row>
    <row r="666" customFormat="false" ht="15" hidden="false" customHeight="false" outlineLevel="0" collapsed="false">
      <c r="A666" s="33" t="n">
        <v>610522</v>
      </c>
      <c r="B666" s="242" t="s">
        <v>1785</v>
      </c>
      <c r="C666" s="243" t="s">
        <v>1786</v>
      </c>
      <c r="D666" s="33" t="n">
        <v>482</v>
      </c>
      <c r="F666" s="33" t="s">
        <v>515</v>
      </c>
      <c r="G666" s="33" t="s">
        <v>516</v>
      </c>
      <c r="H666" s="243" t="s">
        <v>6141</v>
      </c>
      <c r="J666" s="33" t="s">
        <v>1788</v>
      </c>
      <c r="N666" s="33" t="s">
        <v>6142</v>
      </c>
      <c r="O666" s="33" t="n">
        <v>51672</v>
      </c>
      <c r="P666" s="33" t="s">
        <v>1791</v>
      </c>
      <c r="Q666" s="33" t="s">
        <v>6143</v>
      </c>
      <c r="R666" s="33" t="s">
        <v>6144</v>
      </c>
      <c r="S666" s="33" t="n">
        <v>60603</v>
      </c>
      <c r="V666" s="33" t="s">
        <v>6208</v>
      </c>
      <c r="AA666" s="33" t="n">
        <v>2012</v>
      </c>
      <c r="AB666" s="33" t="n">
        <v>610522</v>
      </c>
      <c r="AJ666" s="33" t="s">
        <v>1801</v>
      </c>
      <c r="AK666" s="33" t="s">
        <v>1802</v>
      </c>
      <c r="AR666" s="244" t="s">
        <v>54</v>
      </c>
    </row>
    <row r="667" customFormat="false" ht="15" hidden="false" customHeight="false" outlineLevel="0" collapsed="false">
      <c r="A667" s="33" t="n">
        <v>610523</v>
      </c>
      <c r="B667" s="242" t="s">
        <v>1785</v>
      </c>
      <c r="C667" s="243" t="s">
        <v>1786</v>
      </c>
      <c r="D667" s="33" t="n">
        <v>2085</v>
      </c>
      <c r="E667" s="33" t="n">
        <v>28081</v>
      </c>
      <c r="F667" s="33" t="s">
        <v>519</v>
      </c>
      <c r="G667" s="33" t="s">
        <v>520</v>
      </c>
      <c r="H667" s="243" t="s">
        <v>46</v>
      </c>
      <c r="I667" s="33" t="s">
        <v>1855</v>
      </c>
      <c r="J667" s="33" t="s">
        <v>1788</v>
      </c>
      <c r="L667" s="33" t="s">
        <v>75</v>
      </c>
      <c r="N667" s="33" t="s">
        <v>1790</v>
      </c>
      <c r="O667" s="33" t="n">
        <v>51001</v>
      </c>
      <c r="P667" s="33" t="s">
        <v>1791</v>
      </c>
      <c r="Q667" s="33" t="s">
        <v>6209</v>
      </c>
      <c r="R667" s="33" t="s">
        <v>6210</v>
      </c>
      <c r="S667" s="33" t="n">
        <v>60631</v>
      </c>
      <c r="T667" s="33" t="n">
        <v>30</v>
      </c>
      <c r="U667" s="33" t="s">
        <v>6211</v>
      </c>
      <c r="V667" s="33" t="s">
        <v>6212</v>
      </c>
      <c r="W667" s="33" t="s">
        <v>6213</v>
      </c>
      <c r="X667" s="33" t="s">
        <v>6214</v>
      </c>
      <c r="Y667" s="33" t="s">
        <v>1040</v>
      </c>
      <c r="Z667" s="33" t="s">
        <v>2700</v>
      </c>
      <c r="AA667" s="33" t="n">
        <v>2012</v>
      </c>
      <c r="AB667" s="33" t="n">
        <v>610523</v>
      </c>
      <c r="AD667" s="33" t="n">
        <v>2085</v>
      </c>
      <c r="AG667" s="33" t="s">
        <v>6215</v>
      </c>
      <c r="AH667" s="33" t="n">
        <v>1</v>
      </c>
      <c r="AI667" s="33" t="s">
        <v>1823</v>
      </c>
      <c r="AJ667" s="33" t="s">
        <v>1801</v>
      </c>
      <c r="AK667" s="33" t="s">
        <v>1802</v>
      </c>
      <c r="AL667" s="33" t="s">
        <v>75</v>
      </c>
      <c r="AM667" s="33" t="s">
        <v>65</v>
      </c>
      <c r="AN667" s="33" t="s">
        <v>75</v>
      </c>
      <c r="AO667" s="33" t="s">
        <v>75</v>
      </c>
      <c r="AP667" s="33" t="s">
        <v>65</v>
      </c>
      <c r="AQ667" s="33" t="s">
        <v>2426</v>
      </c>
      <c r="AR667" s="244" t="s">
        <v>198</v>
      </c>
      <c r="AS667" s="33" t="s">
        <v>77</v>
      </c>
      <c r="AT667" s="33" t="s">
        <v>47</v>
      </c>
      <c r="AU667" s="33" t="s">
        <v>137</v>
      </c>
      <c r="AV667" s="33" t="n">
        <v>61</v>
      </c>
      <c r="AW667" s="33" t="n">
        <v>48</v>
      </c>
      <c r="AX667" s="33" t="n">
        <v>10</v>
      </c>
      <c r="AY667" s="33" t="n">
        <v>157</v>
      </c>
      <c r="AZ667" s="33" t="n">
        <v>116</v>
      </c>
      <c r="BA667" s="33" t="n">
        <v>8</v>
      </c>
      <c r="BB667" s="33" t="n">
        <v>1</v>
      </c>
      <c r="BC667" s="33" t="n">
        <v>22</v>
      </c>
      <c r="BD667" s="245" t="n">
        <v>2</v>
      </c>
      <c r="BE667" s="33" t="n">
        <v>0</v>
      </c>
      <c r="BF667" s="33" t="n">
        <v>5</v>
      </c>
      <c r="BG667" s="33" t="n">
        <v>3</v>
      </c>
      <c r="BH667" s="33" t="n">
        <v>157</v>
      </c>
      <c r="BI667" s="33" t="n">
        <v>0.064</v>
      </c>
      <c r="BJ667" s="33" t="n">
        <v>0.032</v>
      </c>
      <c r="BK667" s="33" t="n">
        <v>0.006</v>
      </c>
      <c r="BL667" s="33" t="n">
        <v>0.013</v>
      </c>
      <c r="BM667" s="33" t="n">
        <v>0.032</v>
      </c>
      <c r="BN667" s="33" t="n">
        <v>0.051</v>
      </c>
      <c r="BO667" s="33" t="n">
        <v>0.064</v>
      </c>
      <c r="BP667" s="33" t="n">
        <v>0.057</v>
      </c>
      <c r="BQ667" s="33" t="n">
        <v>0.038</v>
      </c>
      <c r="BR667" s="33" t="n">
        <v>0.032</v>
      </c>
      <c r="BS667" s="33" t="n">
        <v>0.07</v>
      </c>
      <c r="BT667" s="33" t="n">
        <v>0.121</v>
      </c>
      <c r="BU667" s="33" t="n">
        <v>0.21</v>
      </c>
      <c r="BV667" s="33" t="n">
        <v>0.191</v>
      </c>
      <c r="BW667" s="33" t="n">
        <v>0.217</v>
      </c>
      <c r="BX667" s="33" t="n">
        <v>0.146</v>
      </c>
      <c r="BY667" s="33" t="n">
        <v>0.363</v>
      </c>
      <c r="BZ667" s="33" t="n">
        <v>0.28</v>
      </c>
      <c r="CA667" s="33" t="n">
        <v>0</v>
      </c>
      <c r="CB667" s="33" t="n">
        <v>0</v>
      </c>
      <c r="CC667" s="33" t="n">
        <v>0.006</v>
      </c>
      <c r="CD667" s="33" t="n">
        <v>0.006</v>
      </c>
      <c r="CE667" s="33" t="n">
        <v>0.013</v>
      </c>
      <c r="CF667" s="33" t="n">
        <v>0.006</v>
      </c>
      <c r="CG667" s="33" t="n">
        <v>0.662</v>
      </c>
      <c r="CH667" s="33" t="n">
        <v>0.72</v>
      </c>
      <c r="CI667" s="33" t="n">
        <v>0.732</v>
      </c>
      <c r="CJ667" s="33" t="n">
        <v>0.803</v>
      </c>
      <c r="CK667" s="33" t="n">
        <v>0.522</v>
      </c>
      <c r="CL667" s="33" t="n">
        <v>0.541</v>
      </c>
      <c r="CM667" s="33" t="n">
        <v>0.006</v>
      </c>
      <c r="CN667" s="33" t="n">
        <v>0.006</v>
      </c>
      <c r="CO667" s="33" t="n">
        <v>0</v>
      </c>
      <c r="CP667" s="33" t="n">
        <v>0</v>
      </c>
      <c r="CQ667" s="33" t="n">
        <v>0.006</v>
      </c>
      <c r="CR667" s="33" t="n">
        <v>0.019</v>
      </c>
      <c r="CS667" s="33" t="n">
        <v>0.025</v>
      </c>
      <c r="CT667" s="33" t="n">
        <v>0.076</v>
      </c>
      <c r="CU667" s="33" t="n">
        <v>0.045</v>
      </c>
      <c r="CV667" s="33" t="n">
        <v>0.019</v>
      </c>
      <c r="CW667" s="33" t="n">
        <v>0.019</v>
      </c>
      <c r="CX667" s="33" t="n">
        <v>0.038</v>
      </c>
      <c r="CY667" s="33" t="n">
        <v>0.045</v>
      </c>
      <c r="CZ667" s="33" t="n">
        <v>0.038</v>
      </c>
      <c r="DA667" s="33" t="n">
        <v>0.064</v>
      </c>
      <c r="DB667" s="33" t="n">
        <v>0.076</v>
      </c>
      <c r="DC667" s="33" t="n">
        <v>0.127</v>
      </c>
      <c r="DD667" s="33" t="n">
        <v>0.115</v>
      </c>
      <c r="DE667" s="33" t="n">
        <v>0.146</v>
      </c>
      <c r="DF667" s="33" t="n">
        <v>0.172</v>
      </c>
      <c r="DG667" s="33" t="n">
        <v>0.178</v>
      </c>
      <c r="DH667" s="33" t="n">
        <v>0.14</v>
      </c>
      <c r="DI667" s="33" t="n">
        <v>0.185</v>
      </c>
      <c r="DJ667" s="33" t="n">
        <v>0.197</v>
      </c>
      <c r="DK667" s="33" t="n">
        <v>0.242</v>
      </c>
      <c r="DL667" s="33" t="n">
        <v>0.217</v>
      </c>
      <c r="DM667" s="33" t="n">
        <v>0.204</v>
      </c>
      <c r="DN667" s="33" t="n">
        <v>0</v>
      </c>
      <c r="DO667" s="33" t="n">
        <v>0</v>
      </c>
      <c r="DP667" s="33" t="n">
        <v>0.006</v>
      </c>
      <c r="DQ667" s="33" t="n">
        <v>0</v>
      </c>
      <c r="DR667" s="33" t="n">
        <v>0</v>
      </c>
      <c r="DS667" s="33" t="n">
        <v>0.006</v>
      </c>
      <c r="DT667" s="33" t="n">
        <v>0</v>
      </c>
      <c r="DU667" s="33" t="n">
        <v>0</v>
      </c>
      <c r="DV667" s="33" t="n">
        <v>0</v>
      </c>
      <c r="DW667" s="33" t="n">
        <v>0.828</v>
      </c>
      <c r="DX667" s="33" t="n">
        <v>0.803</v>
      </c>
      <c r="DY667" s="33" t="n">
        <v>0.777</v>
      </c>
      <c r="DZ667" s="33" t="n">
        <v>0.815</v>
      </c>
      <c r="EA667" s="33" t="n">
        <v>0.771</v>
      </c>
      <c r="EB667" s="33" t="n">
        <v>0.713</v>
      </c>
      <c r="EC667" s="33" t="n">
        <v>0.656</v>
      </c>
      <c r="ED667" s="33" t="n">
        <v>0.58</v>
      </c>
      <c r="EE667" s="33" t="n">
        <v>0.637</v>
      </c>
      <c r="EF667" s="33" t="n">
        <v>0.478</v>
      </c>
      <c r="EG667" s="33" t="n">
        <v>0.006</v>
      </c>
      <c r="EH667" s="33" t="n">
        <v>0.006</v>
      </c>
      <c r="EI667" s="33" t="n">
        <v>0.108</v>
      </c>
      <c r="EJ667" s="33" t="n">
        <v>0.382</v>
      </c>
      <c r="EK667" s="33" t="n">
        <v>0.038</v>
      </c>
      <c r="EL667" s="33" t="n">
        <v>0.032</v>
      </c>
      <c r="EM667" s="33" t="n">
        <v>0.153</v>
      </c>
      <c r="EN667" s="33" t="n">
        <v>0.045</v>
      </c>
      <c r="EO667" s="33" t="n">
        <v>0.318</v>
      </c>
      <c r="EP667" s="33" t="n">
        <v>0.318</v>
      </c>
      <c r="EQ667" s="33" t="n">
        <v>0.414</v>
      </c>
      <c r="ER667" s="33" t="n">
        <v>0.006</v>
      </c>
      <c r="ES667" s="33" t="n">
        <v>0.006</v>
      </c>
      <c r="ET667" s="33" t="n">
        <v>0.025</v>
      </c>
      <c r="EU667" s="33" t="n">
        <v>0.057</v>
      </c>
      <c r="EV667" s="33" t="n">
        <v>0.089</v>
      </c>
      <c r="EW667" s="33" t="n">
        <v>0.631</v>
      </c>
      <c r="EX667" s="33" t="n">
        <v>0.618</v>
      </c>
      <c r="EY667" s="33" t="n">
        <v>0.268</v>
      </c>
      <c r="EZ667" s="33" t="n">
        <v>8.84</v>
      </c>
      <c r="FA667" s="33" t="n">
        <v>0.019</v>
      </c>
      <c r="FB667" s="33" t="n">
        <v>0</v>
      </c>
      <c r="FC667" s="33" t="n">
        <v>0.038</v>
      </c>
      <c r="FD667" s="33" t="n">
        <v>0.013</v>
      </c>
      <c r="FE667" s="33" t="n">
        <v>0.013</v>
      </c>
      <c r="FF667" s="33" t="n">
        <v>0.038</v>
      </c>
      <c r="FG667" s="33" t="n">
        <v>0.025</v>
      </c>
      <c r="FH667" s="33" t="n">
        <v>0.064</v>
      </c>
      <c r="FI667" s="33" t="n">
        <v>0.21</v>
      </c>
      <c r="FJ667" s="33" t="n">
        <v>0.567</v>
      </c>
      <c r="FK667" s="33" t="n">
        <v>0.013</v>
      </c>
      <c r="FL667" s="33" t="n">
        <v>0.408</v>
      </c>
      <c r="FM667" s="33" t="n">
        <v>0.796</v>
      </c>
      <c r="FN667" s="33" t="n">
        <v>0.178</v>
      </c>
      <c r="FO667" s="33" t="n">
        <v>0.28</v>
      </c>
      <c r="FP667" s="33" t="n">
        <v>0.057</v>
      </c>
      <c r="FQ667" s="33" t="n">
        <v>0.299</v>
      </c>
      <c r="FR667" s="33" t="n">
        <v>0.146</v>
      </c>
      <c r="FS667" s="33" t="n">
        <v>0.032</v>
      </c>
      <c r="FT667" s="33" t="n">
        <v>0.331</v>
      </c>
      <c r="FU667" s="33" t="n">
        <v>0.127</v>
      </c>
      <c r="FV667" s="33" t="n">
        <v>0.032</v>
      </c>
      <c r="FW667" s="33" t="n">
        <v>0.166</v>
      </c>
      <c r="FX667" s="33" t="n">
        <v>0.038</v>
      </c>
      <c r="FY667" s="33" t="n">
        <v>0.083</v>
      </c>
      <c r="FZ667" s="33" t="n">
        <v>0.025</v>
      </c>
      <c r="GA667" s="33" t="n">
        <v>0.045</v>
      </c>
      <c r="GB667" s="33" t="n">
        <v>0.197</v>
      </c>
      <c r="GC667" s="33" t="n">
        <v>0.338</v>
      </c>
      <c r="GD667" s="33" t="n">
        <v>0.191</v>
      </c>
      <c r="GE667" s="33" t="n">
        <v>0.197</v>
      </c>
      <c r="GF667" s="33" t="n">
        <v>0.006</v>
      </c>
      <c r="GG667" s="33" t="n">
        <v>0.408</v>
      </c>
      <c r="GH667" s="33" t="n">
        <v>0.299</v>
      </c>
      <c r="GI667" s="33" t="n">
        <v>0.293</v>
      </c>
      <c r="GJ667" s="33" t="n">
        <v>0.478</v>
      </c>
      <c r="GK667" s="33" t="n">
        <v>0.433</v>
      </c>
      <c r="GL667" s="33" t="n">
        <v>0.306</v>
      </c>
      <c r="GM667" s="33" t="n">
        <v>0.529</v>
      </c>
      <c r="GN667" s="33" t="n">
        <v>0.261</v>
      </c>
      <c r="GO667" s="33" t="n">
        <v>0.153</v>
      </c>
      <c r="GP667" s="33" t="n">
        <v>0.287</v>
      </c>
      <c r="GQ667" s="33" t="n">
        <v>0.21</v>
      </c>
      <c r="GR667" s="33" t="n">
        <v>0.669</v>
      </c>
      <c r="GS667" s="33" t="n">
        <v>0.013</v>
      </c>
      <c r="GT667" s="33" t="n">
        <v>0.172</v>
      </c>
      <c r="GU667" s="33" t="n">
        <v>0.14</v>
      </c>
      <c r="GV667" s="33" t="n">
        <v>0.025</v>
      </c>
      <c r="GW667" s="33" t="n">
        <v>0.096</v>
      </c>
      <c r="GX667" s="33" t="n">
        <v>0.013</v>
      </c>
      <c r="GY667" s="33" t="n">
        <v>0.006</v>
      </c>
      <c r="GZ667" s="33" t="n">
        <v>0.057</v>
      </c>
      <c r="HA667" s="33" t="n">
        <v>0.07</v>
      </c>
      <c r="HB667" s="33" t="n">
        <v>0.013</v>
      </c>
      <c r="HC667" s="33" t="n">
        <v>0.064</v>
      </c>
      <c r="HD667" s="33" t="n">
        <v>0.006</v>
      </c>
      <c r="HE667" s="33" t="n">
        <v>0</v>
      </c>
      <c r="HF667" s="33" t="n">
        <v>0.013</v>
      </c>
      <c r="HG667" s="33" t="n">
        <v>0.006</v>
      </c>
      <c r="HH667" s="33" t="n">
        <v>0.006</v>
      </c>
      <c r="HI667" s="33" t="n">
        <v>0</v>
      </c>
      <c r="HJ667" s="33" t="n">
        <v>0</v>
      </c>
    </row>
    <row r="668" customFormat="false" ht="15" hidden="false" customHeight="false" outlineLevel="0" collapsed="false">
      <c r="A668" s="33" t="n">
        <v>610524</v>
      </c>
      <c r="B668" s="242" t="s">
        <v>1785</v>
      </c>
      <c r="C668" s="243" t="s">
        <v>1786</v>
      </c>
      <c r="D668" s="33" t="n">
        <v>8035</v>
      </c>
      <c r="E668" s="33" t="n">
        <v>22041</v>
      </c>
      <c r="F668" s="33" t="s">
        <v>81</v>
      </c>
      <c r="G668" s="33" t="s">
        <v>82</v>
      </c>
      <c r="H668" s="243" t="s">
        <v>49</v>
      </c>
      <c r="I668" s="33" t="s">
        <v>3947</v>
      </c>
      <c r="J668" s="33" t="s">
        <v>2438</v>
      </c>
      <c r="L668" s="33" t="s">
        <v>83</v>
      </c>
      <c r="N668" s="33" t="s">
        <v>1790</v>
      </c>
      <c r="O668" s="33" t="n">
        <v>51175</v>
      </c>
      <c r="P668" s="33" t="s">
        <v>1791</v>
      </c>
      <c r="Q668" s="33" t="s">
        <v>6216</v>
      </c>
      <c r="R668" s="33" t="s">
        <v>6217</v>
      </c>
      <c r="S668" s="33" t="n">
        <v>60618</v>
      </c>
      <c r="T668" s="33" t="n">
        <v>35</v>
      </c>
      <c r="U668" s="33" t="s">
        <v>6218</v>
      </c>
      <c r="V668" s="33" t="s">
        <v>6219</v>
      </c>
      <c r="W668" s="33" t="s">
        <v>6220</v>
      </c>
      <c r="X668" s="33" t="s">
        <v>2904</v>
      </c>
      <c r="Y668" s="33" t="s">
        <v>2618</v>
      </c>
      <c r="Z668" s="33" t="s">
        <v>1847</v>
      </c>
      <c r="AA668" s="33" t="n">
        <v>2012</v>
      </c>
      <c r="AB668" s="33" t="n">
        <v>610524</v>
      </c>
      <c r="AD668" s="33" t="n">
        <v>8035</v>
      </c>
      <c r="AG668" s="33" t="s">
        <v>6221</v>
      </c>
      <c r="AH668" s="33" t="n">
        <v>2</v>
      </c>
      <c r="AI668" s="33" t="s">
        <v>1842</v>
      </c>
      <c r="AJ668" s="33" t="s">
        <v>1801</v>
      </c>
      <c r="AK668" s="33" t="s">
        <v>1802</v>
      </c>
      <c r="AL668" s="33" t="s">
        <v>83</v>
      </c>
      <c r="AM668" s="33" t="s">
        <v>65</v>
      </c>
      <c r="AN668" s="33" t="s">
        <v>83</v>
      </c>
      <c r="AO668" s="33" t="s">
        <v>83</v>
      </c>
      <c r="AP668" s="33" t="s">
        <v>65</v>
      </c>
      <c r="AQ668" s="33" t="s">
        <v>2426</v>
      </c>
      <c r="AR668" s="244" t="s">
        <v>84</v>
      </c>
      <c r="AS668" s="33" t="s">
        <v>77</v>
      </c>
      <c r="AT668" s="33" t="s">
        <v>47</v>
      </c>
      <c r="AU668" s="33" t="s">
        <v>47</v>
      </c>
      <c r="AV668" s="33" t="n">
        <v>63</v>
      </c>
      <c r="AW668" s="33" t="n">
        <v>50</v>
      </c>
      <c r="AX668" s="33" t="n">
        <v>48</v>
      </c>
      <c r="AY668" s="33" t="n">
        <v>62</v>
      </c>
      <c r="AZ668" s="33" t="n">
        <v>13</v>
      </c>
      <c r="BA668" s="33" t="n">
        <v>0</v>
      </c>
      <c r="BB668" s="33" t="n">
        <v>21</v>
      </c>
      <c r="BC668" s="33" t="n">
        <v>21</v>
      </c>
      <c r="BD668" s="245" t="n">
        <v>0</v>
      </c>
      <c r="BE668" s="33" t="n">
        <v>1</v>
      </c>
      <c r="BF668" s="33" t="n">
        <v>6</v>
      </c>
      <c r="BG668" s="33" t="n">
        <v>0</v>
      </c>
      <c r="BH668" s="33" t="n">
        <v>62</v>
      </c>
      <c r="BI668" s="33" t="n">
        <v>0.016</v>
      </c>
      <c r="BJ668" s="33" t="n">
        <v>0.016</v>
      </c>
      <c r="BK668" s="33" t="n">
        <v>0.016</v>
      </c>
      <c r="BL668" s="33" t="n">
        <v>0.048</v>
      </c>
      <c r="BM668" s="33" t="n">
        <v>0.016</v>
      </c>
      <c r="BN668" s="33" t="n">
        <v>0.113</v>
      </c>
      <c r="BO668" s="33" t="n">
        <v>0.016</v>
      </c>
      <c r="BP668" s="33" t="n">
        <v>0.016</v>
      </c>
      <c r="BQ668" s="33" t="n">
        <v>0.016</v>
      </c>
      <c r="BR668" s="33" t="n">
        <v>0.048</v>
      </c>
      <c r="BS668" s="33" t="n">
        <v>0.145</v>
      </c>
      <c r="BT668" s="33" t="n">
        <v>0.258</v>
      </c>
      <c r="BU668" s="33" t="n">
        <v>0.274</v>
      </c>
      <c r="BV668" s="33" t="n">
        <v>0.161</v>
      </c>
      <c r="BW668" s="33" t="n">
        <v>0.29</v>
      </c>
      <c r="BX668" s="33" t="n">
        <v>0.323</v>
      </c>
      <c r="BY668" s="33" t="n">
        <v>0.435</v>
      </c>
      <c r="BZ668" s="33" t="n">
        <v>0.258</v>
      </c>
      <c r="CA668" s="33" t="n">
        <v>0</v>
      </c>
      <c r="CB668" s="33" t="n">
        <v>0.016</v>
      </c>
      <c r="CC668" s="33" t="n">
        <v>0.016</v>
      </c>
      <c r="CD668" s="33" t="n">
        <v>0.032</v>
      </c>
      <c r="CE668" s="33" t="n">
        <v>0.016</v>
      </c>
      <c r="CF668" s="33" t="n">
        <v>0</v>
      </c>
      <c r="CG668" s="33" t="n">
        <v>0.694</v>
      </c>
      <c r="CH668" s="33" t="n">
        <v>0.79</v>
      </c>
      <c r="CI668" s="33" t="n">
        <v>0.661</v>
      </c>
      <c r="CJ668" s="33" t="n">
        <v>0.548</v>
      </c>
      <c r="CK668" s="33" t="n">
        <v>0.387</v>
      </c>
      <c r="CL668" s="33" t="n">
        <v>0.371</v>
      </c>
      <c r="CM668" s="33" t="n">
        <v>0.016</v>
      </c>
      <c r="CN668" s="33" t="n">
        <v>0.016</v>
      </c>
      <c r="CO668" s="33" t="n">
        <v>0.032</v>
      </c>
      <c r="CP668" s="33" t="n">
        <v>0.032</v>
      </c>
      <c r="CQ668" s="33" t="n">
        <v>0</v>
      </c>
      <c r="CR668" s="33" t="n">
        <v>0.016</v>
      </c>
      <c r="CS668" s="33" t="n">
        <v>0.113</v>
      </c>
      <c r="CT668" s="33" t="n">
        <v>0.226</v>
      </c>
      <c r="CU668" s="33" t="n">
        <v>0.081</v>
      </c>
      <c r="CV668" s="33" t="n">
        <v>0.016</v>
      </c>
      <c r="CW668" s="33" t="n">
        <v>0.048</v>
      </c>
      <c r="CX668" s="33" t="n">
        <v>0.016</v>
      </c>
      <c r="CY668" s="33" t="n">
        <v>0.016</v>
      </c>
      <c r="CZ668" s="33" t="n">
        <v>0.032</v>
      </c>
      <c r="DA668" s="33" t="n">
        <v>0.032</v>
      </c>
      <c r="DB668" s="33" t="n">
        <v>0.194</v>
      </c>
      <c r="DC668" s="33" t="n">
        <v>0.194</v>
      </c>
      <c r="DD668" s="33" t="n">
        <v>0.306</v>
      </c>
      <c r="DE668" s="33" t="n">
        <v>0.226</v>
      </c>
      <c r="DF668" s="33" t="n">
        <v>0.258</v>
      </c>
      <c r="DG668" s="33" t="n">
        <v>0.29</v>
      </c>
      <c r="DH668" s="33" t="n">
        <v>0.21</v>
      </c>
      <c r="DI668" s="33" t="n">
        <v>0.29</v>
      </c>
      <c r="DJ668" s="33" t="n">
        <v>0.387</v>
      </c>
      <c r="DK668" s="33" t="n">
        <v>0.355</v>
      </c>
      <c r="DL668" s="33" t="n">
        <v>0.194</v>
      </c>
      <c r="DM668" s="33" t="n">
        <v>0.21</v>
      </c>
      <c r="DN668" s="33" t="n">
        <v>0.016</v>
      </c>
      <c r="DO668" s="33" t="n">
        <v>0.048</v>
      </c>
      <c r="DP668" s="33" t="n">
        <v>0.048</v>
      </c>
      <c r="DQ668" s="33" t="n">
        <v>0.016</v>
      </c>
      <c r="DR668" s="33" t="n">
        <v>0.016</v>
      </c>
      <c r="DS668" s="33" t="n">
        <v>0.048</v>
      </c>
      <c r="DT668" s="33" t="n">
        <v>0.016</v>
      </c>
      <c r="DU668" s="33" t="n">
        <v>0.032</v>
      </c>
      <c r="DV668" s="33" t="n">
        <v>0.016</v>
      </c>
      <c r="DW668" s="33" t="n">
        <v>0.726</v>
      </c>
      <c r="DX668" s="33" t="n">
        <v>0.629</v>
      </c>
      <c r="DY668" s="33" t="n">
        <v>0.613</v>
      </c>
      <c r="DZ668" s="33" t="n">
        <v>0.726</v>
      </c>
      <c r="EA668" s="33" t="n">
        <v>0.661</v>
      </c>
      <c r="EB668" s="33" t="n">
        <v>0.516</v>
      </c>
      <c r="EC668" s="33" t="n">
        <v>0.323</v>
      </c>
      <c r="ED668" s="33" t="n">
        <v>0.355</v>
      </c>
      <c r="EE668" s="33" t="n">
        <v>0.387</v>
      </c>
      <c r="EF668" s="33" t="n">
        <v>0.5</v>
      </c>
      <c r="EG668" s="33" t="n">
        <v>0</v>
      </c>
      <c r="EH668" s="33" t="n">
        <v>0</v>
      </c>
      <c r="EI668" s="33" t="n">
        <v>0.097</v>
      </c>
      <c r="EJ668" s="33" t="n">
        <v>0.387</v>
      </c>
      <c r="EK668" s="33" t="n">
        <v>0.097</v>
      </c>
      <c r="EL668" s="33" t="n">
        <v>0</v>
      </c>
      <c r="EM668" s="33" t="n">
        <v>0.177</v>
      </c>
      <c r="EN668" s="33" t="n">
        <v>0.032</v>
      </c>
      <c r="EO668" s="33" t="n">
        <v>0.484</v>
      </c>
      <c r="EP668" s="33" t="n">
        <v>0.371</v>
      </c>
      <c r="EQ668" s="33" t="n">
        <v>0.387</v>
      </c>
      <c r="ER668" s="33" t="n">
        <v>0.016</v>
      </c>
      <c r="ES668" s="33" t="n">
        <v>0</v>
      </c>
      <c r="ET668" s="33" t="n">
        <v>0.048</v>
      </c>
      <c r="EU668" s="33" t="n">
        <v>0.065</v>
      </c>
      <c r="EV668" s="33" t="n">
        <v>0.065</v>
      </c>
      <c r="EW668" s="33" t="n">
        <v>0.419</v>
      </c>
      <c r="EX668" s="33" t="n">
        <v>0.581</v>
      </c>
      <c r="EY668" s="33" t="n">
        <v>0.274</v>
      </c>
      <c r="EZ668" s="33" t="n">
        <v>8.19</v>
      </c>
      <c r="FA668" s="33" t="n">
        <v>0.016</v>
      </c>
      <c r="FB668" s="33" t="n">
        <v>0</v>
      </c>
      <c r="FC668" s="33" t="n">
        <v>0.032</v>
      </c>
      <c r="FD668" s="33" t="n">
        <v>0.016</v>
      </c>
      <c r="FE668" s="33" t="n">
        <v>0.016</v>
      </c>
      <c r="FF668" s="33" t="n">
        <v>0.065</v>
      </c>
      <c r="FG668" s="33" t="n">
        <v>0.113</v>
      </c>
      <c r="FH668" s="33" t="n">
        <v>0.242</v>
      </c>
      <c r="FI668" s="33" t="n">
        <v>0.177</v>
      </c>
      <c r="FJ668" s="33" t="n">
        <v>0.323</v>
      </c>
      <c r="FK668" s="33" t="n">
        <v>0</v>
      </c>
      <c r="FL668" s="33" t="n">
        <v>0.565</v>
      </c>
      <c r="FM668" s="33" t="n">
        <v>0.581</v>
      </c>
      <c r="FN668" s="33" t="n">
        <v>0.097</v>
      </c>
      <c r="FO668" s="33" t="n">
        <v>0.145</v>
      </c>
      <c r="FP668" s="33" t="n">
        <v>0.161</v>
      </c>
      <c r="FQ668" s="33" t="n">
        <v>0.242</v>
      </c>
      <c r="FR668" s="33" t="n">
        <v>0.161</v>
      </c>
      <c r="FS668" s="33" t="n">
        <v>0.113</v>
      </c>
      <c r="FT668" s="33" t="n">
        <v>0.371</v>
      </c>
      <c r="FU668" s="33" t="n">
        <v>0.016</v>
      </c>
      <c r="FV668" s="33" t="n">
        <v>0.016</v>
      </c>
      <c r="FW668" s="33" t="n">
        <v>0.258</v>
      </c>
      <c r="FX668" s="33" t="n">
        <v>0.113</v>
      </c>
      <c r="FY668" s="33" t="n">
        <v>0.129</v>
      </c>
      <c r="FZ668" s="33" t="n">
        <v>0.032</v>
      </c>
      <c r="GA668" s="33" t="n">
        <v>0.016</v>
      </c>
      <c r="GB668" s="33" t="n">
        <v>0.032</v>
      </c>
      <c r="GC668" s="33" t="n">
        <v>0.016</v>
      </c>
      <c r="GD668" s="33" t="n">
        <v>0.032</v>
      </c>
      <c r="GE668" s="33" t="n">
        <v>0.161</v>
      </c>
      <c r="GF668" s="33" t="n">
        <v>0.016</v>
      </c>
      <c r="GG668" s="33" t="n">
        <v>0.419</v>
      </c>
      <c r="GH668" s="33" t="n">
        <v>0.371</v>
      </c>
      <c r="GI668" s="33" t="n">
        <v>0.387</v>
      </c>
      <c r="GJ668" s="33" t="n">
        <v>0.5</v>
      </c>
      <c r="GK668" s="33" t="n">
        <v>0.403</v>
      </c>
      <c r="GL668" s="33" t="n">
        <v>0.226</v>
      </c>
      <c r="GM668" s="33" t="n">
        <v>0.435</v>
      </c>
      <c r="GN668" s="33" t="n">
        <v>0.339</v>
      </c>
      <c r="GO668" s="33" t="n">
        <v>0.29</v>
      </c>
      <c r="GP668" s="33" t="n">
        <v>0.306</v>
      </c>
      <c r="GQ668" s="33" t="n">
        <v>0.194</v>
      </c>
      <c r="GR668" s="33" t="n">
        <v>0.694</v>
      </c>
      <c r="GS668" s="33" t="n">
        <v>0.065</v>
      </c>
      <c r="GT668" s="33" t="n">
        <v>0.177</v>
      </c>
      <c r="GU668" s="33" t="n">
        <v>0.21</v>
      </c>
      <c r="GV668" s="33" t="n">
        <v>0.081</v>
      </c>
      <c r="GW668" s="33" t="n">
        <v>0.161</v>
      </c>
      <c r="GX668" s="33" t="n">
        <v>0</v>
      </c>
      <c r="GY668" s="33" t="n">
        <v>0.016</v>
      </c>
      <c r="GZ668" s="33" t="n">
        <v>0.032</v>
      </c>
      <c r="HA668" s="33" t="n">
        <v>0.032</v>
      </c>
      <c r="HB668" s="33" t="n">
        <v>0.016</v>
      </c>
      <c r="HC668" s="33" t="n">
        <v>0.032</v>
      </c>
      <c r="HD668" s="33" t="n">
        <v>0.016</v>
      </c>
      <c r="HE668" s="33" t="n">
        <v>0.048</v>
      </c>
      <c r="HF668" s="33" t="n">
        <v>0.048</v>
      </c>
      <c r="HG668" s="33" t="n">
        <v>0.065</v>
      </c>
      <c r="HH668" s="33" t="n">
        <v>0.065</v>
      </c>
      <c r="HI668" s="33" t="n">
        <v>0.048</v>
      </c>
      <c r="HJ668" s="33" t="n">
        <v>0.048</v>
      </c>
    </row>
    <row r="669" customFormat="false" ht="15" hidden="false" customHeight="false" outlineLevel="0" collapsed="false">
      <c r="A669" s="33" t="n">
        <v>610529</v>
      </c>
      <c r="B669" s="242" t="s">
        <v>1785</v>
      </c>
      <c r="C669" s="243" t="s">
        <v>1786</v>
      </c>
      <c r="D669" s="33" t="n">
        <v>8083</v>
      </c>
      <c r="E669" s="33" t="n">
        <v>24731</v>
      </c>
      <c r="F669" s="33" t="s">
        <v>1047</v>
      </c>
      <c r="G669" s="33" t="s">
        <v>1048</v>
      </c>
      <c r="H669" s="243" t="s">
        <v>49</v>
      </c>
      <c r="I669" s="33" t="s">
        <v>3947</v>
      </c>
      <c r="J669" s="33" t="s">
        <v>2438</v>
      </c>
      <c r="L669" s="33" t="s">
        <v>83</v>
      </c>
      <c r="N669" s="33" t="s">
        <v>1790</v>
      </c>
      <c r="O669" s="33" t="n">
        <v>51134</v>
      </c>
      <c r="P669" s="33" t="s">
        <v>1791</v>
      </c>
      <c r="Q669" s="33" t="s">
        <v>6222</v>
      </c>
      <c r="R669" s="33" t="s">
        <v>6223</v>
      </c>
      <c r="S669" s="33" t="n">
        <v>60642</v>
      </c>
      <c r="T669" s="33" t="n">
        <v>35</v>
      </c>
      <c r="U669" s="33" t="s">
        <v>6224</v>
      </c>
      <c r="V669" s="33" t="s">
        <v>6225</v>
      </c>
      <c r="W669" s="33" t="s">
        <v>6226</v>
      </c>
      <c r="X669" s="33" t="s">
        <v>6227</v>
      </c>
      <c r="Y669" s="33" t="s">
        <v>1846</v>
      </c>
      <c r="Z669" s="33" t="s">
        <v>2090</v>
      </c>
      <c r="AA669" s="33" t="n">
        <v>2012</v>
      </c>
      <c r="AB669" s="33" t="n">
        <v>610529</v>
      </c>
      <c r="AD669" s="33" t="n">
        <v>8083</v>
      </c>
      <c r="AG669" s="33" t="s">
        <v>6228</v>
      </c>
      <c r="AH669" s="33" t="n">
        <v>0</v>
      </c>
      <c r="AI669" s="33" t="s">
        <v>1849</v>
      </c>
      <c r="AJ669" s="33" t="s">
        <v>1801</v>
      </c>
      <c r="AK669" s="33" t="s">
        <v>1802</v>
      </c>
      <c r="AL669" s="33" t="s">
        <v>118</v>
      </c>
      <c r="AM669" s="33" t="s">
        <v>108</v>
      </c>
      <c r="AN669" s="33" t="s">
        <v>118</v>
      </c>
      <c r="AO669" s="33" t="s">
        <v>83</v>
      </c>
      <c r="AP669" s="33" t="s">
        <v>108</v>
      </c>
      <c r="AQ669" s="33" t="s">
        <v>2426</v>
      </c>
      <c r="AR669" s="244" t="s">
        <v>54</v>
      </c>
    </row>
    <row r="670" customFormat="false" ht="15" hidden="false" customHeight="false" outlineLevel="0" collapsed="false">
      <c r="A670" s="33" t="n">
        <v>610530</v>
      </c>
      <c r="B670" s="242" t="s">
        <v>1785</v>
      </c>
      <c r="C670" s="243" t="s">
        <v>1786</v>
      </c>
      <c r="D670" s="33" t="n">
        <v>2015</v>
      </c>
      <c r="E670" s="33" t="n">
        <v>22251</v>
      </c>
      <c r="F670" s="33" t="s">
        <v>1290</v>
      </c>
      <c r="G670" s="33" t="s">
        <v>1291</v>
      </c>
      <c r="H670" s="243" t="s">
        <v>46</v>
      </c>
      <c r="I670" s="33" t="s">
        <v>3947</v>
      </c>
      <c r="J670" s="33" t="s">
        <v>1788</v>
      </c>
      <c r="L670" s="33" t="s">
        <v>115</v>
      </c>
      <c r="N670" s="33" t="s">
        <v>1790</v>
      </c>
      <c r="O670" s="33" t="n">
        <v>51399</v>
      </c>
      <c r="P670" s="33" t="s">
        <v>1791</v>
      </c>
      <c r="Q670" s="33" t="s">
        <v>3652</v>
      </c>
      <c r="R670" s="33" t="s">
        <v>3653</v>
      </c>
      <c r="S670" s="33" t="n">
        <v>60637</v>
      </c>
      <c r="T670" s="33" t="n">
        <v>46</v>
      </c>
      <c r="U670" s="33" t="s">
        <v>6229</v>
      </c>
      <c r="V670" s="33" t="s">
        <v>6230</v>
      </c>
      <c r="W670" s="33" t="s">
        <v>6231</v>
      </c>
      <c r="X670" s="33" t="s">
        <v>6232</v>
      </c>
      <c r="Y670" s="33" t="s">
        <v>2405</v>
      </c>
      <c r="Z670" s="33" t="s">
        <v>2586</v>
      </c>
      <c r="AA670" s="33" t="n">
        <v>2012</v>
      </c>
      <c r="AB670" s="33" t="n">
        <v>610530</v>
      </c>
      <c r="AD670" s="33" t="n">
        <v>2015</v>
      </c>
      <c r="AG670" s="33" t="s">
        <v>6233</v>
      </c>
      <c r="AH670" s="33" t="n">
        <v>5</v>
      </c>
      <c r="AI670" s="33" t="s">
        <v>6234</v>
      </c>
      <c r="AJ670" s="33" t="s">
        <v>1801</v>
      </c>
      <c r="AK670" s="33" t="s">
        <v>1802</v>
      </c>
      <c r="AL670" s="33" t="s">
        <v>115</v>
      </c>
      <c r="AM670" s="33" t="s">
        <v>53</v>
      </c>
      <c r="AN670" s="33" t="s">
        <v>115</v>
      </c>
      <c r="AO670" s="33" t="s">
        <v>115</v>
      </c>
      <c r="AP670" s="33" t="s">
        <v>53</v>
      </c>
      <c r="AQ670" s="33" t="s">
        <v>2426</v>
      </c>
      <c r="AR670" s="244" t="s">
        <v>198</v>
      </c>
      <c r="AS670" s="33" t="s">
        <v>131</v>
      </c>
      <c r="AT670" s="33" t="s">
        <v>77</v>
      </c>
      <c r="AU670" s="33" t="s">
        <v>77</v>
      </c>
      <c r="AV670" s="33" t="n">
        <v>83</v>
      </c>
      <c r="AW670" s="33" t="n">
        <v>65</v>
      </c>
      <c r="AX670" s="33" t="n">
        <v>71</v>
      </c>
      <c r="AY670" s="33" t="n">
        <v>111</v>
      </c>
      <c r="AZ670" s="33" t="n">
        <v>2</v>
      </c>
      <c r="BA670" s="33" t="n">
        <v>0</v>
      </c>
      <c r="BB670" s="33" t="n">
        <v>100</v>
      </c>
      <c r="BC670" s="33" t="n">
        <v>0</v>
      </c>
      <c r="BD670" s="245" t="n">
        <v>0</v>
      </c>
      <c r="BE670" s="33" t="n">
        <v>0</v>
      </c>
      <c r="BF670" s="33" t="n">
        <v>7</v>
      </c>
      <c r="BG670" s="33" t="n">
        <v>2</v>
      </c>
      <c r="BH670" s="33" t="n">
        <v>111</v>
      </c>
      <c r="BI670" s="33" t="n">
        <v>0</v>
      </c>
      <c r="BJ670" s="33" t="n">
        <v>0</v>
      </c>
      <c r="BK670" s="33" t="n">
        <v>0</v>
      </c>
      <c r="BL670" s="33" t="n">
        <v>0.009</v>
      </c>
      <c r="BM670" s="33" t="n">
        <v>0.018</v>
      </c>
      <c r="BN670" s="33" t="n">
        <v>0.027</v>
      </c>
      <c r="BO670" s="33" t="n">
        <v>0.018</v>
      </c>
      <c r="BP670" s="33" t="n">
        <v>0.018</v>
      </c>
      <c r="BQ670" s="33" t="n">
        <v>0.036</v>
      </c>
      <c r="BR670" s="33" t="n">
        <v>0.027</v>
      </c>
      <c r="BS670" s="33" t="n">
        <v>0.045</v>
      </c>
      <c r="BT670" s="33" t="n">
        <v>0.063</v>
      </c>
      <c r="BU670" s="33" t="n">
        <v>0.108</v>
      </c>
      <c r="BV670" s="33" t="n">
        <v>0.117</v>
      </c>
      <c r="BW670" s="33" t="n">
        <v>0.126</v>
      </c>
      <c r="BX670" s="33" t="n">
        <v>0.135</v>
      </c>
      <c r="BY670" s="33" t="n">
        <v>0.297</v>
      </c>
      <c r="BZ670" s="33" t="n">
        <v>0.288</v>
      </c>
      <c r="CA670" s="33" t="n">
        <v>0.009</v>
      </c>
      <c r="CB670" s="33" t="n">
        <v>0</v>
      </c>
      <c r="CC670" s="33" t="n">
        <v>0.018</v>
      </c>
      <c r="CD670" s="33" t="n">
        <v>0.009</v>
      </c>
      <c r="CE670" s="33" t="n">
        <v>0.036</v>
      </c>
      <c r="CF670" s="33" t="n">
        <v>0.036</v>
      </c>
      <c r="CG670" s="33" t="n">
        <v>0.865</v>
      </c>
      <c r="CH670" s="33" t="n">
        <v>0.865</v>
      </c>
      <c r="CI670" s="33" t="n">
        <v>0.82</v>
      </c>
      <c r="CJ670" s="33" t="n">
        <v>0.82</v>
      </c>
      <c r="CK670" s="33" t="n">
        <v>0.604</v>
      </c>
      <c r="CL670" s="33" t="n">
        <v>0.586</v>
      </c>
      <c r="CM670" s="33" t="n">
        <v>0</v>
      </c>
      <c r="CN670" s="33" t="n">
        <v>0</v>
      </c>
      <c r="CO670" s="33" t="n">
        <v>0</v>
      </c>
      <c r="CP670" s="33" t="n">
        <v>0.018</v>
      </c>
      <c r="CQ670" s="33" t="n">
        <v>0.009</v>
      </c>
      <c r="CR670" s="33" t="n">
        <v>0.009</v>
      </c>
      <c r="CS670" s="33" t="n">
        <v>0</v>
      </c>
      <c r="CT670" s="33" t="n">
        <v>0.036</v>
      </c>
      <c r="CU670" s="33" t="n">
        <v>0.009</v>
      </c>
      <c r="CV670" s="33" t="n">
        <v>0.018</v>
      </c>
      <c r="CW670" s="33" t="n">
        <v>0.018</v>
      </c>
      <c r="CX670" s="33" t="n">
        <v>0.036</v>
      </c>
      <c r="CY670" s="33" t="n">
        <v>0.027</v>
      </c>
      <c r="CZ670" s="33" t="n">
        <v>0.027</v>
      </c>
      <c r="DA670" s="33" t="n">
        <v>0.063</v>
      </c>
      <c r="DB670" s="33" t="n">
        <v>0.045</v>
      </c>
      <c r="DC670" s="33" t="n">
        <v>0.09</v>
      </c>
      <c r="DD670" s="33" t="n">
        <v>0.045</v>
      </c>
      <c r="DE670" s="33" t="n">
        <v>0.117</v>
      </c>
      <c r="DF670" s="33" t="n">
        <v>0.108</v>
      </c>
      <c r="DG670" s="33" t="n">
        <v>0.144</v>
      </c>
      <c r="DH670" s="33" t="n">
        <v>0.108</v>
      </c>
      <c r="DI670" s="33" t="n">
        <v>0.153</v>
      </c>
      <c r="DJ670" s="33" t="n">
        <v>0.279</v>
      </c>
      <c r="DK670" s="33" t="n">
        <v>0.126</v>
      </c>
      <c r="DL670" s="33" t="n">
        <v>0.27</v>
      </c>
      <c r="DM670" s="33" t="n">
        <v>0.216</v>
      </c>
      <c r="DN670" s="33" t="n">
        <v>0</v>
      </c>
      <c r="DO670" s="33" t="n">
        <v>0.009</v>
      </c>
      <c r="DP670" s="33" t="n">
        <v>0</v>
      </c>
      <c r="DQ670" s="33" t="n">
        <v>0</v>
      </c>
      <c r="DR670" s="33" t="n">
        <v>0</v>
      </c>
      <c r="DS670" s="33" t="n">
        <v>0.009</v>
      </c>
      <c r="DT670" s="33" t="n">
        <v>0</v>
      </c>
      <c r="DU670" s="33" t="n">
        <v>0.018</v>
      </c>
      <c r="DV670" s="33" t="n">
        <v>0.027</v>
      </c>
      <c r="DW670" s="33" t="n">
        <v>0.865</v>
      </c>
      <c r="DX670" s="33" t="n">
        <v>0.865</v>
      </c>
      <c r="DY670" s="33" t="n">
        <v>0.82</v>
      </c>
      <c r="DZ670" s="33" t="n">
        <v>0.847</v>
      </c>
      <c r="EA670" s="33" t="n">
        <v>0.811</v>
      </c>
      <c r="EB670" s="33" t="n">
        <v>0.64</v>
      </c>
      <c r="EC670" s="33" t="n">
        <v>0.829</v>
      </c>
      <c r="ED670" s="33" t="n">
        <v>0.586</v>
      </c>
      <c r="EE670" s="33" t="n">
        <v>0.703</v>
      </c>
      <c r="EF670" s="33" t="n">
        <v>0.658</v>
      </c>
      <c r="EG670" s="33" t="n">
        <v>0.018</v>
      </c>
      <c r="EH670" s="33" t="n">
        <v>0</v>
      </c>
      <c r="EI670" s="33" t="n">
        <v>0.045</v>
      </c>
      <c r="EJ670" s="33" t="n">
        <v>0.252</v>
      </c>
      <c r="EK670" s="33" t="n">
        <v>0.045</v>
      </c>
      <c r="EL670" s="33" t="n">
        <v>0.018</v>
      </c>
      <c r="EM670" s="33" t="n">
        <v>0.117</v>
      </c>
      <c r="EN670" s="33" t="n">
        <v>0.027</v>
      </c>
      <c r="EO670" s="33" t="n">
        <v>0.234</v>
      </c>
      <c r="EP670" s="33" t="n">
        <v>0.243</v>
      </c>
      <c r="EQ670" s="33" t="n">
        <v>0.216</v>
      </c>
      <c r="ER670" s="33" t="n">
        <v>0.009</v>
      </c>
      <c r="ES670" s="33" t="n">
        <v>0.018</v>
      </c>
      <c r="ET670" s="33" t="n">
        <v>0.036</v>
      </c>
      <c r="EU670" s="33" t="n">
        <v>0.153</v>
      </c>
      <c r="EV670" s="33" t="n">
        <v>0.054</v>
      </c>
      <c r="EW670" s="33" t="n">
        <v>0.685</v>
      </c>
      <c r="EX670" s="33" t="n">
        <v>0.703</v>
      </c>
      <c r="EY670" s="33" t="n">
        <v>0.468</v>
      </c>
      <c r="EZ670" s="33" t="n">
        <v>9.2</v>
      </c>
      <c r="FA670" s="33" t="n">
        <v>0</v>
      </c>
      <c r="FB670" s="33" t="n">
        <v>0</v>
      </c>
      <c r="FC670" s="33" t="n">
        <v>0</v>
      </c>
      <c r="FD670" s="33" t="n">
        <v>0</v>
      </c>
      <c r="FE670" s="33" t="n">
        <v>0.018</v>
      </c>
      <c r="FF670" s="33" t="n">
        <v>0.018</v>
      </c>
      <c r="FG670" s="33" t="n">
        <v>0.045</v>
      </c>
      <c r="FH670" s="33" t="n">
        <v>0.171</v>
      </c>
      <c r="FI670" s="33" t="n">
        <v>0.144</v>
      </c>
      <c r="FJ670" s="33" t="n">
        <v>0.586</v>
      </c>
      <c r="FK670" s="33" t="n">
        <v>0.018</v>
      </c>
      <c r="FL670" s="33" t="n">
        <v>0.541</v>
      </c>
      <c r="FM670" s="33" t="n">
        <v>0.64</v>
      </c>
      <c r="FN670" s="33" t="n">
        <v>0.234</v>
      </c>
      <c r="FO670" s="33" t="n">
        <v>0.189</v>
      </c>
      <c r="FP670" s="33" t="n">
        <v>0.126</v>
      </c>
      <c r="FQ670" s="33" t="n">
        <v>0.288</v>
      </c>
      <c r="FR670" s="33" t="n">
        <v>0.081</v>
      </c>
      <c r="FS670" s="33" t="n">
        <v>0.063</v>
      </c>
      <c r="FT670" s="33" t="n">
        <v>0.315</v>
      </c>
      <c r="FU670" s="33" t="n">
        <v>0.045</v>
      </c>
      <c r="FV670" s="33" t="n">
        <v>0.072</v>
      </c>
      <c r="FW670" s="33" t="n">
        <v>0.126</v>
      </c>
      <c r="FX670" s="33" t="n">
        <v>0.144</v>
      </c>
      <c r="FY670" s="33" t="n">
        <v>0.099</v>
      </c>
      <c r="FZ670" s="33" t="n">
        <v>0.036</v>
      </c>
      <c r="GA670" s="33" t="n">
        <v>0.009</v>
      </c>
      <c r="GB670" s="33" t="n">
        <v>0</v>
      </c>
      <c r="GC670" s="33" t="n">
        <v>0</v>
      </c>
      <c r="GD670" s="33" t="n">
        <v>0.018</v>
      </c>
      <c r="GE670" s="33" t="n">
        <v>0.027</v>
      </c>
      <c r="GF670" s="33" t="n">
        <v>0</v>
      </c>
      <c r="GG670" s="33" t="n">
        <v>0.18</v>
      </c>
      <c r="GH670" s="33" t="n">
        <v>0.252</v>
      </c>
      <c r="GI670" s="33" t="n">
        <v>0.27</v>
      </c>
      <c r="GJ670" s="33" t="n">
        <v>0.324</v>
      </c>
      <c r="GK670" s="33" t="n">
        <v>0.432</v>
      </c>
      <c r="GL670" s="33" t="n">
        <v>0.252</v>
      </c>
      <c r="GM670" s="33" t="n">
        <v>0.793</v>
      </c>
      <c r="GN670" s="33" t="n">
        <v>0.541</v>
      </c>
      <c r="GO670" s="33" t="n">
        <v>0.658</v>
      </c>
      <c r="GP670" s="33" t="n">
        <v>0.514</v>
      </c>
      <c r="GQ670" s="33" t="n">
        <v>0.396</v>
      </c>
      <c r="GR670" s="33" t="n">
        <v>0.712</v>
      </c>
      <c r="GS670" s="33" t="n">
        <v>0</v>
      </c>
      <c r="GT670" s="33" t="n">
        <v>0.153</v>
      </c>
      <c r="GU670" s="33" t="n">
        <v>0.036</v>
      </c>
      <c r="GV670" s="33" t="n">
        <v>0.099</v>
      </c>
      <c r="GW670" s="33" t="n">
        <v>0.081</v>
      </c>
      <c r="GX670" s="33" t="n">
        <v>0.009</v>
      </c>
      <c r="GY670" s="33" t="n">
        <v>0</v>
      </c>
      <c r="GZ670" s="33" t="n">
        <v>0.018</v>
      </c>
      <c r="HA670" s="33" t="n">
        <v>0</v>
      </c>
      <c r="HB670" s="33" t="n">
        <v>0</v>
      </c>
      <c r="HC670" s="33" t="n">
        <v>0.027</v>
      </c>
      <c r="HD670" s="33" t="n">
        <v>0</v>
      </c>
      <c r="HE670" s="33" t="n">
        <v>0.018</v>
      </c>
      <c r="HF670" s="33" t="n">
        <v>0.036</v>
      </c>
      <c r="HG670" s="33" t="n">
        <v>0.036</v>
      </c>
      <c r="HH670" s="33" t="n">
        <v>0.045</v>
      </c>
      <c r="HI670" s="33" t="n">
        <v>0.036</v>
      </c>
      <c r="HJ670" s="33" t="n">
        <v>0.027</v>
      </c>
    </row>
    <row r="671" customFormat="false" ht="15" hidden="false" customHeight="false" outlineLevel="0" collapsed="false">
      <c r="A671" s="33" t="n">
        <v>610532</v>
      </c>
      <c r="B671" s="242" t="s">
        <v>1785</v>
      </c>
      <c r="C671" s="243" t="s">
        <v>1786</v>
      </c>
      <c r="D671" s="33" t="n">
        <v>8021</v>
      </c>
      <c r="E671" s="33" t="n">
        <v>22441</v>
      </c>
      <c r="F671" s="33" t="s">
        <v>701</v>
      </c>
      <c r="G671" s="33" t="s">
        <v>702</v>
      </c>
      <c r="H671" s="243" t="s">
        <v>1850</v>
      </c>
      <c r="I671" s="33" t="s">
        <v>1855</v>
      </c>
      <c r="J671" s="33" t="s">
        <v>1788</v>
      </c>
      <c r="L671" s="33" t="s">
        <v>112</v>
      </c>
      <c r="N671" s="33" t="s">
        <v>1790</v>
      </c>
      <c r="O671" s="33" t="n">
        <v>54697</v>
      </c>
      <c r="P671" s="33" t="s">
        <v>1791</v>
      </c>
      <c r="Q671" s="33" t="s">
        <v>6235</v>
      </c>
      <c r="R671" s="33" t="s">
        <v>6236</v>
      </c>
      <c r="S671" s="33" t="n">
        <v>60632</v>
      </c>
      <c r="T671" s="33" t="n">
        <v>44</v>
      </c>
      <c r="U671" s="33" t="s">
        <v>6237</v>
      </c>
      <c r="V671" s="33" t="s">
        <v>6238</v>
      </c>
      <c r="W671" s="33" t="s">
        <v>6239</v>
      </c>
      <c r="X671" s="33" t="s">
        <v>6240</v>
      </c>
      <c r="Y671" s="33" t="s">
        <v>2274</v>
      </c>
      <c r="AA671" s="33" t="n">
        <v>2012</v>
      </c>
      <c r="AB671" s="33" t="n">
        <v>610532</v>
      </c>
      <c r="AD671" s="33" t="n">
        <v>8021</v>
      </c>
      <c r="AG671" s="33" t="s">
        <v>6241</v>
      </c>
      <c r="AH671" s="33" t="n">
        <v>5</v>
      </c>
      <c r="AI671" s="33" t="s">
        <v>2242</v>
      </c>
      <c r="AJ671" s="33" t="s">
        <v>1801</v>
      </c>
      <c r="AK671" s="33" t="s">
        <v>1802</v>
      </c>
      <c r="AL671" s="33" t="s">
        <v>112</v>
      </c>
      <c r="AM671" s="33" t="s">
        <v>71</v>
      </c>
      <c r="AN671" s="33" t="s">
        <v>112</v>
      </c>
      <c r="AO671" s="33" t="s">
        <v>112</v>
      </c>
      <c r="AP671" s="33" t="s">
        <v>71</v>
      </c>
      <c r="AQ671" s="33" t="s">
        <v>2467</v>
      </c>
      <c r="AR671" s="244" t="s">
        <v>109</v>
      </c>
      <c r="AS671" s="33" t="s">
        <v>47</v>
      </c>
      <c r="AT671" s="33" t="s">
        <v>47</v>
      </c>
      <c r="AU671" s="33" t="s">
        <v>77</v>
      </c>
      <c r="AV671" s="33" t="n">
        <v>40</v>
      </c>
      <c r="AW671" s="33" t="n">
        <v>45</v>
      </c>
      <c r="AX671" s="33" t="n">
        <v>66</v>
      </c>
      <c r="AY671" s="33" t="n">
        <v>569</v>
      </c>
      <c r="AZ671" s="33" t="n">
        <v>9</v>
      </c>
      <c r="BA671" s="33" t="n">
        <v>0</v>
      </c>
      <c r="BB671" s="33" t="n">
        <v>4</v>
      </c>
      <c r="BC671" s="33" t="n">
        <v>543</v>
      </c>
      <c r="BD671" s="245" t="n">
        <v>2</v>
      </c>
      <c r="BE671" s="33" t="n">
        <v>0</v>
      </c>
      <c r="BF671" s="33" t="n">
        <v>4</v>
      </c>
      <c r="BG671" s="33" t="n">
        <v>7</v>
      </c>
      <c r="BH671" s="33" t="n">
        <v>569</v>
      </c>
      <c r="BI671" s="33" t="n">
        <v>0.026</v>
      </c>
      <c r="BJ671" s="33" t="n">
        <v>0.014</v>
      </c>
      <c r="BK671" s="33" t="n">
        <v>0.018</v>
      </c>
      <c r="BL671" s="33" t="n">
        <v>0.019</v>
      </c>
      <c r="BM671" s="33" t="n">
        <v>0.016</v>
      </c>
      <c r="BN671" s="33" t="n">
        <v>0.081</v>
      </c>
      <c r="BO671" s="33" t="n">
        <v>0.054</v>
      </c>
      <c r="BP671" s="33" t="n">
        <v>0.032</v>
      </c>
      <c r="BQ671" s="33" t="n">
        <v>0.047</v>
      </c>
      <c r="BR671" s="33" t="n">
        <v>0.044</v>
      </c>
      <c r="BS671" s="33" t="n">
        <v>0.098</v>
      </c>
      <c r="BT671" s="33" t="n">
        <v>0.193</v>
      </c>
      <c r="BU671" s="33" t="n">
        <v>0.397</v>
      </c>
      <c r="BV671" s="33" t="n">
        <v>0.346</v>
      </c>
      <c r="BW671" s="33" t="n">
        <v>0.401</v>
      </c>
      <c r="BX671" s="33" t="n">
        <v>0.297</v>
      </c>
      <c r="BY671" s="33" t="n">
        <v>0.39</v>
      </c>
      <c r="BZ671" s="33" t="n">
        <v>0.341</v>
      </c>
      <c r="CA671" s="33" t="n">
        <v>0.018</v>
      </c>
      <c r="CB671" s="33" t="n">
        <v>0.021</v>
      </c>
      <c r="CC671" s="33" t="n">
        <v>0.044</v>
      </c>
      <c r="CD671" s="33" t="n">
        <v>0.019</v>
      </c>
      <c r="CE671" s="33" t="n">
        <v>0.028</v>
      </c>
      <c r="CF671" s="33" t="n">
        <v>0.033</v>
      </c>
      <c r="CG671" s="33" t="n">
        <v>0.504</v>
      </c>
      <c r="CH671" s="33" t="n">
        <v>0.587</v>
      </c>
      <c r="CI671" s="33" t="n">
        <v>0.49</v>
      </c>
      <c r="CJ671" s="33" t="n">
        <v>0.62</v>
      </c>
      <c r="CK671" s="33" t="n">
        <v>0.467</v>
      </c>
      <c r="CL671" s="33" t="n">
        <v>0.351</v>
      </c>
      <c r="CM671" s="33" t="n">
        <v>0.005</v>
      </c>
      <c r="CN671" s="33" t="n">
        <v>0.005</v>
      </c>
      <c r="CO671" s="33" t="n">
        <v>0.005</v>
      </c>
      <c r="CP671" s="33" t="n">
        <v>0.009</v>
      </c>
      <c r="CQ671" s="33" t="n">
        <v>0.004</v>
      </c>
      <c r="CR671" s="33" t="n">
        <v>0.004</v>
      </c>
      <c r="CS671" s="33" t="n">
        <v>0.023</v>
      </c>
      <c r="CT671" s="33" t="n">
        <v>0.104</v>
      </c>
      <c r="CU671" s="33" t="n">
        <v>0.028</v>
      </c>
      <c r="CV671" s="33" t="n">
        <v>0.007</v>
      </c>
      <c r="CW671" s="33" t="n">
        <v>0.014</v>
      </c>
      <c r="CX671" s="33" t="n">
        <v>0.005</v>
      </c>
      <c r="CY671" s="33" t="n">
        <v>0.021</v>
      </c>
      <c r="CZ671" s="33" t="n">
        <v>0.019</v>
      </c>
      <c r="DA671" s="33" t="n">
        <v>0.021</v>
      </c>
      <c r="DB671" s="33" t="n">
        <v>0.097</v>
      </c>
      <c r="DC671" s="33" t="n">
        <v>0.13</v>
      </c>
      <c r="DD671" s="33" t="n">
        <v>0.086</v>
      </c>
      <c r="DE671" s="33" t="n">
        <v>0.149</v>
      </c>
      <c r="DF671" s="33" t="n">
        <v>0.186</v>
      </c>
      <c r="DG671" s="33" t="n">
        <v>0.246</v>
      </c>
      <c r="DH671" s="33" t="n">
        <v>0.239</v>
      </c>
      <c r="DI671" s="33" t="n">
        <v>0.214</v>
      </c>
      <c r="DJ671" s="33" t="n">
        <v>0.251</v>
      </c>
      <c r="DK671" s="33" t="n">
        <v>0.295</v>
      </c>
      <c r="DL671" s="33" t="n">
        <v>0.278</v>
      </c>
      <c r="DM671" s="33" t="n">
        <v>0.286</v>
      </c>
      <c r="DN671" s="33" t="n">
        <v>0.018</v>
      </c>
      <c r="DO671" s="33" t="n">
        <v>0.018</v>
      </c>
      <c r="DP671" s="33" t="n">
        <v>0.023</v>
      </c>
      <c r="DQ671" s="33" t="n">
        <v>0.021</v>
      </c>
      <c r="DR671" s="33" t="n">
        <v>0.018</v>
      </c>
      <c r="DS671" s="33" t="n">
        <v>0.021</v>
      </c>
      <c r="DT671" s="33" t="n">
        <v>0.025</v>
      </c>
      <c r="DU671" s="33" t="n">
        <v>0.018</v>
      </c>
      <c r="DV671" s="33" t="n">
        <v>0.025</v>
      </c>
      <c r="DW671" s="33" t="n">
        <v>0.821</v>
      </c>
      <c r="DX671" s="33" t="n">
        <v>0.777</v>
      </c>
      <c r="DY671" s="33" t="n">
        <v>0.721</v>
      </c>
      <c r="DZ671" s="33" t="n">
        <v>0.71</v>
      </c>
      <c r="EA671" s="33" t="n">
        <v>0.745</v>
      </c>
      <c r="EB671" s="33" t="n">
        <v>0.703</v>
      </c>
      <c r="EC671" s="33" t="n">
        <v>0.561</v>
      </c>
      <c r="ED671" s="33" t="n">
        <v>0.471</v>
      </c>
      <c r="EE671" s="33" t="n">
        <v>0.575</v>
      </c>
      <c r="EF671" s="33" t="n">
        <v>0.281</v>
      </c>
      <c r="EG671" s="33" t="n">
        <v>0.026</v>
      </c>
      <c r="EH671" s="33" t="n">
        <v>0.019</v>
      </c>
      <c r="EI671" s="33" t="n">
        <v>0.03</v>
      </c>
      <c r="EJ671" s="33" t="n">
        <v>0.276</v>
      </c>
      <c r="EK671" s="33" t="n">
        <v>0.121</v>
      </c>
      <c r="EL671" s="33" t="n">
        <v>0.056</v>
      </c>
      <c r="EM671" s="33" t="n">
        <v>0.102</v>
      </c>
      <c r="EN671" s="33" t="n">
        <v>0.207</v>
      </c>
      <c r="EO671" s="33" t="n">
        <v>0.415</v>
      </c>
      <c r="EP671" s="33" t="n">
        <v>0.348</v>
      </c>
      <c r="EQ671" s="33" t="n">
        <v>0.327</v>
      </c>
      <c r="ER671" s="33" t="n">
        <v>0.091</v>
      </c>
      <c r="ES671" s="33" t="n">
        <v>0.063</v>
      </c>
      <c r="ET671" s="33" t="n">
        <v>0.105</v>
      </c>
      <c r="EU671" s="33" t="n">
        <v>0.076</v>
      </c>
      <c r="EV671" s="33" t="n">
        <v>0.144</v>
      </c>
      <c r="EW671" s="33" t="n">
        <v>0.374</v>
      </c>
      <c r="EX671" s="33" t="n">
        <v>0.471</v>
      </c>
      <c r="EY671" s="33" t="n">
        <v>0.466</v>
      </c>
      <c r="EZ671" s="33" t="n">
        <v>8.55</v>
      </c>
      <c r="FA671" s="33" t="n">
        <v>0.009</v>
      </c>
      <c r="FB671" s="33" t="n">
        <v>0.005</v>
      </c>
      <c r="FC671" s="33" t="n">
        <v>0.005</v>
      </c>
      <c r="FD671" s="33" t="n">
        <v>0.012</v>
      </c>
      <c r="FE671" s="33" t="n">
        <v>0.044</v>
      </c>
      <c r="FF671" s="33" t="n">
        <v>0.046</v>
      </c>
      <c r="FG671" s="33" t="n">
        <v>0.065</v>
      </c>
      <c r="FH671" s="33" t="n">
        <v>0.163</v>
      </c>
      <c r="FI671" s="33" t="n">
        <v>0.193</v>
      </c>
      <c r="FJ671" s="33" t="n">
        <v>0.385</v>
      </c>
      <c r="FK671" s="33" t="n">
        <v>0.072</v>
      </c>
      <c r="FL671" s="33" t="n">
        <v>0.351</v>
      </c>
      <c r="FM671" s="33" t="n">
        <v>0.452</v>
      </c>
      <c r="FN671" s="33" t="n">
        <v>0.276</v>
      </c>
      <c r="FO671" s="33" t="n">
        <v>0.22</v>
      </c>
      <c r="FP671" s="33" t="n">
        <v>0.128</v>
      </c>
      <c r="FQ671" s="33" t="n">
        <v>0.2</v>
      </c>
      <c r="FR671" s="33" t="n">
        <v>0.114</v>
      </c>
      <c r="FS671" s="33" t="n">
        <v>0.079</v>
      </c>
      <c r="FT671" s="33" t="n">
        <v>0.163</v>
      </c>
      <c r="FU671" s="33" t="n">
        <v>0.13</v>
      </c>
      <c r="FV671" s="33" t="n">
        <v>0.083</v>
      </c>
      <c r="FW671" s="33" t="n">
        <v>0.192</v>
      </c>
      <c r="FX671" s="33" t="n">
        <v>0.185</v>
      </c>
      <c r="FY671" s="33" t="n">
        <v>0.258</v>
      </c>
      <c r="FZ671" s="33" t="n">
        <v>0.169</v>
      </c>
      <c r="GA671" s="33" t="n">
        <v>0.007</v>
      </c>
      <c r="GB671" s="33" t="n">
        <v>0.004</v>
      </c>
      <c r="GC671" s="33" t="n">
        <v>0.007</v>
      </c>
      <c r="GD671" s="33" t="n">
        <v>0.016</v>
      </c>
      <c r="GE671" s="33" t="n">
        <v>0.135</v>
      </c>
      <c r="GF671" s="33" t="n">
        <v>0.004</v>
      </c>
      <c r="GG671" s="33" t="n">
        <v>0.288</v>
      </c>
      <c r="GH671" s="33" t="n">
        <v>0.223</v>
      </c>
      <c r="GI671" s="33" t="n">
        <v>0.22</v>
      </c>
      <c r="GJ671" s="33" t="n">
        <v>0.241</v>
      </c>
      <c r="GK671" s="33" t="n">
        <v>0.334</v>
      </c>
      <c r="GL671" s="33" t="n">
        <v>0.239</v>
      </c>
      <c r="GM671" s="33" t="n">
        <v>0.583</v>
      </c>
      <c r="GN671" s="33" t="n">
        <v>0.566</v>
      </c>
      <c r="GO671" s="33" t="n">
        <v>0.541</v>
      </c>
      <c r="GP671" s="33" t="n">
        <v>0.575</v>
      </c>
      <c r="GQ671" s="33" t="n">
        <v>0.353</v>
      </c>
      <c r="GR671" s="33" t="n">
        <v>0.633</v>
      </c>
      <c r="GS671" s="33" t="n">
        <v>0.04</v>
      </c>
      <c r="GT671" s="33" t="n">
        <v>0.109</v>
      </c>
      <c r="GU671" s="33" t="n">
        <v>0.111</v>
      </c>
      <c r="GV671" s="33" t="n">
        <v>0.069</v>
      </c>
      <c r="GW671" s="33" t="n">
        <v>0.084</v>
      </c>
      <c r="GX671" s="33" t="n">
        <v>0.039</v>
      </c>
      <c r="GY671" s="33" t="n">
        <v>0.023</v>
      </c>
      <c r="GZ671" s="33" t="n">
        <v>0.026</v>
      </c>
      <c r="HA671" s="33" t="n">
        <v>0.035</v>
      </c>
      <c r="HB671" s="33" t="n">
        <v>0.021</v>
      </c>
      <c r="HC671" s="33" t="n">
        <v>0.019</v>
      </c>
      <c r="HD671" s="33" t="n">
        <v>0.025</v>
      </c>
      <c r="HE671" s="33" t="n">
        <v>0.058</v>
      </c>
      <c r="HF671" s="33" t="n">
        <v>0.072</v>
      </c>
      <c r="HG671" s="33" t="n">
        <v>0.086</v>
      </c>
      <c r="HH671" s="33" t="n">
        <v>0.079</v>
      </c>
      <c r="HI671" s="33" t="n">
        <v>0.074</v>
      </c>
      <c r="HJ671" s="33" t="n">
        <v>0.062</v>
      </c>
    </row>
    <row r="672" customFormat="false" ht="15" hidden="false" customHeight="false" outlineLevel="0" collapsed="false">
      <c r="A672" s="33" t="n">
        <v>610533</v>
      </c>
      <c r="B672" s="242" t="s">
        <v>1785</v>
      </c>
      <c r="C672" s="243" t="s">
        <v>1786</v>
      </c>
      <c r="D672" s="33" t="n">
        <v>8023</v>
      </c>
      <c r="E672" s="33" t="n">
        <v>22581</v>
      </c>
      <c r="F672" s="33" t="s">
        <v>1153</v>
      </c>
      <c r="G672" s="33" t="s">
        <v>1154</v>
      </c>
      <c r="H672" s="243" t="s">
        <v>46</v>
      </c>
      <c r="I672" s="33" t="s">
        <v>1855</v>
      </c>
      <c r="J672" s="33" t="s">
        <v>1788</v>
      </c>
      <c r="L672" s="33" t="s">
        <v>80</v>
      </c>
      <c r="N672" s="33" t="s">
        <v>1790</v>
      </c>
      <c r="O672" s="33" t="n">
        <v>54698</v>
      </c>
      <c r="P672" s="33" t="s">
        <v>1791</v>
      </c>
      <c r="Q672" s="33" t="s">
        <v>1153</v>
      </c>
      <c r="R672" s="33" t="s">
        <v>6242</v>
      </c>
      <c r="S672" s="33" t="n">
        <v>60639</v>
      </c>
      <c r="T672" s="33" t="n">
        <v>29</v>
      </c>
      <c r="U672" s="33" t="s">
        <v>6243</v>
      </c>
      <c r="V672" s="33" t="s">
        <v>6244</v>
      </c>
      <c r="W672" s="33" t="s">
        <v>6245</v>
      </c>
      <c r="X672" s="33" t="s">
        <v>6246</v>
      </c>
      <c r="Y672" s="33" t="s">
        <v>1946</v>
      </c>
      <c r="AA672" s="33" t="n">
        <v>2012</v>
      </c>
      <c r="AB672" s="33" t="n">
        <v>610533</v>
      </c>
      <c r="AD672" s="33" t="n">
        <v>8023</v>
      </c>
      <c r="AG672" s="33" t="s">
        <v>6247</v>
      </c>
      <c r="AH672" s="33" t="n">
        <v>2</v>
      </c>
      <c r="AI672" s="33" t="s">
        <v>1823</v>
      </c>
      <c r="AJ672" s="33" t="s">
        <v>1801</v>
      </c>
      <c r="AK672" s="33" t="s">
        <v>1802</v>
      </c>
      <c r="AL672" s="33" t="s">
        <v>80</v>
      </c>
      <c r="AM672" s="33" t="s">
        <v>65</v>
      </c>
      <c r="AN672" s="33" t="s">
        <v>80</v>
      </c>
      <c r="AO672" s="33" t="s">
        <v>80</v>
      </c>
      <c r="AP672" s="33" t="s">
        <v>65</v>
      </c>
      <c r="AQ672" s="33" t="s">
        <v>2426</v>
      </c>
      <c r="AR672" s="244" t="s">
        <v>84</v>
      </c>
      <c r="AS672" s="33" t="s">
        <v>67</v>
      </c>
      <c r="AT672" s="33" t="s">
        <v>77</v>
      </c>
      <c r="AU672" s="33" t="s">
        <v>77</v>
      </c>
      <c r="AV672" s="33" t="n">
        <v>37</v>
      </c>
      <c r="AW672" s="33" t="n">
        <v>69</v>
      </c>
      <c r="AX672" s="33" t="n">
        <v>68</v>
      </c>
      <c r="AY672" s="33" t="n">
        <v>185</v>
      </c>
      <c r="AZ672" s="33" t="n">
        <v>3</v>
      </c>
      <c r="BA672" s="33" t="n">
        <v>0</v>
      </c>
      <c r="BB672" s="33" t="n">
        <v>4</v>
      </c>
      <c r="BC672" s="33" t="n">
        <v>173</v>
      </c>
      <c r="BD672" s="245" t="n">
        <v>0</v>
      </c>
      <c r="BE672" s="33" t="n">
        <v>0</v>
      </c>
      <c r="BF672" s="33" t="n">
        <v>3</v>
      </c>
      <c r="BG672" s="33" t="n">
        <v>2</v>
      </c>
      <c r="BH672" s="33" t="n">
        <v>185</v>
      </c>
      <c r="BI672" s="33" t="n">
        <v>0.027</v>
      </c>
      <c r="BJ672" s="33" t="n">
        <v>0.027</v>
      </c>
      <c r="BK672" s="33" t="n">
        <v>0.022</v>
      </c>
      <c r="BL672" s="33" t="n">
        <v>0.005</v>
      </c>
      <c r="BM672" s="33" t="n">
        <v>0.022</v>
      </c>
      <c r="BN672" s="33" t="n">
        <v>0.07</v>
      </c>
      <c r="BO672" s="33" t="n">
        <v>0.124</v>
      </c>
      <c r="BP672" s="33" t="n">
        <v>0.081</v>
      </c>
      <c r="BQ672" s="33" t="n">
        <v>0.092</v>
      </c>
      <c r="BR672" s="33" t="n">
        <v>0.032</v>
      </c>
      <c r="BS672" s="33" t="n">
        <v>0.086</v>
      </c>
      <c r="BT672" s="33" t="n">
        <v>0.189</v>
      </c>
      <c r="BU672" s="33" t="n">
        <v>0.373</v>
      </c>
      <c r="BV672" s="33" t="n">
        <v>0.346</v>
      </c>
      <c r="BW672" s="33" t="n">
        <v>0.4</v>
      </c>
      <c r="BX672" s="33" t="n">
        <v>0.276</v>
      </c>
      <c r="BY672" s="33" t="n">
        <v>0.459</v>
      </c>
      <c r="BZ672" s="33" t="n">
        <v>0.362</v>
      </c>
      <c r="CA672" s="33" t="n">
        <v>0.016</v>
      </c>
      <c r="CB672" s="33" t="n">
        <v>0</v>
      </c>
      <c r="CC672" s="33" t="n">
        <v>0.016</v>
      </c>
      <c r="CD672" s="33" t="n">
        <v>0.011</v>
      </c>
      <c r="CE672" s="33" t="n">
        <v>0.016</v>
      </c>
      <c r="CF672" s="33" t="n">
        <v>0.016</v>
      </c>
      <c r="CG672" s="33" t="n">
        <v>0.459</v>
      </c>
      <c r="CH672" s="33" t="n">
        <v>0.546</v>
      </c>
      <c r="CI672" s="33" t="n">
        <v>0.47</v>
      </c>
      <c r="CJ672" s="33" t="n">
        <v>0.676</v>
      </c>
      <c r="CK672" s="33" t="n">
        <v>0.416</v>
      </c>
      <c r="CL672" s="33" t="n">
        <v>0.362</v>
      </c>
      <c r="CM672" s="33" t="n">
        <v>0</v>
      </c>
      <c r="CN672" s="33" t="n">
        <v>0</v>
      </c>
      <c r="CO672" s="33" t="n">
        <v>0.005</v>
      </c>
      <c r="CP672" s="33" t="n">
        <v>0.005</v>
      </c>
      <c r="CQ672" s="33" t="n">
        <v>0.005</v>
      </c>
      <c r="CR672" s="33" t="n">
        <v>0.005</v>
      </c>
      <c r="CS672" s="33" t="n">
        <v>0.005</v>
      </c>
      <c r="CT672" s="33" t="n">
        <v>0.038</v>
      </c>
      <c r="CU672" s="33" t="n">
        <v>0.011</v>
      </c>
      <c r="CV672" s="33" t="n">
        <v>0.011</v>
      </c>
      <c r="CW672" s="33" t="n">
        <v>0.022</v>
      </c>
      <c r="CX672" s="33" t="n">
        <v>0.022</v>
      </c>
      <c r="CY672" s="33" t="n">
        <v>0.022</v>
      </c>
      <c r="CZ672" s="33" t="n">
        <v>0.011</v>
      </c>
      <c r="DA672" s="33" t="n">
        <v>0.027</v>
      </c>
      <c r="DB672" s="33" t="n">
        <v>0.043</v>
      </c>
      <c r="DC672" s="33" t="n">
        <v>0.059</v>
      </c>
      <c r="DD672" s="33" t="n">
        <v>0.016</v>
      </c>
      <c r="DE672" s="33" t="n">
        <v>0.114</v>
      </c>
      <c r="DF672" s="33" t="n">
        <v>0.076</v>
      </c>
      <c r="DG672" s="33" t="n">
        <v>0.146</v>
      </c>
      <c r="DH672" s="33" t="n">
        <v>0.195</v>
      </c>
      <c r="DI672" s="33" t="n">
        <v>0.119</v>
      </c>
      <c r="DJ672" s="33" t="n">
        <v>0.216</v>
      </c>
      <c r="DK672" s="33" t="n">
        <v>0.222</v>
      </c>
      <c r="DL672" s="33" t="n">
        <v>0.259</v>
      </c>
      <c r="DM672" s="33" t="n">
        <v>0.2</v>
      </c>
      <c r="DN672" s="33" t="n">
        <v>0.027</v>
      </c>
      <c r="DO672" s="33" t="n">
        <v>0.016</v>
      </c>
      <c r="DP672" s="33" t="n">
        <v>0.022</v>
      </c>
      <c r="DQ672" s="33" t="n">
        <v>0.016</v>
      </c>
      <c r="DR672" s="33" t="n">
        <v>0.027</v>
      </c>
      <c r="DS672" s="33" t="n">
        <v>0.038</v>
      </c>
      <c r="DT672" s="33" t="n">
        <v>0.022</v>
      </c>
      <c r="DU672" s="33" t="n">
        <v>0.032</v>
      </c>
      <c r="DV672" s="33" t="n">
        <v>0.022</v>
      </c>
      <c r="DW672" s="33" t="n">
        <v>0.849</v>
      </c>
      <c r="DX672" s="33" t="n">
        <v>0.886</v>
      </c>
      <c r="DY672" s="33" t="n">
        <v>0.805</v>
      </c>
      <c r="DZ672" s="33" t="n">
        <v>0.762</v>
      </c>
      <c r="EA672" s="33" t="n">
        <v>0.838</v>
      </c>
      <c r="EB672" s="33" t="n">
        <v>0.714</v>
      </c>
      <c r="EC672" s="33" t="n">
        <v>0.708</v>
      </c>
      <c r="ED672" s="33" t="n">
        <v>0.611</v>
      </c>
      <c r="EE672" s="33" t="n">
        <v>0.751</v>
      </c>
      <c r="EF672" s="33" t="n">
        <v>0.416</v>
      </c>
      <c r="EG672" s="33" t="n">
        <v>0.022</v>
      </c>
      <c r="EH672" s="33" t="n">
        <v>0.005</v>
      </c>
      <c r="EI672" s="33" t="n">
        <v>0.054</v>
      </c>
      <c r="EJ672" s="33" t="n">
        <v>0.222</v>
      </c>
      <c r="EK672" s="33" t="n">
        <v>0.065</v>
      </c>
      <c r="EL672" s="33" t="n">
        <v>0.016</v>
      </c>
      <c r="EM672" s="33" t="n">
        <v>0.081</v>
      </c>
      <c r="EN672" s="33" t="n">
        <v>0.13</v>
      </c>
      <c r="EO672" s="33" t="n">
        <v>0.286</v>
      </c>
      <c r="EP672" s="33" t="n">
        <v>0.286</v>
      </c>
      <c r="EQ672" s="33" t="n">
        <v>0.27</v>
      </c>
      <c r="ER672" s="33" t="n">
        <v>0.081</v>
      </c>
      <c r="ES672" s="33" t="n">
        <v>0.049</v>
      </c>
      <c r="ET672" s="33" t="n">
        <v>0.059</v>
      </c>
      <c r="EU672" s="33" t="n">
        <v>0.103</v>
      </c>
      <c r="EV672" s="33" t="n">
        <v>0.151</v>
      </c>
      <c r="EW672" s="33" t="n">
        <v>0.578</v>
      </c>
      <c r="EX672" s="33" t="n">
        <v>0.632</v>
      </c>
      <c r="EY672" s="33" t="n">
        <v>0.492</v>
      </c>
      <c r="EZ672" s="33" t="n">
        <v>9</v>
      </c>
      <c r="FA672" s="33" t="n">
        <v>0</v>
      </c>
      <c r="FB672" s="33" t="n">
        <v>0</v>
      </c>
      <c r="FC672" s="33" t="n">
        <v>0.022</v>
      </c>
      <c r="FD672" s="33" t="n">
        <v>0.011</v>
      </c>
      <c r="FE672" s="33" t="n">
        <v>0.005</v>
      </c>
      <c r="FF672" s="33" t="n">
        <v>0.032</v>
      </c>
      <c r="FG672" s="33" t="n">
        <v>0.049</v>
      </c>
      <c r="FH672" s="33" t="n">
        <v>0.124</v>
      </c>
      <c r="FI672" s="33" t="n">
        <v>0.151</v>
      </c>
      <c r="FJ672" s="33" t="n">
        <v>0.524</v>
      </c>
      <c r="FK672" s="33" t="n">
        <v>0.081</v>
      </c>
      <c r="FL672" s="33" t="n">
        <v>0.259</v>
      </c>
      <c r="FM672" s="33" t="n">
        <v>0.389</v>
      </c>
      <c r="FN672" s="33" t="n">
        <v>0.205</v>
      </c>
      <c r="FO672" s="33" t="n">
        <v>0.232</v>
      </c>
      <c r="FP672" s="33" t="n">
        <v>0.157</v>
      </c>
      <c r="FQ672" s="33" t="n">
        <v>0.227</v>
      </c>
      <c r="FR672" s="33" t="n">
        <v>0.097</v>
      </c>
      <c r="FS672" s="33" t="n">
        <v>0.086</v>
      </c>
      <c r="FT672" s="33" t="n">
        <v>0.162</v>
      </c>
      <c r="FU672" s="33" t="n">
        <v>0.184</v>
      </c>
      <c r="FV672" s="33" t="n">
        <v>0.054</v>
      </c>
      <c r="FW672" s="33" t="n">
        <v>0.222</v>
      </c>
      <c r="FX672" s="33" t="n">
        <v>0.227</v>
      </c>
      <c r="FY672" s="33" t="n">
        <v>0.314</v>
      </c>
      <c r="FZ672" s="33" t="n">
        <v>0.184</v>
      </c>
      <c r="GA672" s="33" t="n">
        <v>0</v>
      </c>
      <c r="GB672" s="33" t="n">
        <v>0.011</v>
      </c>
      <c r="GC672" s="33" t="n">
        <v>0.005</v>
      </c>
      <c r="GD672" s="33" t="n">
        <v>0.005</v>
      </c>
      <c r="GE672" s="33" t="n">
        <v>0.124</v>
      </c>
      <c r="GF672" s="33" t="n">
        <v>0.005</v>
      </c>
      <c r="GG672" s="33" t="n">
        <v>0.205</v>
      </c>
      <c r="GH672" s="33" t="n">
        <v>0.211</v>
      </c>
      <c r="GI672" s="33" t="n">
        <v>0.216</v>
      </c>
      <c r="GJ672" s="33" t="n">
        <v>0.205</v>
      </c>
      <c r="GK672" s="33" t="n">
        <v>0.351</v>
      </c>
      <c r="GL672" s="33" t="n">
        <v>0.195</v>
      </c>
      <c r="GM672" s="33" t="n">
        <v>0.681</v>
      </c>
      <c r="GN672" s="33" t="n">
        <v>0.519</v>
      </c>
      <c r="GO672" s="33" t="n">
        <v>0.557</v>
      </c>
      <c r="GP672" s="33" t="n">
        <v>0.584</v>
      </c>
      <c r="GQ672" s="33" t="n">
        <v>0.314</v>
      </c>
      <c r="GR672" s="33" t="n">
        <v>0.643</v>
      </c>
      <c r="GS672" s="33" t="n">
        <v>0.011</v>
      </c>
      <c r="GT672" s="33" t="n">
        <v>0.162</v>
      </c>
      <c r="GU672" s="33" t="n">
        <v>0.103</v>
      </c>
      <c r="GV672" s="33" t="n">
        <v>0.092</v>
      </c>
      <c r="GW672" s="33" t="n">
        <v>0.092</v>
      </c>
      <c r="GX672" s="33" t="n">
        <v>0.059</v>
      </c>
      <c r="GY672" s="33" t="n">
        <v>0.027</v>
      </c>
      <c r="GZ672" s="33" t="n">
        <v>0.016</v>
      </c>
      <c r="HA672" s="33" t="n">
        <v>0.027</v>
      </c>
      <c r="HB672" s="33" t="n">
        <v>0.027</v>
      </c>
      <c r="HC672" s="33" t="n">
        <v>0.032</v>
      </c>
      <c r="HD672" s="33" t="n">
        <v>0.027</v>
      </c>
      <c r="HE672" s="33" t="n">
        <v>0.076</v>
      </c>
      <c r="HF672" s="33" t="n">
        <v>0.081</v>
      </c>
      <c r="HG672" s="33" t="n">
        <v>0.092</v>
      </c>
      <c r="HH672" s="33" t="n">
        <v>0.086</v>
      </c>
      <c r="HI672" s="33" t="n">
        <v>0.086</v>
      </c>
      <c r="HJ672" s="33" t="n">
        <v>0.07</v>
      </c>
    </row>
    <row r="673" customFormat="false" ht="15" hidden="false" customHeight="false" outlineLevel="0" collapsed="false">
      <c r="A673" s="33" t="n">
        <v>610534</v>
      </c>
      <c r="B673" s="242" t="s">
        <v>1785</v>
      </c>
      <c r="C673" s="243" t="s">
        <v>1786</v>
      </c>
      <c r="D673" s="33" t="n">
        <v>8024</v>
      </c>
      <c r="E673" s="33" t="n">
        <v>22591</v>
      </c>
      <c r="F673" s="33" t="s">
        <v>1272</v>
      </c>
      <c r="G673" s="33" t="s">
        <v>1273</v>
      </c>
      <c r="H673" s="243" t="s">
        <v>46</v>
      </c>
      <c r="I673" s="33" t="s">
        <v>1855</v>
      </c>
      <c r="J673" s="33" t="s">
        <v>1788</v>
      </c>
      <c r="L673" s="33" t="s">
        <v>80</v>
      </c>
      <c r="N673" s="33" t="s">
        <v>1790</v>
      </c>
      <c r="O673" s="33" t="n">
        <v>51174</v>
      </c>
      <c r="P673" s="33" t="s">
        <v>1791</v>
      </c>
      <c r="Q673" s="33" t="s">
        <v>1272</v>
      </c>
      <c r="R673" s="33" t="s">
        <v>6248</v>
      </c>
      <c r="S673" s="33" t="n">
        <v>60610</v>
      </c>
      <c r="T673" s="33" t="n">
        <v>33</v>
      </c>
      <c r="U673" s="33" t="s">
        <v>6249</v>
      </c>
      <c r="V673" s="33" t="s">
        <v>6250</v>
      </c>
      <c r="W673" s="33" t="s">
        <v>6251</v>
      </c>
      <c r="X673" s="33" t="s">
        <v>6252</v>
      </c>
      <c r="Y673" s="33" t="s">
        <v>2414</v>
      </c>
      <c r="Z673" s="33" t="s">
        <v>2090</v>
      </c>
      <c r="AA673" s="33" t="n">
        <v>2012</v>
      </c>
      <c r="AB673" s="33" t="n">
        <v>610534</v>
      </c>
      <c r="AD673" s="33" t="n">
        <v>8024</v>
      </c>
      <c r="AG673" s="33" t="s">
        <v>6253</v>
      </c>
      <c r="AH673" s="33" t="n">
        <v>2</v>
      </c>
      <c r="AI673" s="33" t="s">
        <v>1823</v>
      </c>
      <c r="AJ673" s="33" t="s">
        <v>1801</v>
      </c>
      <c r="AK673" s="33" t="s">
        <v>1802</v>
      </c>
      <c r="AL673" s="33" t="s">
        <v>80</v>
      </c>
      <c r="AM673" s="33" t="s">
        <v>65</v>
      </c>
      <c r="AN673" s="33" t="s">
        <v>80</v>
      </c>
      <c r="AO673" s="33" t="s">
        <v>80</v>
      </c>
      <c r="AP673" s="33" t="s">
        <v>65</v>
      </c>
      <c r="AQ673" s="33" t="s">
        <v>2426</v>
      </c>
      <c r="AR673" s="244" t="s">
        <v>822</v>
      </c>
      <c r="AS673" s="33" t="s">
        <v>131</v>
      </c>
      <c r="AT673" s="33" t="s">
        <v>77</v>
      </c>
      <c r="AU673" s="33" t="s">
        <v>47</v>
      </c>
      <c r="AV673" s="33" t="n">
        <v>93</v>
      </c>
      <c r="AW673" s="33" t="n">
        <v>77</v>
      </c>
      <c r="AX673" s="33" t="n">
        <v>53</v>
      </c>
      <c r="AY673" s="33" t="n">
        <v>149</v>
      </c>
      <c r="AZ673" s="33" t="n">
        <v>85</v>
      </c>
      <c r="BA673" s="33" t="n">
        <v>21</v>
      </c>
      <c r="BB673" s="33" t="n">
        <v>18</v>
      </c>
      <c r="BC673" s="33" t="n">
        <v>9</v>
      </c>
      <c r="BD673" s="245" t="n">
        <v>0</v>
      </c>
      <c r="BE673" s="33" t="n">
        <v>0</v>
      </c>
      <c r="BF673" s="33" t="n">
        <v>7</v>
      </c>
      <c r="BG673" s="33" t="n">
        <v>9</v>
      </c>
      <c r="BH673" s="33" t="n">
        <v>149</v>
      </c>
      <c r="BI673" s="33" t="n">
        <v>0.007</v>
      </c>
      <c r="BJ673" s="33" t="n">
        <v>0.013</v>
      </c>
      <c r="BK673" s="33" t="n">
        <v>0.007</v>
      </c>
      <c r="BL673" s="33" t="n">
        <v>0</v>
      </c>
      <c r="BM673" s="33" t="n">
        <v>0.007</v>
      </c>
      <c r="BN673" s="33" t="n">
        <v>0.02</v>
      </c>
      <c r="BO673" s="33" t="n">
        <v>0.027</v>
      </c>
      <c r="BP673" s="33" t="n">
        <v>0.02</v>
      </c>
      <c r="BQ673" s="33" t="n">
        <v>0.04</v>
      </c>
      <c r="BR673" s="33" t="n">
        <v>0.013</v>
      </c>
      <c r="BS673" s="33" t="n">
        <v>0.034</v>
      </c>
      <c r="BT673" s="33" t="n">
        <v>0.074</v>
      </c>
      <c r="BU673" s="33" t="n">
        <v>0.101</v>
      </c>
      <c r="BV673" s="33" t="n">
        <v>0.087</v>
      </c>
      <c r="BW673" s="33" t="n">
        <v>0.128</v>
      </c>
      <c r="BX673" s="33" t="n">
        <v>0.054</v>
      </c>
      <c r="BY673" s="33" t="n">
        <v>0.195</v>
      </c>
      <c r="BZ673" s="33" t="n">
        <v>0.195</v>
      </c>
      <c r="CA673" s="33" t="n">
        <v>0.02</v>
      </c>
      <c r="CB673" s="33" t="n">
        <v>0.027</v>
      </c>
      <c r="CC673" s="33" t="n">
        <v>0.034</v>
      </c>
      <c r="CD673" s="33" t="n">
        <v>0.027</v>
      </c>
      <c r="CE673" s="33" t="n">
        <v>0.02</v>
      </c>
      <c r="CF673" s="33" t="n">
        <v>0.02</v>
      </c>
      <c r="CG673" s="33" t="n">
        <v>0.846</v>
      </c>
      <c r="CH673" s="33" t="n">
        <v>0.852</v>
      </c>
      <c r="CI673" s="33" t="n">
        <v>0.792</v>
      </c>
      <c r="CJ673" s="33" t="n">
        <v>0.906</v>
      </c>
      <c r="CK673" s="33" t="n">
        <v>0.745</v>
      </c>
      <c r="CL673" s="33" t="n">
        <v>0.691</v>
      </c>
      <c r="CM673" s="33" t="n">
        <v>0.013</v>
      </c>
      <c r="CN673" s="33" t="n">
        <v>0.02</v>
      </c>
      <c r="CO673" s="33" t="n">
        <v>0.02</v>
      </c>
      <c r="CP673" s="33" t="n">
        <v>0.027</v>
      </c>
      <c r="CQ673" s="33" t="n">
        <v>0.02</v>
      </c>
      <c r="CR673" s="33" t="n">
        <v>0.027</v>
      </c>
      <c r="CS673" s="33" t="n">
        <v>0.013</v>
      </c>
      <c r="CT673" s="33" t="n">
        <v>0.034</v>
      </c>
      <c r="CU673" s="33" t="n">
        <v>0.034</v>
      </c>
      <c r="CV673" s="33" t="n">
        <v>0.02</v>
      </c>
      <c r="CW673" s="33" t="n">
        <v>0.007</v>
      </c>
      <c r="CX673" s="33" t="n">
        <v>0.007</v>
      </c>
      <c r="CY673" s="33" t="n">
        <v>0.013</v>
      </c>
      <c r="CZ673" s="33" t="n">
        <v>0.013</v>
      </c>
      <c r="DA673" s="33" t="n">
        <v>0.047</v>
      </c>
      <c r="DB673" s="33" t="n">
        <v>0.013</v>
      </c>
      <c r="DC673" s="33" t="n">
        <v>0.081</v>
      </c>
      <c r="DD673" s="33" t="n">
        <v>0.067</v>
      </c>
      <c r="DE673" s="33" t="n">
        <v>0.074</v>
      </c>
      <c r="DF673" s="33" t="n">
        <v>0.074</v>
      </c>
      <c r="DG673" s="33" t="n">
        <v>0.148</v>
      </c>
      <c r="DH673" s="33" t="n">
        <v>0.074</v>
      </c>
      <c r="DI673" s="33" t="n">
        <v>0.087</v>
      </c>
      <c r="DJ673" s="33" t="n">
        <v>0.141</v>
      </c>
      <c r="DK673" s="33" t="n">
        <v>0.141</v>
      </c>
      <c r="DL673" s="33" t="n">
        <v>0.195</v>
      </c>
      <c r="DM673" s="33" t="n">
        <v>0.181</v>
      </c>
      <c r="DN673" s="33" t="n">
        <v>0.034</v>
      </c>
      <c r="DO673" s="33" t="n">
        <v>0.04</v>
      </c>
      <c r="DP673" s="33" t="n">
        <v>0.034</v>
      </c>
      <c r="DQ673" s="33" t="n">
        <v>0.034</v>
      </c>
      <c r="DR673" s="33" t="n">
        <v>0.034</v>
      </c>
      <c r="DS673" s="33" t="n">
        <v>0.034</v>
      </c>
      <c r="DT673" s="33" t="n">
        <v>0.034</v>
      </c>
      <c r="DU673" s="33" t="n">
        <v>0.047</v>
      </c>
      <c r="DV673" s="33" t="n">
        <v>0.04</v>
      </c>
      <c r="DW673" s="33" t="n">
        <v>0.859</v>
      </c>
      <c r="DX673" s="33" t="n">
        <v>0.859</v>
      </c>
      <c r="DY673" s="33" t="n">
        <v>0.792</v>
      </c>
      <c r="DZ673" s="33" t="n">
        <v>0.852</v>
      </c>
      <c r="EA673" s="33" t="n">
        <v>0.846</v>
      </c>
      <c r="EB673" s="33" t="n">
        <v>0.752</v>
      </c>
      <c r="EC673" s="33" t="n">
        <v>0.799</v>
      </c>
      <c r="ED673" s="33" t="n">
        <v>0.644</v>
      </c>
      <c r="EE673" s="33" t="n">
        <v>0.678</v>
      </c>
      <c r="EF673" s="33" t="n">
        <v>0.523</v>
      </c>
      <c r="EG673" s="33" t="n">
        <v>0.034</v>
      </c>
      <c r="EH673" s="33" t="n">
        <v>0.04</v>
      </c>
      <c r="EI673" s="33" t="n">
        <v>0.134</v>
      </c>
      <c r="EJ673" s="33" t="n">
        <v>0.342</v>
      </c>
      <c r="EK673" s="33" t="n">
        <v>0.013</v>
      </c>
      <c r="EL673" s="33" t="n">
        <v>0.013</v>
      </c>
      <c r="EM673" s="33" t="n">
        <v>0.221</v>
      </c>
      <c r="EN673" s="33" t="n">
        <v>0.06</v>
      </c>
      <c r="EO673" s="33" t="n">
        <v>0.228</v>
      </c>
      <c r="EP673" s="33" t="n">
        <v>0.174</v>
      </c>
      <c r="EQ673" s="33" t="n">
        <v>0.295</v>
      </c>
      <c r="ER673" s="33" t="n">
        <v>0.047</v>
      </c>
      <c r="ES673" s="33" t="n">
        <v>0.047</v>
      </c>
      <c r="ET673" s="33" t="n">
        <v>0.054</v>
      </c>
      <c r="EU673" s="33" t="n">
        <v>0.074</v>
      </c>
      <c r="EV673" s="33" t="n">
        <v>0.027</v>
      </c>
      <c r="EW673" s="33" t="n">
        <v>0.678</v>
      </c>
      <c r="EX673" s="33" t="n">
        <v>0.718</v>
      </c>
      <c r="EY673" s="33" t="n">
        <v>0.275</v>
      </c>
      <c r="EZ673" s="33" t="n">
        <v>9.47</v>
      </c>
      <c r="FA673" s="33" t="n">
        <v>0.02</v>
      </c>
      <c r="FB673" s="33" t="n">
        <v>0.007</v>
      </c>
      <c r="FC673" s="33" t="n">
        <v>0</v>
      </c>
      <c r="FD673" s="33" t="n">
        <v>0</v>
      </c>
      <c r="FE673" s="33" t="n">
        <v>0</v>
      </c>
      <c r="FF673" s="33" t="n">
        <v>0</v>
      </c>
      <c r="FG673" s="33" t="n">
        <v>0.02</v>
      </c>
      <c r="FH673" s="33" t="n">
        <v>0.06</v>
      </c>
      <c r="FI673" s="33" t="n">
        <v>0.094</v>
      </c>
      <c r="FJ673" s="33" t="n">
        <v>0.758</v>
      </c>
      <c r="FK673" s="33" t="n">
        <v>0.04</v>
      </c>
      <c r="FL673" s="33" t="n">
        <v>0.349</v>
      </c>
      <c r="FM673" s="33" t="n">
        <v>0.597</v>
      </c>
      <c r="FN673" s="33" t="n">
        <v>0.141</v>
      </c>
      <c r="FO673" s="33" t="n">
        <v>0.302</v>
      </c>
      <c r="FP673" s="33" t="n">
        <v>0.228</v>
      </c>
      <c r="FQ673" s="33" t="n">
        <v>0.322</v>
      </c>
      <c r="FR673" s="33" t="n">
        <v>0.208</v>
      </c>
      <c r="FS673" s="33" t="n">
        <v>0.081</v>
      </c>
      <c r="FT673" s="33" t="n">
        <v>0.342</v>
      </c>
      <c r="FU673" s="33" t="n">
        <v>0.094</v>
      </c>
      <c r="FV673" s="33" t="n">
        <v>0.054</v>
      </c>
      <c r="FW673" s="33" t="n">
        <v>0.161</v>
      </c>
      <c r="FX673" s="33" t="n">
        <v>0.047</v>
      </c>
      <c r="FY673" s="33" t="n">
        <v>0.04</v>
      </c>
      <c r="FZ673" s="33" t="n">
        <v>0.034</v>
      </c>
      <c r="GA673" s="33" t="n">
        <v>0</v>
      </c>
      <c r="GB673" s="33" t="n">
        <v>0.047</v>
      </c>
      <c r="GC673" s="33" t="n">
        <v>0.034</v>
      </c>
      <c r="GD673" s="33" t="n">
        <v>0.013</v>
      </c>
      <c r="GE673" s="33" t="n">
        <v>0.114</v>
      </c>
      <c r="GF673" s="33" t="n">
        <v>0.034</v>
      </c>
      <c r="GG673" s="33" t="n">
        <v>0.275</v>
      </c>
      <c r="GH673" s="33" t="n">
        <v>0.302</v>
      </c>
      <c r="GI673" s="33" t="n">
        <v>0.409</v>
      </c>
      <c r="GJ673" s="33" t="n">
        <v>0.295</v>
      </c>
      <c r="GK673" s="33" t="n">
        <v>0.557</v>
      </c>
      <c r="GL673" s="33" t="n">
        <v>0.282</v>
      </c>
      <c r="GM673" s="33" t="n">
        <v>0.691</v>
      </c>
      <c r="GN673" s="33" t="n">
        <v>0.242</v>
      </c>
      <c r="GO673" s="33" t="n">
        <v>0.523</v>
      </c>
      <c r="GP673" s="33" t="n">
        <v>0.644</v>
      </c>
      <c r="GQ673" s="33" t="n">
        <v>0.221</v>
      </c>
      <c r="GR673" s="33" t="n">
        <v>0.644</v>
      </c>
      <c r="GS673" s="33" t="n">
        <v>0</v>
      </c>
      <c r="GT673" s="33" t="n">
        <v>0.315</v>
      </c>
      <c r="GU673" s="33" t="n">
        <v>0</v>
      </c>
      <c r="GV673" s="33" t="n">
        <v>0.013</v>
      </c>
      <c r="GW673" s="33" t="n">
        <v>0.034</v>
      </c>
      <c r="GX673" s="33" t="n">
        <v>0</v>
      </c>
      <c r="GY673" s="33" t="n">
        <v>0</v>
      </c>
      <c r="GZ673" s="33" t="n">
        <v>0.06</v>
      </c>
      <c r="HA673" s="33" t="n">
        <v>0</v>
      </c>
      <c r="HB673" s="33" t="n">
        <v>0</v>
      </c>
      <c r="HC673" s="33" t="n">
        <v>0.04</v>
      </c>
      <c r="HD673" s="33" t="n">
        <v>0</v>
      </c>
      <c r="HE673" s="33" t="n">
        <v>0.034</v>
      </c>
      <c r="HF673" s="33" t="n">
        <v>0.034</v>
      </c>
      <c r="HG673" s="33" t="n">
        <v>0.034</v>
      </c>
      <c r="HH673" s="33" t="n">
        <v>0.034</v>
      </c>
      <c r="HI673" s="33" t="n">
        <v>0.034</v>
      </c>
      <c r="HJ673" s="33" t="n">
        <v>0.04</v>
      </c>
    </row>
    <row r="674" customFormat="false" ht="15" hidden="false" customHeight="false" outlineLevel="0" collapsed="false">
      <c r="A674" s="33" t="n">
        <v>610535</v>
      </c>
      <c r="B674" s="242" t="s">
        <v>1785</v>
      </c>
      <c r="C674" s="243" t="s">
        <v>1786</v>
      </c>
      <c r="D674" s="33" t="n">
        <v>8025</v>
      </c>
      <c r="E674" s="33" t="n">
        <v>24381</v>
      </c>
      <c r="F674" s="33" t="s">
        <v>909</v>
      </c>
      <c r="G674" s="33" t="s">
        <v>910</v>
      </c>
      <c r="H674" s="243" t="s">
        <v>49</v>
      </c>
      <c r="I674" s="33" t="s">
        <v>1855</v>
      </c>
      <c r="J674" s="33" t="s">
        <v>1788</v>
      </c>
      <c r="L674" s="33" t="s">
        <v>118</v>
      </c>
      <c r="N674" s="33" t="s">
        <v>1790</v>
      </c>
      <c r="O674" s="33" t="n">
        <v>51210</v>
      </c>
      <c r="P674" s="33" t="s">
        <v>1791</v>
      </c>
      <c r="Q674" s="33" t="s">
        <v>2069</v>
      </c>
      <c r="R674" s="33" t="s">
        <v>2070</v>
      </c>
      <c r="S674" s="33" t="n">
        <v>60623</v>
      </c>
      <c r="T674" s="33" t="n">
        <v>36</v>
      </c>
      <c r="U674" s="33" t="s">
        <v>909</v>
      </c>
      <c r="V674" s="33" t="s">
        <v>6254</v>
      </c>
      <c r="W674" s="33" t="s">
        <v>4430</v>
      </c>
      <c r="X674" s="33" t="s">
        <v>4431</v>
      </c>
      <c r="Y674" s="33" t="s">
        <v>1877</v>
      </c>
      <c r="Z674" s="33" t="s">
        <v>2013</v>
      </c>
      <c r="AA674" s="33" t="n">
        <v>2012</v>
      </c>
      <c r="AB674" s="33" t="n">
        <v>610535</v>
      </c>
      <c r="AG674" s="33" t="s">
        <v>4432</v>
      </c>
      <c r="AH674" s="33" t="n">
        <v>4</v>
      </c>
      <c r="AI674" s="33" t="s">
        <v>6255</v>
      </c>
      <c r="AJ674" s="33" t="s">
        <v>1801</v>
      </c>
      <c r="AK674" s="33" t="s">
        <v>1802</v>
      </c>
      <c r="AL674" s="33" t="s">
        <v>118</v>
      </c>
      <c r="AM674" s="33" t="s">
        <v>108</v>
      </c>
      <c r="AR674" s="244" t="s">
        <v>54</v>
      </c>
    </row>
    <row r="675" customFormat="false" ht="15" hidden="false" customHeight="false" outlineLevel="0" collapsed="false">
      <c r="A675" s="33" t="n">
        <v>610539</v>
      </c>
      <c r="B675" s="242" t="s">
        <v>1785</v>
      </c>
      <c r="C675" s="243" t="s">
        <v>1786</v>
      </c>
      <c r="D675" s="33" t="n">
        <v>8600</v>
      </c>
      <c r="E675" s="33" t="n">
        <v>22691</v>
      </c>
      <c r="F675" s="33" t="s">
        <v>271</v>
      </c>
      <c r="G675" s="33" t="s">
        <v>272</v>
      </c>
      <c r="H675" s="243" t="s">
        <v>46</v>
      </c>
      <c r="I675" s="33" t="s">
        <v>1855</v>
      </c>
      <c r="J675" s="33" t="s">
        <v>1788</v>
      </c>
      <c r="L675" s="33" t="s">
        <v>80</v>
      </c>
      <c r="N675" s="33" t="s">
        <v>1790</v>
      </c>
      <c r="O675" s="33" t="n">
        <v>54764</v>
      </c>
      <c r="P675" s="33" t="s">
        <v>1791</v>
      </c>
      <c r="Q675" s="33" t="s">
        <v>271</v>
      </c>
      <c r="R675" s="33" t="s">
        <v>6256</v>
      </c>
      <c r="S675" s="33" t="n">
        <v>60634</v>
      </c>
      <c r="T675" s="33" t="n">
        <v>30</v>
      </c>
      <c r="U675" s="33" t="s">
        <v>6257</v>
      </c>
      <c r="V675" s="33" t="s">
        <v>6258</v>
      </c>
      <c r="W675" s="33" t="s">
        <v>6259</v>
      </c>
      <c r="X675" s="33" t="s">
        <v>6260</v>
      </c>
      <c r="Y675" s="33" t="s">
        <v>1946</v>
      </c>
      <c r="AA675" s="33" t="n">
        <v>2012</v>
      </c>
      <c r="AB675" s="33" t="n">
        <v>610539</v>
      </c>
      <c r="AD675" s="33" t="n">
        <v>8600</v>
      </c>
      <c r="AG675" s="33" t="s">
        <v>6261</v>
      </c>
      <c r="AI675" s="33" t="s">
        <v>1823</v>
      </c>
      <c r="AJ675" s="33" t="s">
        <v>1801</v>
      </c>
      <c r="AK675" s="33" t="s">
        <v>1802</v>
      </c>
      <c r="AL675" s="33" t="s">
        <v>80</v>
      </c>
      <c r="AM675" s="33" t="s">
        <v>65</v>
      </c>
      <c r="AN675" s="33" t="s">
        <v>80</v>
      </c>
      <c r="AO675" s="33" t="s">
        <v>80</v>
      </c>
      <c r="AP675" s="33" t="s">
        <v>65</v>
      </c>
      <c r="AQ675" s="33" t="s">
        <v>2426</v>
      </c>
      <c r="AR675" s="244" t="s">
        <v>195</v>
      </c>
      <c r="AS675" s="33" t="s">
        <v>137</v>
      </c>
      <c r="AT675" s="33" t="s">
        <v>67</v>
      </c>
      <c r="AU675" s="33" t="s">
        <v>47</v>
      </c>
      <c r="AV675" s="33" t="n">
        <v>19</v>
      </c>
      <c r="AW675" s="33" t="n">
        <v>28</v>
      </c>
      <c r="AX675" s="33" t="n">
        <v>53</v>
      </c>
      <c r="AY675" s="33" t="n">
        <v>306</v>
      </c>
      <c r="AZ675" s="33" t="n">
        <v>27</v>
      </c>
      <c r="BA675" s="33" t="n">
        <v>6</v>
      </c>
      <c r="BB675" s="33" t="n">
        <v>8</v>
      </c>
      <c r="BC675" s="33" t="n">
        <v>249</v>
      </c>
      <c r="BD675" s="245" t="n">
        <v>0</v>
      </c>
      <c r="BE675" s="33" t="n">
        <v>0</v>
      </c>
      <c r="BF675" s="33" t="n">
        <v>10</v>
      </c>
      <c r="BG675" s="33" t="n">
        <v>6</v>
      </c>
      <c r="BH675" s="33" t="n">
        <v>306</v>
      </c>
      <c r="BI675" s="33" t="n">
        <v>0.029</v>
      </c>
      <c r="BJ675" s="33" t="n">
        <v>0.036</v>
      </c>
      <c r="BK675" s="33" t="n">
        <v>0.042</v>
      </c>
      <c r="BL675" s="33" t="n">
        <v>0.02</v>
      </c>
      <c r="BM675" s="33" t="n">
        <v>0.026</v>
      </c>
      <c r="BN675" s="33" t="n">
        <v>0.082</v>
      </c>
      <c r="BO675" s="33" t="n">
        <v>0.17</v>
      </c>
      <c r="BP675" s="33" t="n">
        <v>0.108</v>
      </c>
      <c r="BQ675" s="33" t="n">
        <v>0.095</v>
      </c>
      <c r="BR675" s="33" t="n">
        <v>0.078</v>
      </c>
      <c r="BS675" s="33" t="n">
        <v>0.16</v>
      </c>
      <c r="BT675" s="33" t="n">
        <v>0.225</v>
      </c>
      <c r="BU675" s="33" t="n">
        <v>0.405</v>
      </c>
      <c r="BV675" s="33" t="n">
        <v>0.415</v>
      </c>
      <c r="BW675" s="33" t="n">
        <v>0.431</v>
      </c>
      <c r="BX675" s="33" t="n">
        <v>0.356</v>
      </c>
      <c r="BY675" s="33" t="n">
        <v>0.438</v>
      </c>
      <c r="BZ675" s="33" t="n">
        <v>0.327</v>
      </c>
      <c r="CA675" s="33" t="n">
        <v>0.003</v>
      </c>
      <c r="CB675" s="33" t="n">
        <v>0.023</v>
      </c>
      <c r="CC675" s="33" t="n">
        <v>0.033</v>
      </c>
      <c r="CD675" s="33" t="n">
        <v>0.023</v>
      </c>
      <c r="CE675" s="33" t="n">
        <v>0.013</v>
      </c>
      <c r="CF675" s="33" t="n">
        <v>0.029</v>
      </c>
      <c r="CG675" s="33" t="n">
        <v>0.392</v>
      </c>
      <c r="CH675" s="33" t="n">
        <v>0.418</v>
      </c>
      <c r="CI675" s="33" t="n">
        <v>0.399</v>
      </c>
      <c r="CJ675" s="33" t="n">
        <v>0.523</v>
      </c>
      <c r="CK675" s="33" t="n">
        <v>0.363</v>
      </c>
      <c r="CL675" s="33" t="n">
        <v>0.337</v>
      </c>
      <c r="CM675" s="33" t="n">
        <v>0.007</v>
      </c>
      <c r="CN675" s="33" t="n">
        <v>0.01</v>
      </c>
      <c r="CO675" s="33" t="n">
        <v>0.01</v>
      </c>
      <c r="CP675" s="33" t="n">
        <v>0.023</v>
      </c>
      <c r="CQ675" s="33" t="n">
        <v>0.003</v>
      </c>
      <c r="CR675" s="33" t="n">
        <v>0.007</v>
      </c>
      <c r="CS675" s="33" t="n">
        <v>0.023</v>
      </c>
      <c r="CT675" s="33" t="n">
        <v>0.082</v>
      </c>
      <c r="CU675" s="33" t="n">
        <v>0.059</v>
      </c>
      <c r="CV675" s="33" t="n">
        <v>0.013</v>
      </c>
      <c r="CW675" s="33" t="n">
        <v>0.033</v>
      </c>
      <c r="CX675" s="33" t="n">
        <v>0.039</v>
      </c>
      <c r="CY675" s="33" t="n">
        <v>0.046</v>
      </c>
      <c r="CZ675" s="33" t="n">
        <v>0.046</v>
      </c>
      <c r="DA675" s="33" t="n">
        <v>0.065</v>
      </c>
      <c r="DB675" s="33" t="n">
        <v>0.137</v>
      </c>
      <c r="DC675" s="33" t="n">
        <v>0.183</v>
      </c>
      <c r="DD675" s="33" t="n">
        <v>0.108</v>
      </c>
      <c r="DE675" s="33" t="n">
        <v>0.222</v>
      </c>
      <c r="DF675" s="33" t="n">
        <v>0.255</v>
      </c>
      <c r="DG675" s="33" t="n">
        <v>0.271</v>
      </c>
      <c r="DH675" s="33" t="n">
        <v>0.242</v>
      </c>
      <c r="DI675" s="33" t="n">
        <v>0.281</v>
      </c>
      <c r="DJ675" s="33" t="n">
        <v>0.33</v>
      </c>
      <c r="DK675" s="33" t="n">
        <v>0.271</v>
      </c>
      <c r="DL675" s="33" t="n">
        <v>0.235</v>
      </c>
      <c r="DM675" s="33" t="n">
        <v>0.294</v>
      </c>
      <c r="DN675" s="33" t="n">
        <v>0</v>
      </c>
      <c r="DO675" s="33" t="n">
        <v>0.01</v>
      </c>
      <c r="DP675" s="33" t="n">
        <v>0.023</v>
      </c>
      <c r="DQ675" s="33" t="n">
        <v>0.01</v>
      </c>
      <c r="DR675" s="33" t="n">
        <v>0.016</v>
      </c>
      <c r="DS675" s="33" t="n">
        <v>0.016</v>
      </c>
      <c r="DT675" s="33" t="n">
        <v>0.013</v>
      </c>
      <c r="DU675" s="33" t="n">
        <v>0.02</v>
      </c>
      <c r="DV675" s="33" t="n">
        <v>0.013</v>
      </c>
      <c r="DW675" s="33" t="n">
        <v>0.758</v>
      </c>
      <c r="DX675" s="33" t="n">
        <v>0.693</v>
      </c>
      <c r="DY675" s="33" t="n">
        <v>0.657</v>
      </c>
      <c r="DZ675" s="33" t="n">
        <v>0.68</v>
      </c>
      <c r="EA675" s="33" t="n">
        <v>0.654</v>
      </c>
      <c r="EB675" s="33" t="n">
        <v>0.582</v>
      </c>
      <c r="EC675" s="33" t="n">
        <v>0.556</v>
      </c>
      <c r="ED675" s="33" t="n">
        <v>0.48</v>
      </c>
      <c r="EE675" s="33" t="n">
        <v>0.526</v>
      </c>
      <c r="EF675" s="33" t="n">
        <v>0.35</v>
      </c>
      <c r="EG675" s="33" t="n">
        <v>0.016</v>
      </c>
      <c r="EH675" s="33" t="n">
        <v>0.01</v>
      </c>
      <c r="EI675" s="33" t="n">
        <v>0.052</v>
      </c>
      <c r="EJ675" s="33" t="n">
        <v>0.278</v>
      </c>
      <c r="EK675" s="33" t="n">
        <v>0.062</v>
      </c>
      <c r="EL675" s="33" t="n">
        <v>0.049</v>
      </c>
      <c r="EM675" s="33" t="n">
        <v>0.163</v>
      </c>
      <c r="EN675" s="33" t="n">
        <v>0.17</v>
      </c>
      <c r="EO675" s="33" t="n">
        <v>0.392</v>
      </c>
      <c r="EP675" s="33" t="n">
        <v>0.369</v>
      </c>
      <c r="EQ675" s="33" t="n">
        <v>0.333</v>
      </c>
      <c r="ER675" s="33" t="n">
        <v>0.075</v>
      </c>
      <c r="ES675" s="33" t="n">
        <v>0.02</v>
      </c>
      <c r="ET675" s="33" t="n">
        <v>0.046</v>
      </c>
      <c r="EU675" s="33" t="n">
        <v>0.075</v>
      </c>
      <c r="EV675" s="33" t="n">
        <v>0.127</v>
      </c>
      <c r="EW675" s="33" t="n">
        <v>0.51</v>
      </c>
      <c r="EX675" s="33" t="n">
        <v>0.526</v>
      </c>
      <c r="EY675" s="33" t="n">
        <v>0.376</v>
      </c>
      <c r="EZ675" s="33" t="n">
        <v>8.28</v>
      </c>
      <c r="FA675" s="33" t="n">
        <v>0.007</v>
      </c>
      <c r="FB675" s="33" t="n">
        <v>0.003</v>
      </c>
      <c r="FC675" s="33" t="n">
        <v>0.023</v>
      </c>
      <c r="FD675" s="33" t="n">
        <v>0.026</v>
      </c>
      <c r="FE675" s="33" t="n">
        <v>0.065</v>
      </c>
      <c r="FF675" s="33" t="n">
        <v>0.039</v>
      </c>
      <c r="FG675" s="33" t="n">
        <v>0.085</v>
      </c>
      <c r="FH675" s="33" t="n">
        <v>0.18</v>
      </c>
      <c r="FI675" s="33" t="n">
        <v>0.154</v>
      </c>
      <c r="FJ675" s="33" t="n">
        <v>0.382</v>
      </c>
      <c r="FK675" s="33" t="n">
        <v>0.036</v>
      </c>
      <c r="FL675" s="33" t="n">
        <v>0.386</v>
      </c>
      <c r="FM675" s="33" t="n">
        <v>0.497</v>
      </c>
      <c r="FN675" s="33" t="n">
        <v>0.232</v>
      </c>
      <c r="FO675" s="33" t="n">
        <v>0.186</v>
      </c>
      <c r="FP675" s="33" t="n">
        <v>0.131</v>
      </c>
      <c r="FQ675" s="33" t="n">
        <v>0.268</v>
      </c>
      <c r="FR675" s="33" t="n">
        <v>0.15</v>
      </c>
      <c r="FS675" s="33" t="n">
        <v>0.078</v>
      </c>
      <c r="FT675" s="33" t="n">
        <v>0.183</v>
      </c>
      <c r="FU675" s="33" t="n">
        <v>0.098</v>
      </c>
      <c r="FV675" s="33" t="n">
        <v>0.062</v>
      </c>
      <c r="FW675" s="33" t="n">
        <v>0.193</v>
      </c>
      <c r="FX675" s="33" t="n">
        <v>0.18</v>
      </c>
      <c r="FY675" s="33" t="n">
        <v>0.232</v>
      </c>
      <c r="FZ675" s="33" t="n">
        <v>0.124</v>
      </c>
      <c r="GA675" s="33" t="n">
        <v>0.003</v>
      </c>
      <c r="GB675" s="33" t="n">
        <v>0.02</v>
      </c>
      <c r="GC675" s="33" t="n">
        <v>0.007</v>
      </c>
      <c r="GD675" s="33" t="n">
        <v>0.01</v>
      </c>
      <c r="GE675" s="33" t="n">
        <v>0.092</v>
      </c>
      <c r="GF675" s="33" t="n">
        <v>0.01</v>
      </c>
      <c r="GG675" s="33" t="n">
        <v>0.366</v>
      </c>
      <c r="GH675" s="33" t="n">
        <v>0.314</v>
      </c>
      <c r="GI675" s="33" t="n">
        <v>0.317</v>
      </c>
      <c r="GJ675" s="33" t="n">
        <v>0.284</v>
      </c>
      <c r="GK675" s="33" t="n">
        <v>0.373</v>
      </c>
      <c r="GL675" s="33" t="n">
        <v>0.34</v>
      </c>
      <c r="GM675" s="33" t="n">
        <v>0.52</v>
      </c>
      <c r="GN675" s="33" t="n">
        <v>0.431</v>
      </c>
      <c r="GO675" s="33" t="n">
        <v>0.467</v>
      </c>
      <c r="GP675" s="33" t="n">
        <v>0.507</v>
      </c>
      <c r="GQ675" s="33" t="n">
        <v>0.34</v>
      </c>
      <c r="GR675" s="33" t="n">
        <v>0.52</v>
      </c>
      <c r="GS675" s="33" t="n">
        <v>0.046</v>
      </c>
      <c r="GT675" s="33" t="n">
        <v>0.154</v>
      </c>
      <c r="GU675" s="33" t="n">
        <v>0.127</v>
      </c>
      <c r="GV675" s="33" t="n">
        <v>0.118</v>
      </c>
      <c r="GW675" s="33" t="n">
        <v>0.121</v>
      </c>
      <c r="GX675" s="33" t="n">
        <v>0.062</v>
      </c>
      <c r="GY675" s="33" t="n">
        <v>0.026</v>
      </c>
      <c r="GZ675" s="33" t="n">
        <v>0.02</v>
      </c>
      <c r="HA675" s="33" t="n">
        <v>0.023</v>
      </c>
      <c r="HB675" s="33" t="n">
        <v>0.02</v>
      </c>
      <c r="HC675" s="33" t="n">
        <v>0.013</v>
      </c>
      <c r="HD675" s="33" t="n">
        <v>0.02</v>
      </c>
      <c r="HE675" s="33" t="n">
        <v>0.039</v>
      </c>
      <c r="HF675" s="33" t="n">
        <v>0.062</v>
      </c>
      <c r="HG675" s="33" t="n">
        <v>0.059</v>
      </c>
      <c r="HH675" s="33" t="n">
        <v>0.062</v>
      </c>
      <c r="HI675" s="33" t="n">
        <v>0.062</v>
      </c>
      <c r="HJ675" s="33" t="n">
        <v>0.049</v>
      </c>
    </row>
    <row r="676" customFormat="false" ht="15" hidden="false" customHeight="false" outlineLevel="0" collapsed="false">
      <c r="A676" s="33" t="n">
        <v>610541</v>
      </c>
      <c r="B676" s="242" t="s">
        <v>1785</v>
      </c>
      <c r="C676" s="243" t="s">
        <v>1786</v>
      </c>
      <c r="D676" s="33" t="n">
        <v>8330</v>
      </c>
      <c r="E676" s="33" t="n">
        <v>22341</v>
      </c>
      <c r="F676" s="33" t="s">
        <v>875</v>
      </c>
      <c r="G676" s="33" t="s">
        <v>876</v>
      </c>
      <c r="H676" s="243" t="s">
        <v>46</v>
      </c>
      <c r="I676" s="33" t="s">
        <v>1855</v>
      </c>
      <c r="J676" s="33" t="s">
        <v>1788</v>
      </c>
      <c r="L676" s="33" t="s">
        <v>80</v>
      </c>
      <c r="N676" s="33" t="s">
        <v>1790</v>
      </c>
      <c r="O676" s="33" t="n">
        <v>54765</v>
      </c>
      <c r="P676" s="33" t="s">
        <v>1791</v>
      </c>
      <c r="Q676" s="33" t="s">
        <v>6262</v>
      </c>
      <c r="R676" s="33" t="s">
        <v>6263</v>
      </c>
      <c r="S676" s="33" t="n">
        <v>60618</v>
      </c>
      <c r="T676" s="33" t="n">
        <v>29</v>
      </c>
      <c r="U676" s="33" t="s">
        <v>6264</v>
      </c>
      <c r="V676" s="33" t="s">
        <v>6265</v>
      </c>
      <c r="W676" s="33" t="s">
        <v>6266</v>
      </c>
      <c r="X676" s="33" t="s">
        <v>6267</v>
      </c>
      <c r="Y676" s="33" t="s">
        <v>1840</v>
      </c>
      <c r="AA676" s="33" t="n">
        <v>2012</v>
      </c>
      <c r="AB676" s="33" t="n">
        <v>610541</v>
      </c>
      <c r="AD676" s="33" t="n">
        <v>8330</v>
      </c>
      <c r="AG676" s="33" t="s">
        <v>6268</v>
      </c>
      <c r="AI676" s="33" t="s">
        <v>1823</v>
      </c>
      <c r="AJ676" s="33" t="s">
        <v>1801</v>
      </c>
      <c r="AK676" s="33" t="s">
        <v>1802</v>
      </c>
      <c r="AL676" s="33" t="s">
        <v>80</v>
      </c>
      <c r="AM676" s="33" t="s">
        <v>65</v>
      </c>
      <c r="AN676" s="33" t="s">
        <v>80</v>
      </c>
      <c r="AO676" s="33" t="s">
        <v>80</v>
      </c>
      <c r="AP676" s="33" t="s">
        <v>65</v>
      </c>
      <c r="AQ676" s="33" t="s">
        <v>2426</v>
      </c>
      <c r="AR676" s="244" t="s">
        <v>192</v>
      </c>
      <c r="AS676" s="33" t="s">
        <v>47</v>
      </c>
      <c r="AT676" s="33" t="s">
        <v>77</v>
      </c>
      <c r="AU676" s="33" t="s">
        <v>131</v>
      </c>
      <c r="AV676" s="33" t="n">
        <v>55</v>
      </c>
      <c r="AW676" s="33" t="n">
        <v>67</v>
      </c>
      <c r="AX676" s="33" t="n">
        <v>82</v>
      </c>
      <c r="AY676" s="33" t="n">
        <v>264</v>
      </c>
      <c r="AZ676" s="33" t="n">
        <v>15</v>
      </c>
      <c r="BA676" s="33" t="n">
        <v>5</v>
      </c>
      <c r="BB676" s="33" t="n">
        <v>1</v>
      </c>
      <c r="BC676" s="33" t="n">
        <v>221</v>
      </c>
      <c r="BD676" s="245" t="n">
        <v>4</v>
      </c>
      <c r="BE676" s="33" t="n">
        <v>0</v>
      </c>
      <c r="BF676" s="33" t="n">
        <v>11</v>
      </c>
      <c r="BG676" s="33" t="n">
        <v>7</v>
      </c>
      <c r="BH676" s="33" t="n">
        <v>264</v>
      </c>
      <c r="BI676" s="33" t="n">
        <v>0.011</v>
      </c>
      <c r="BJ676" s="33" t="n">
        <v>0.008</v>
      </c>
      <c r="BK676" s="33" t="n">
        <v>0.015</v>
      </c>
      <c r="BL676" s="33" t="n">
        <v>0.004</v>
      </c>
      <c r="BM676" s="33" t="n">
        <v>0.008</v>
      </c>
      <c r="BN676" s="33" t="n">
        <v>0.053</v>
      </c>
      <c r="BO676" s="33" t="n">
        <v>0.053</v>
      </c>
      <c r="BP676" s="33" t="n">
        <v>0.053</v>
      </c>
      <c r="BQ676" s="33" t="n">
        <v>0.072</v>
      </c>
      <c r="BR676" s="33" t="n">
        <v>0.042</v>
      </c>
      <c r="BS676" s="33" t="n">
        <v>0.08</v>
      </c>
      <c r="BT676" s="33" t="n">
        <v>0.155</v>
      </c>
      <c r="BU676" s="33" t="n">
        <v>0.326</v>
      </c>
      <c r="BV676" s="33" t="n">
        <v>0.288</v>
      </c>
      <c r="BW676" s="33" t="n">
        <v>0.303</v>
      </c>
      <c r="BX676" s="33" t="n">
        <v>0.193</v>
      </c>
      <c r="BY676" s="33" t="n">
        <v>0.295</v>
      </c>
      <c r="BZ676" s="33" t="n">
        <v>0.295</v>
      </c>
      <c r="CA676" s="33" t="n">
        <v>0.019</v>
      </c>
      <c r="CB676" s="33" t="n">
        <v>0</v>
      </c>
      <c r="CC676" s="33" t="n">
        <v>0.027</v>
      </c>
      <c r="CD676" s="33" t="n">
        <v>0.011</v>
      </c>
      <c r="CE676" s="33" t="n">
        <v>0.023</v>
      </c>
      <c r="CF676" s="33" t="n">
        <v>0.034</v>
      </c>
      <c r="CG676" s="33" t="n">
        <v>0.591</v>
      </c>
      <c r="CH676" s="33" t="n">
        <v>0.652</v>
      </c>
      <c r="CI676" s="33" t="n">
        <v>0.583</v>
      </c>
      <c r="CJ676" s="33" t="n">
        <v>0.75</v>
      </c>
      <c r="CK676" s="33" t="n">
        <v>0.595</v>
      </c>
      <c r="CL676" s="33" t="n">
        <v>0.462</v>
      </c>
      <c r="CM676" s="33" t="n">
        <v>0.004</v>
      </c>
      <c r="CN676" s="33" t="n">
        <v>0.004</v>
      </c>
      <c r="CO676" s="33" t="n">
        <v>0.004</v>
      </c>
      <c r="CP676" s="33" t="n">
        <v>0.004</v>
      </c>
      <c r="CQ676" s="33" t="n">
        <v>0.004</v>
      </c>
      <c r="CR676" s="33" t="n">
        <v>0</v>
      </c>
      <c r="CS676" s="33" t="n">
        <v>0.027</v>
      </c>
      <c r="CT676" s="33" t="n">
        <v>0.045</v>
      </c>
      <c r="CU676" s="33" t="n">
        <v>0.034</v>
      </c>
      <c r="CV676" s="33" t="n">
        <v>0.008</v>
      </c>
      <c r="CW676" s="33" t="n">
        <v>0.004</v>
      </c>
      <c r="CX676" s="33" t="n">
        <v>0.008</v>
      </c>
      <c r="CY676" s="33" t="n">
        <v>0.023</v>
      </c>
      <c r="CZ676" s="33" t="n">
        <v>0.015</v>
      </c>
      <c r="DA676" s="33" t="n">
        <v>0.03</v>
      </c>
      <c r="DB676" s="33" t="n">
        <v>0.049</v>
      </c>
      <c r="DC676" s="33" t="n">
        <v>0.072</v>
      </c>
      <c r="DD676" s="33" t="n">
        <v>0.068</v>
      </c>
      <c r="DE676" s="33" t="n">
        <v>0.095</v>
      </c>
      <c r="DF676" s="33" t="n">
        <v>0.121</v>
      </c>
      <c r="DG676" s="33" t="n">
        <v>0.159</v>
      </c>
      <c r="DH676" s="33" t="n">
        <v>0.155</v>
      </c>
      <c r="DI676" s="33" t="n">
        <v>0.133</v>
      </c>
      <c r="DJ676" s="33" t="n">
        <v>0.227</v>
      </c>
      <c r="DK676" s="33" t="n">
        <v>0.182</v>
      </c>
      <c r="DL676" s="33" t="n">
        <v>0.223</v>
      </c>
      <c r="DM676" s="33" t="n">
        <v>0.193</v>
      </c>
      <c r="DN676" s="33" t="n">
        <v>0.004</v>
      </c>
      <c r="DO676" s="33" t="n">
        <v>0.004</v>
      </c>
      <c r="DP676" s="33" t="n">
        <v>0.004</v>
      </c>
      <c r="DQ676" s="33" t="n">
        <v>0.004</v>
      </c>
      <c r="DR676" s="33" t="n">
        <v>0</v>
      </c>
      <c r="DS676" s="33" t="n">
        <v>0.011</v>
      </c>
      <c r="DT676" s="33" t="n">
        <v>0.008</v>
      </c>
      <c r="DU676" s="33" t="n">
        <v>0.027</v>
      </c>
      <c r="DV676" s="33" t="n">
        <v>0.023</v>
      </c>
      <c r="DW676" s="33" t="n">
        <v>0.89</v>
      </c>
      <c r="DX676" s="33" t="n">
        <v>0.867</v>
      </c>
      <c r="DY676" s="33" t="n">
        <v>0.826</v>
      </c>
      <c r="DZ676" s="33" t="n">
        <v>0.814</v>
      </c>
      <c r="EA676" s="33" t="n">
        <v>0.848</v>
      </c>
      <c r="EB676" s="33" t="n">
        <v>0.731</v>
      </c>
      <c r="EC676" s="33" t="n">
        <v>0.735</v>
      </c>
      <c r="ED676" s="33" t="n">
        <v>0.633</v>
      </c>
      <c r="EE676" s="33" t="n">
        <v>0.682</v>
      </c>
      <c r="EF676" s="33" t="n">
        <v>0.405</v>
      </c>
      <c r="EG676" s="33" t="n">
        <v>0.023</v>
      </c>
      <c r="EH676" s="33" t="n">
        <v>0.019</v>
      </c>
      <c r="EI676" s="33" t="n">
        <v>0.072</v>
      </c>
      <c r="EJ676" s="33" t="n">
        <v>0.239</v>
      </c>
      <c r="EK676" s="33" t="n">
        <v>0.038</v>
      </c>
      <c r="EL676" s="33" t="n">
        <v>0.008</v>
      </c>
      <c r="EM676" s="33" t="n">
        <v>0.102</v>
      </c>
      <c r="EN676" s="33" t="n">
        <v>0.133</v>
      </c>
      <c r="EO676" s="33" t="n">
        <v>0.246</v>
      </c>
      <c r="EP676" s="33" t="n">
        <v>0.269</v>
      </c>
      <c r="EQ676" s="33" t="n">
        <v>0.25</v>
      </c>
      <c r="ER676" s="33" t="n">
        <v>0.064</v>
      </c>
      <c r="ES676" s="33" t="n">
        <v>0.061</v>
      </c>
      <c r="ET676" s="33" t="n">
        <v>0.091</v>
      </c>
      <c r="EU676" s="33" t="n">
        <v>0.08</v>
      </c>
      <c r="EV676" s="33" t="n">
        <v>0.159</v>
      </c>
      <c r="EW676" s="33" t="n">
        <v>0.633</v>
      </c>
      <c r="EX676" s="33" t="n">
        <v>0.614</v>
      </c>
      <c r="EY676" s="33" t="n">
        <v>0.496</v>
      </c>
      <c r="EZ676" s="33" t="n">
        <v>8.78</v>
      </c>
      <c r="FA676" s="33" t="n">
        <v>0.011</v>
      </c>
      <c r="FB676" s="33" t="n">
        <v>0</v>
      </c>
      <c r="FC676" s="33" t="n">
        <v>0.008</v>
      </c>
      <c r="FD676" s="33" t="n">
        <v>0.011</v>
      </c>
      <c r="FE676" s="33" t="n">
        <v>0.027</v>
      </c>
      <c r="FF676" s="33" t="n">
        <v>0.045</v>
      </c>
      <c r="FG676" s="33" t="n">
        <v>0.064</v>
      </c>
      <c r="FH676" s="33" t="n">
        <v>0.148</v>
      </c>
      <c r="FI676" s="33" t="n">
        <v>0.129</v>
      </c>
      <c r="FJ676" s="33" t="n">
        <v>0.5</v>
      </c>
      <c r="FK676" s="33" t="n">
        <v>0.057</v>
      </c>
      <c r="FL676" s="33" t="n">
        <v>0.345</v>
      </c>
      <c r="FM676" s="33" t="n">
        <v>0.515</v>
      </c>
      <c r="FN676" s="33" t="n">
        <v>0.258</v>
      </c>
      <c r="FO676" s="33" t="n">
        <v>0.182</v>
      </c>
      <c r="FP676" s="33" t="n">
        <v>0.106</v>
      </c>
      <c r="FQ676" s="33" t="n">
        <v>0.174</v>
      </c>
      <c r="FR676" s="33" t="n">
        <v>0.098</v>
      </c>
      <c r="FS676" s="33" t="n">
        <v>0.061</v>
      </c>
      <c r="FT676" s="33" t="n">
        <v>0.17</v>
      </c>
      <c r="FU676" s="33" t="n">
        <v>0.178</v>
      </c>
      <c r="FV676" s="33" t="n">
        <v>0.076</v>
      </c>
      <c r="FW676" s="33" t="n">
        <v>0.227</v>
      </c>
      <c r="FX676" s="33" t="n">
        <v>0.197</v>
      </c>
      <c r="FY676" s="33" t="n">
        <v>0.242</v>
      </c>
      <c r="FZ676" s="33" t="n">
        <v>0.17</v>
      </c>
      <c r="GA676" s="33" t="n">
        <v>0.004</v>
      </c>
      <c r="GB676" s="33" t="n">
        <v>0.008</v>
      </c>
      <c r="GC676" s="33" t="n">
        <v>0</v>
      </c>
      <c r="GD676" s="33" t="n">
        <v>0.004</v>
      </c>
      <c r="GE676" s="33" t="n">
        <v>0.098</v>
      </c>
      <c r="GF676" s="33" t="n">
        <v>0</v>
      </c>
      <c r="GG676" s="33" t="n">
        <v>0.182</v>
      </c>
      <c r="GH676" s="33" t="n">
        <v>0.174</v>
      </c>
      <c r="GI676" s="33" t="n">
        <v>0.174</v>
      </c>
      <c r="GJ676" s="33" t="n">
        <v>0.159</v>
      </c>
      <c r="GK676" s="33" t="n">
        <v>0.318</v>
      </c>
      <c r="GL676" s="33" t="n">
        <v>0.152</v>
      </c>
      <c r="GM676" s="33" t="n">
        <v>0.712</v>
      </c>
      <c r="GN676" s="33" t="n">
        <v>0.568</v>
      </c>
      <c r="GO676" s="33" t="n">
        <v>0.625</v>
      </c>
      <c r="GP676" s="33" t="n">
        <v>0.636</v>
      </c>
      <c r="GQ676" s="33" t="n">
        <v>0.485</v>
      </c>
      <c r="GR676" s="33" t="n">
        <v>0.731</v>
      </c>
      <c r="GS676" s="33" t="n">
        <v>0.034</v>
      </c>
      <c r="GT676" s="33" t="n">
        <v>0.152</v>
      </c>
      <c r="GU676" s="33" t="n">
        <v>0.117</v>
      </c>
      <c r="GV676" s="33" t="n">
        <v>0.11</v>
      </c>
      <c r="GW676" s="33" t="n">
        <v>0.027</v>
      </c>
      <c r="GX676" s="33" t="n">
        <v>0.038</v>
      </c>
      <c r="GY676" s="33" t="n">
        <v>0.015</v>
      </c>
      <c r="GZ676" s="33" t="n">
        <v>0.03</v>
      </c>
      <c r="HA676" s="33" t="n">
        <v>0.019</v>
      </c>
      <c r="HB676" s="33" t="n">
        <v>0.015</v>
      </c>
      <c r="HC676" s="33" t="n">
        <v>0.019</v>
      </c>
      <c r="HD676" s="33" t="n">
        <v>0.019</v>
      </c>
      <c r="HE676" s="33" t="n">
        <v>0.053</v>
      </c>
      <c r="HF676" s="33" t="n">
        <v>0.068</v>
      </c>
      <c r="HG676" s="33" t="n">
        <v>0.064</v>
      </c>
      <c r="HH676" s="33" t="n">
        <v>0.076</v>
      </c>
      <c r="HI676" s="33" t="n">
        <v>0.053</v>
      </c>
      <c r="HJ676" s="33" t="n">
        <v>0.061</v>
      </c>
    </row>
    <row r="677" customFormat="false" ht="15" hidden="false" customHeight="false" outlineLevel="0" collapsed="false">
      <c r="A677" s="33" t="n">
        <v>610542</v>
      </c>
      <c r="B677" s="242" t="s">
        <v>1785</v>
      </c>
      <c r="C677" s="243" t="s">
        <v>1786</v>
      </c>
      <c r="D677" s="33" t="n">
        <v>8440</v>
      </c>
      <c r="E677" s="33" t="n">
        <v>22381</v>
      </c>
      <c r="F677" s="33" t="s">
        <v>1456</v>
      </c>
      <c r="G677" s="33" t="s">
        <v>1457</v>
      </c>
      <c r="H677" s="243" t="s">
        <v>46</v>
      </c>
      <c r="I677" s="33" t="s">
        <v>1855</v>
      </c>
      <c r="J677" s="33" t="s">
        <v>1788</v>
      </c>
      <c r="L677" s="33" t="s">
        <v>64</v>
      </c>
      <c r="N677" s="33" t="s">
        <v>1790</v>
      </c>
      <c r="O677" s="33" t="n">
        <v>54766</v>
      </c>
      <c r="P677" s="33" t="s">
        <v>1791</v>
      </c>
      <c r="Q677" s="33" t="s">
        <v>1456</v>
      </c>
      <c r="R677" s="33" t="s">
        <v>6269</v>
      </c>
      <c r="S677" s="33" t="n">
        <v>60645</v>
      </c>
      <c r="T677" s="33" t="n">
        <v>32</v>
      </c>
      <c r="U677" s="33" t="s">
        <v>1456</v>
      </c>
      <c r="V677" s="33" t="s">
        <v>6270</v>
      </c>
      <c r="W677" s="33" t="s">
        <v>6271</v>
      </c>
      <c r="X677" s="33" t="s">
        <v>6272</v>
      </c>
      <c r="Y677" s="33" t="s">
        <v>1457</v>
      </c>
      <c r="AA677" s="33" t="n">
        <v>2012</v>
      </c>
      <c r="AB677" s="33" t="n">
        <v>610542</v>
      </c>
      <c r="AD677" s="33" t="n">
        <v>8440</v>
      </c>
      <c r="AG677" s="33" t="s">
        <v>6273</v>
      </c>
      <c r="AI677" s="33" t="s">
        <v>1823</v>
      </c>
      <c r="AJ677" s="33" t="s">
        <v>1801</v>
      </c>
      <c r="AK677" s="33" t="s">
        <v>1802</v>
      </c>
      <c r="AL677" s="33" t="s">
        <v>64</v>
      </c>
      <c r="AM677" s="33" t="s">
        <v>65</v>
      </c>
      <c r="AN677" s="33" t="s">
        <v>64</v>
      </c>
      <c r="AO677" s="33" t="s">
        <v>64</v>
      </c>
      <c r="AP677" s="33" t="s">
        <v>65</v>
      </c>
      <c r="AQ677" s="33" t="s">
        <v>2426</v>
      </c>
      <c r="AR677" s="244" t="s">
        <v>195</v>
      </c>
      <c r="AS677" s="33" t="s">
        <v>47</v>
      </c>
      <c r="AT677" s="33" t="s">
        <v>47</v>
      </c>
      <c r="AU677" s="33" t="s">
        <v>131</v>
      </c>
      <c r="AV677" s="33" t="n">
        <v>47</v>
      </c>
      <c r="AW677" s="33" t="n">
        <v>47</v>
      </c>
      <c r="AX677" s="33" t="n">
        <v>87</v>
      </c>
      <c r="AY677" s="33" t="n">
        <v>248</v>
      </c>
      <c r="AZ677" s="33" t="n">
        <v>70</v>
      </c>
      <c r="BA677" s="33" t="n">
        <v>84</v>
      </c>
      <c r="BB677" s="33" t="n">
        <v>17</v>
      </c>
      <c r="BC677" s="33" t="n">
        <v>58</v>
      </c>
      <c r="BD677" s="245" t="n">
        <v>3</v>
      </c>
      <c r="BE677" s="33" t="n">
        <v>0</v>
      </c>
      <c r="BF677" s="33" t="n">
        <v>6</v>
      </c>
      <c r="BG677" s="33" t="n">
        <v>10</v>
      </c>
      <c r="BH677" s="33" t="n">
        <v>248</v>
      </c>
      <c r="BI677" s="33" t="n">
        <v>0.008</v>
      </c>
      <c r="BJ677" s="33" t="n">
        <v>0.016</v>
      </c>
      <c r="BK677" s="33" t="n">
        <v>0.024</v>
      </c>
      <c r="BL677" s="33" t="n">
        <v>0.016</v>
      </c>
      <c r="BM677" s="33" t="n">
        <v>0.048</v>
      </c>
      <c r="BN677" s="33" t="n">
        <v>0.085</v>
      </c>
      <c r="BO677" s="33" t="n">
        <v>0.073</v>
      </c>
      <c r="BP677" s="33" t="n">
        <v>0.052</v>
      </c>
      <c r="BQ677" s="33" t="n">
        <v>0.044</v>
      </c>
      <c r="BR677" s="33" t="n">
        <v>0.065</v>
      </c>
      <c r="BS677" s="33" t="n">
        <v>0.125</v>
      </c>
      <c r="BT677" s="33" t="n">
        <v>0.181</v>
      </c>
      <c r="BU677" s="33" t="n">
        <v>0.294</v>
      </c>
      <c r="BV677" s="33" t="n">
        <v>0.23</v>
      </c>
      <c r="BW677" s="33" t="n">
        <v>0.298</v>
      </c>
      <c r="BX677" s="33" t="n">
        <v>0.194</v>
      </c>
      <c r="BY677" s="33" t="n">
        <v>0.383</v>
      </c>
      <c r="BZ677" s="33" t="n">
        <v>0.29</v>
      </c>
      <c r="CA677" s="33" t="n">
        <v>0.024</v>
      </c>
      <c r="CB677" s="33" t="n">
        <v>0.016</v>
      </c>
      <c r="CC677" s="33" t="n">
        <v>0.004</v>
      </c>
      <c r="CD677" s="33" t="n">
        <v>0.028</v>
      </c>
      <c r="CE677" s="33" t="n">
        <v>0.016</v>
      </c>
      <c r="CF677" s="33" t="n">
        <v>0.04</v>
      </c>
      <c r="CG677" s="33" t="n">
        <v>0.601</v>
      </c>
      <c r="CH677" s="33" t="n">
        <v>0.685</v>
      </c>
      <c r="CI677" s="33" t="n">
        <v>0.629</v>
      </c>
      <c r="CJ677" s="33" t="n">
        <v>0.698</v>
      </c>
      <c r="CK677" s="33" t="n">
        <v>0.427</v>
      </c>
      <c r="CL677" s="33" t="n">
        <v>0.403</v>
      </c>
      <c r="CM677" s="33" t="n">
        <v>0.008</v>
      </c>
      <c r="CN677" s="33" t="n">
        <v>0.008</v>
      </c>
      <c r="CO677" s="33" t="n">
        <v>0.004</v>
      </c>
      <c r="CP677" s="33" t="n">
        <v>0.004</v>
      </c>
      <c r="CQ677" s="33" t="n">
        <v>0.008</v>
      </c>
      <c r="CR677" s="33" t="n">
        <v>0.012</v>
      </c>
      <c r="CS677" s="33" t="n">
        <v>0.044</v>
      </c>
      <c r="CT677" s="33" t="n">
        <v>0.105</v>
      </c>
      <c r="CU677" s="33" t="n">
        <v>0.044</v>
      </c>
      <c r="CV677" s="33" t="n">
        <v>0.008</v>
      </c>
      <c r="CW677" s="33" t="n">
        <v>0.02</v>
      </c>
      <c r="CX677" s="33" t="n">
        <v>0.032</v>
      </c>
      <c r="CY677" s="33" t="n">
        <v>0.044</v>
      </c>
      <c r="CZ677" s="33" t="n">
        <v>0.024</v>
      </c>
      <c r="DA677" s="33" t="n">
        <v>0.056</v>
      </c>
      <c r="DB677" s="33" t="n">
        <v>0.052</v>
      </c>
      <c r="DC677" s="33" t="n">
        <v>0.093</v>
      </c>
      <c r="DD677" s="33" t="n">
        <v>0.073</v>
      </c>
      <c r="DE677" s="33" t="n">
        <v>0.117</v>
      </c>
      <c r="DF677" s="33" t="n">
        <v>0.177</v>
      </c>
      <c r="DG677" s="33" t="n">
        <v>0.242</v>
      </c>
      <c r="DH677" s="33" t="n">
        <v>0.206</v>
      </c>
      <c r="DI677" s="33" t="n">
        <v>0.218</v>
      </c>
      <c r="DJ677" s="33" t="n">
        <v>0.258</v>
      </c>
      <c r="DK677" s="33" t="n">
        <v>0.222</v>
      </c>
      <c r="DL677" s="33" t="n">
        <v>0.202</v>
      </c>
      <c r="DM677" s="33" t="n">
        <v>0.214</v>
      </c>
      <c r="DN677" s="33" t="n">
        <v>0.004</v>
      </c>
      <c r="DO677" s="33" t="n">
        <v>0.004</v>
      </c>
      <c r="DP677" s="33" t="n">
        <v>0.016</v>
      </c>
      <c r="DQ677" s="33" t="n">
        <v>0.008</v>
      </c>
      <c r="DR677" s="33" t="n">
        <v>0.008</v>
      </c>
      <c r="DS677" s="33" t="n">
        <v>0.012</v>
      </c>
      <c r="DT677" s="33" t="n">
        <v>0.004</v>
      </c>
      <c r="DU677" s="33" t="n">
        <v>0.016</v>
      </c>
      <c r="DV677" s="33" t="n">
        <v>0.016</v>
      </c>
      <c r="DW677" s="33" t="n">
        <v>0.863</v>
      </c>
      <c r="DX677" s="33" t="n">
        <v>0.79</v>
      </c>
      <c r="DY677" s="33" t="n">
        <v>0.706</v>
      </c>
      <c r="DZ677" s="33" t="n">
        <v>0.738</v>
      </c>
      <c r="EA677" s="33" t="n">
        <v>0.742</v>
      </c>
      <c r="EB677" s="33" t="n">
        <v>0.661</v>
      </c>
      <c r="EC677" s="33" t="n">
        <v>0.677</v>
      </c>
      <c r="ED677" s="33" t="n">
        <v>0.585</v>
      </c>
      <c r="EE677" s="33" t="n">
        <v>0.653</v>
      </c>
      <c r="EF677" s="33" t="n">
        <v>0.411</v>
      </c>
      <c r="EG677" s="33" t="n">
        <v>0.004</v>
      </c>
      <c r="EH677" s="33" t="n">
        <v>0</v>
      </c>
      <c r="EI677" s="33" t="n">
        <v>0.052</v>
      </c>
      <c r="EJ677" s="33" t="n">
        <v>0.238</v>
      </c>
      <c r="EK677" s="33" t="n">
        <v>0.024</v>
      </c>
      <c r="EL677" s="33" t="n">
        <v>0.032</v>
      </c>
      <c r="EM677" s="33" t="n">
        <v>0.117</v>
      </c>
      <c r="EN677" s="33" t="n">
        <v>0.101</v>
      </c>
      <c r="EO677" s="33" t="n">
        <v>0.25</v>
      </c>
      <c r="EP677" s="33" t="n">
        <v>0.149</v>
      </c>
      <c r="EQ677" s="33" t="n">
        <v>0.234</v>
      </c>
      <c r="ER677" s="33" t="n">
        <v>0.069</v>
      </c>
      <c r="ES677" s="33" t="n">
        <v>0.036</v>
      </c>
      <c r="ET677" s="33" t="n">
        <v>0.052</v>
      </c>
      <c r="EU677" s="33" t="n">
        <v>0.097</v>
      </c>
      <c r="EV677" s="33" t="n">
        <v>0.181</v>
      </c>
      <c r="EW677" s="33" t="n">
        <v>0.685</v>
      </c>
      <c r="EX677" s="33" t="n">
        <v>0.766</v>
      </c>
      <c r="EY677" s="33" t="n">
        <v>0.5</v>
      </c>
      <c r="EZ677" s="33" t="n">
        <v>8.58</v>
      </c>
      <c r="FA677" s="33" t="n">
        <v>0.008</v>
      </c>
      <c r="FB677" s="33" t="n">
        <v>0.008</v>
      </c>
      <c r="FC677" s="33" t="n">
        <v>0.012</v>
      </c>
      <c r="FD677" s="33" t="n">
        <v>0.02</v>
      </c>
      <c r="FE677" s="33" t="n">
        <v>0.024</v>
      </c>
      <c r="FF677" s="33" t="n">
        <v>0.044</v>
      </c>
      <c r="FG677" s="33" t="n">
        <v>0.081</v>
      </c>
      <c r="FH677" s="33" t="n">
        <v>0.161</v>
      </c>
      <c r="FI677" s="33" t="n">
        <v>0.141</v>
      </c>
      <c r="FJ677" s="33" t="n">
        <v>0.452</v>
      </c>
      <c r="FK677" s="33" t="n">
        <v>0.048</v>
      </c>
      <c r="FL677" s="33" t="n">
        <v>0.27</v>
      </c>
      <c r="FM677" s="33" t="n">
        <v>0.407</v>
      </c>
      <c r="FN677" s="33" t="n">
        <v>0.19</v>
      </c>
      <c r="FO677" s="33" t="n">
        <v>0.194</v>
      </c>
      <c r="FP677" s="33" t="n">
        <v>0.153</v>
      </c>
      <c r="FQ677" s="33" t="n">
        <v>0.222</v>
      </c>
      <c r="FR677" s="33" t="n">
        <v>0.113</v>
      </c>
      <c r="FS677" s="33" t="n">
        <v>0.109</v>
      </c>
      <c r="FT677" s="33" t="n">
        <v>0.198</v>
      </c>
      <c r="FU677" s="33" t="n">
        <v>0.278</v>
      </c>
      <c r="FV677" s="33" t="n">
        <v>0.153</v>
      </c>
      <c r="FW677" s="33" t="n">
        <v>0.25</v>
      </c>
      <c r="FX677" s="33" t="n">
        <v>0.145</v>
      </c>
      <c r="FY677" s="33" t="n">
        <v>0.177</v>
      </c>
      <c r="FZ677" s="33" t="n">
        <v>0.141</v>
      </c>
      <c r="GA677" s="33" t="n">
        <v>0</v>
      </c>
      <c r="GB677" s="33" t="n">
        <v>0.004</v>
      </c>
      <c r="GC677" s="33" t="n">
        <v>0</v>
      </c>
      <c r="GD677" s="33" t="n">
        <v>0.004</v>
      </c>
      <c r="GE677" s="33" t="n">
        <v>0.137</v>
      </c>
      <c r="GF677" s="33" t="n">
        <v>0</v>
      </c>
      <c r="GG677" s="33" t="n">
        <v>0.137</v>
      </c>
      <c r="GH677" s="33" t="n">
        <v>0.137</v>
      </c>
      <c r="GI677" s="33" t="n">
        <v>0.129</v>
      </c>
      <c r="GJ677" s="33" t="n">
        <v>0.125</v>
      </c>
      <c r="GK677" s="33" t="n">
        <v>0.226</v>
      </c>
      <c r="GL677" s="33" t="n">
        <v>0.105</v>
      </c>
      <c r="GM677" s="33" t="n">
        <v>0.73</v>
      </c>
      <c r="GN677" s="33" t="n">
        <v>0.593</v>
      </c>
      <c r="GO677" s="33" t="n">
        <v>0.702</v>
      </c>
      <c r="GP677" s="33" t="n">
        <v>0.722</v>
      </c>
      <c r="GQ677" s="33" t="n">
        <v>0.456</v>
      </c>
      <c r="GR677" s="33" t="n">
        <v>0.75</v>
      </c>
      <c r="GS677" s="33" t="n">
        <v>0.06</v>
      </c>
      <c r="GT677" s="33" t="n">
        <v>0.185</v>
      </c>
      <c r="GU677" s="33" t="n">
        <v>0.097</v>
      </c>
      <c r="GV677" s="33" t="n">
        <v>0.069</v>
      </c>
      <c r="GW677" s="33" t="n">
        <v>0.097</v>
      </c>
      <c r="GX677" s="33" t="n">
        <v>0.069</v>
      </c>
      <c r="GY677" s="33" t="n">
        <v>0.024</v>
      </c>
      <c r="GZ677" s="33" t="n">
        <v>0.028</v>
      </c>
      <c r="HA677" s="33" t="n">
        <v>0.032</v>
      </c>
      <c r="HB677" s="33" t="n">
        <v>0.032</v>
      </c>
      <c r="HC677" s="33" t="n">
        <v>0.032</v>
      </c>
      <c r="HD677" s="33" t="n">
        <v>0.032</v>
      </c>
      <c r="HE677" s="33" t="n">
        <v>0.048</v>
      </c>
      <c r="HF677" s="33" t="n">
        <v>0.052</v>
      </c>
      <c r="HG677" s="33" t="n">
        <v>0.04</v>
      </c>
      <c r="HH677" s="33" t="n">
        <v>0.048</v>
      </c>
      <c r="HI677" s="33" t="n">
        <v>0.052</v>
      </c>
      <c r="HJ677" s="33" t="n">
        <v>0.044</v>
      </c>
    </row>
    <row r="678" customFormat="false" ht="15" hidden="false" customHeight="false" outlineLevel="0" collapsed="false">
      <c r="A678" s="33" t="n">
        <v>610543</v>
      </c>
      <c r="B678" s="242" t="s">
        <v>1785</v>
      </c>
      <c r="C678" s="243" t="s">
        <v>1786</v>
      </c>
      <c r="D678" s="33" t="n">
        <v>8550</v>
      </c>
      <c r="E678" s="33" t="n">
        <v>46101</v>
      </c>
      <c r="F678" s="33" t="s">
        <v>1282</v>
      </c>
      <c r="G678" s="33" t="s">
        <v>1283</v>
      </c>
      <c r="H678" s="243" t="s">
        <v>49</v>
      </c>
      <c r="I678" s="33" t="s">
        <v>1855</v>
      </c>
      <c r="J678" s="33" t="s">
        <v>1788</v>
      </c>
      <c r="L678" s="33" t="s">
        <v>2652</v>
      </c>
      <c r="N678" s="33" t="s">
        <v>1790</v>
      </c>
      <c r="O678" s="33" t="n">
        <v>54767</v>
      </c>
      <c r="P678" s="33" t="s">
        <v>1791</v>
      </c>
      <c r="Q678" s="33" t="s">
        <v>6274</v>
      </c>
      <c r="R678" s="33" t="s">
        <v>6275</v>
      </c>
      <c r="S678" s="33" t="n">
        <v>60632</v>
      </c>
      <c r="T678" s="33" t="n">
        <v>44</v>
      </c>
      <c r="U678" s="33" t="s">
        <v>6276</v>
      </c>
      <c r="V678" s="33" t="s">
        <v>6277</v>
      </c>
      <c r="W678" s="33" t="s">
        <v>6278</v>
      </c>
      <c r="X678" s="33" t="s">
        <v>6279</v>
      </c>
      <c r="Y678" s="33" t="s">
        <v>2274</v>
      </c>
      <c r="AA678" s="33" t="n">
        <v>2012</v>
      </c>
      <c r="AB678" s="33" t="n">
        <v>610543</v>
      </c>
      <c r="AD678" s="33" t="n">
        <v>8550</v>
      </c>
      <c r="AG678" s="33" t="s">
        <v>6280</v>
      </c>
      <c r="AH678" s="33" t="n">
        <v>0</v>
      </c>
      <c r="AI678" s="33" t="s">
        <v>1842</v>
      </c>
      <c r="AJ678" s="33" t="s">
        <v>1801</v>
      </c>
      <c r="AK678" s="33" t="s">
        <v>1802</v>
      </c>
      <c r="AL678" s="33" t="s">
        <v>70</v>
      </c>
      <c r="AM678" s="33" t="s">
        <v>71</v>
      </c>
      <c r="AN678" s="33" t="s">
        <v>70</v>
      </c>
      <c r="AO678" s="33" t="s">
        <v>2652</v>
      </c>
      <c r="AP678" s="33" t="s">
        <v>71</v>
      </c>
      <c r="AQ678" s="33" t="s">
        <v>2426</v>
      </c>
      <c r="AR678" s="244" t="s">
        <v>510</v>
      </c>
      <c r="AS678" s="33" t="s">
        <v>47</v>
      </c>
      <c r="AT678" s="33" t="s">
        <v>77</v>
      </c>
      <c r="AU678" s="33" t="s">
        <v>77</v>
      </c>
      <c r="AV678" s="33" t="n">
        <v>51</v>
      </c>
      <c r="AW678" s="33" t="n">
        <v>64</v>
      </c>
      <c r="AX678" s="33" t="n">
        <v>76</v>
      </c>
      <c r="AY678" s="33" t="n">
        <v>292</v>
      </c>
      <c r="AZ678" s="33" t="n">
        <v>6</v>
      </c>
      <c r="BA678" s="33" t="n">
        <v>0</v>
      </c>
      <c r="BB678" s="33" t="n">
        <v>8</v>
      </c>
      <c r="BC678" s="33" t="n">
        <v>269</v>
      </c>
      <c r="BD678" s="245" t="n">
        <v>0</v>
      </c>
      <c r="BE678" s="33" t="n">
        <v>0</v>
      </c>
      <c r="BF678" s="33" t="n">
        <v>5</v>
      </c>
      <c r="BG678" s="33" t="n">
        <v>4</v>
      </c>
      <c r="BH678" s="33" t="n">
        <v>292</v>
      </c>
      <c r="BI678" s="33" t="n">
        <v>0.017</v>
      </c>
      <c r="BJ678" s="33" t="n">
        <v>0.014</v>
      </c>
      <c r="BK678" s="33" t="n">
        <v>0.014</v>
      </c>
      <c r="BL678" s="33" t="n">
        <v>0.034</v>
      </c>
      <c r="BM678" s="33" t="n">
        <v>0.031</v>
      </c>
      <c r="BN678" s="33" t="n">
        <v>0.089</v>
      </c>
      <c r="BO678" s="33" t="n">
        <v>0.092</v>
      </c>
      <c r="BP678" s="33" t="n">
        <v>0.051</v>
      </c>
      <c r="BQ678" s="33" t="n">
        <v>0.058</v>
      </c>
      <c r="BR678" s="33" t="n">
        <v>0.065</v>
      </c>
      <c r="BS678" s="33" t="n">
        <v>0.096</v>
      </c>
      <c r="BT678" s="33" t="n">
        <v>0.188</v>
      </c>
      <c r="BU678" s="33" t="n">
        <v>0.445</v>
      </c>
      <c r="BV678" s="33" t="n">
        <v>0.363</v>
      </c>
      <c r="BW678" s="33" t="n">
        <v>0.455</v>
      </c>
      <c r="BX678" s="33" t="n">
        <v>0.315</v>
      </c>
      <c r="BY678" s="33" t="n">
        <v>0.414</v>
      </c>
      <c r="BZ678" s="33" t="n">
        <v>0.346</v>
      </c>
      <c r="CA678" s="33" t="n">
        <v>0.024</v>
      </c>
      <c r="CB678" s="33" t="n">
        <v>0.021</v>
      </c>
      <c r="CC678" s="33" t="n">
        <v>0.048</v>
      </c>
      <c r="CD678" s="33" t="n">
        <v>0.031</v>
      </c>
      <c r="CE678" s="33" t="n">
        <v>0.024</v>
      </c>
      <c r="CF678" s="33" t="n">
        <v>0.048</v>
      </c>
      <c r="CG678" s="33" t="n">
        <v>0.421</v>
      </c>
      <c r="CH678" s="33" t="n">
        <v>0.551</v>
      </c>
      <c r="CI678" s="33" t="n">
        <v>0.425</v>
      </c>
      <c r="CJ678" s="33" t="n">
        <v>0.555</v>
      </c>
      <c r="CK678" s="33" t="n">
        <v>0.435</v>
      </c>
      <c r="CL678" s="33" t="n">
        <v>0.329</v>
      </c>
      <c r="CM678" s="33" t="n">
        <v>0.007</v>
      </c>
      <c r="CN678" s="33" t="n">
        <v>0.003</v>
      </c>
      <c r="CO678" s="33" t="n">
        <v>0</v>
      </c>
      <c r="CP678" s="33" t="n">
        <v>0.007</v>
      </c>
      <c r="CQ678" s="33" t="n">
        <v>0.003</v>
      </c>
      <c r="CR678" s="33" t="n">
        <v>0.01</v>
      </c>
      <c r="CS678" s="33" t="n">
        <v>0.045</v>
      </c>
      <c r="CT678" s="33" t="n">
        <v>0.106</v>
      </c>
      <c r="CU678" s="33" t="n">
        <v>0.051</v>
      </c>
      <c r="CV678" s="33" t="n">
        <v>0.017</v>
      </c>
      <c r="CW678" s="33" t="n">
        <v>0.031</v>
      </c>
      <c r="CX678" s="33" t="n">
        <v>0.024</v>
      </c>
      <c r="CY678" s="33" t="n">
        <v>0.041</v>
      </c>
      <c r="CZ678" s="33" t="n">
        <v>0.021</v>
      </c>
      <c r="DA678" s="33" t="n">
        <v>0.031</v>
      </c>
      <c r="DB678" s="33" t="n">
        <v>0.092</v>
      </c>
      <c r="DC678" s="33" t="n">
        <v>0.154</v>
      </c>
      <c r="DD678" s="33" t="n">
        <v>0.089</v>
      </c>
      <c r="DE678" s="33" t="n">
        <v>0.226</v>
      </c>
      <c r="DF678" s="33" t="n">
        <v>0.229</v>
      </c>
      <c r="DG678" s="33" t="n">
        <v>0.298</v>
      </c>
      <c r="DH678" s="33" t="n">
        <v>0.318</v>
      </c>
      <c r="DI678" s="33" t="n">
        <v>0.271</v>
      </c>
      <c r="DJ678" s="33" t="n">
        <v>0.288</v>
      </c>
      <c r="DK678" s="33" t="n">
        <v>0.329</v>
      </c>
      <c r="DL678" s="33" t="n">
        <v>0.312</v>
      </c>
      <c r="DM678" s="33" t="n">
        <v>0.325</v>
      </c>
      <c r="DN678" s="33" t="n">
        <v>0.024</v>
      </c>
      <c r="DO678" s="33" t="n">
        <v>0.017</v>
      </c>
      <c r="DP678" s="33" t="n">
        <v>0.027</v>
      </c>
      <c r="DQ678" s="33" t="n">
        <v>0.034</v>
      </c>
      <c r="DR678" s="33" t="n">
        <v>0.024</v>
      </c>
      <c r="DS678" s="33" t="n">
        <v>0.027</v>
      </c>
      <c r="DT678" s="33" t="n">
        <v>0.024</v>
      </c>
      <c r="DU678" s="33" t="n">
        <v>0.038</v>
      </c>
      <c r="DV678" s="33" t="n">
        <v>0.041</v>
      </c>
      <c r="DW678" s="33" t="n">
        <v>0.726</v>
      </c>
      <c r="DX678" s="33" t="n">
        <v>0.719</v>
      </c>
      <c r="DY678" s="33" t="n">
        <v>0.651</v>
      </c>
      <c r="DZ678" s="33" t="n">
        <v>0.599</v>
      </c>
      <c r="EA678" s="33" t="n">
        <v>0.682</v>
      </c>
      <c r="EB678" s="33" t="n">
        <v>0.644</v>
      </c>
      <c r="EC678" s="33" t="n">
        <v>0.51</v>
      </c>
      <c r="ED678" s="33" t="n">
        <v>0.39</v>
      </c>
      <c r="EE678" s="33" t="n">
        <v>0.493</v>
      </c>
      <c r="EF678" s="33" t="n">
        <v>0.366</v>
      </c>
      <c r="EG678" s="33" t="n">
        <v>0.041</v>
      </c>
      <c r="EH678" s="33" t="n">
        <v>0.014</v>
      </c>
      <c r="EI678" s="33" t="n">
        <v>0.051</v>
      </c>
      <c r="EJ678" s="33" t="n">
        <v>0.216</v>
      </c>
      <c r="EK678" s="33" t="n">
        <v>0.079</v>
      </c>
      <c r="EL678" s="33" t="n">
        <v>0.055</v>
      </c>
      <c r="EM678" s="33" t="n">
        <v>0.072</v>
      </c>
      <c r="EN678" s="33" t="n">
        <v>0.164</v>
      </c>
      <c r="EO678" s="33" t="n">
        <v>0.346</v>
      </c>
      <c r="EP678" s="33" t="n">
        <v>0.291</v>
      </c>
      <c r="EQ678" s="33" t="n">
        <v>0.36</v>
      </c>
      <c r="ER678" s="33" t="n">
        <v>0.113</v>
      </c>
      <c r="ES678" s="33" t="n">
        <v>0.082</v>
      </c>
      <c r="ET678" s="33" t="n">
        <v>0.099</v>
      </c>
      <c r="EU678" s="33" t="n">
        <v>0.082</v>
      </c>
      <c r="EV678" s="33" t="n">
        <v>0.14</v>
      </c>
      <c r="EW678" s="33" t="n">
        <v>0.452</v>
      </c>
      <c r="EX678" s="33" t="n">
        <v>0.541</v>
      </c>
      <c r="EY678" s="33" t="n">
        <v>0.435</v>
      </c>
      <c r="EZ678" s="33" t="n">
        <v>8.77</v>
      </c>
      <c r="FA678" s="33" t="n">
        <v>0.007</v>
      </c>
      <c r="FB678" s="33" t="n">
        <v>0.007</v>
      </c>
      <c r="FC678" s="33" t="n">
        <v>0.007</v>
      </c>
      <c r="FD678" s="33" t="n">
        <v>0.003</v>
      </c>
      <c r="FE678" s="33" t="n">
        <v>0.041</v>
      </c>
      <c r="FF678" s="33" t="n">
        <v>0.038</v>
      </c>
      <c r="FG678" s="33" t="n">
        <v>0.051</v>
      </c>
      <c r="FH678" s="33" t="n">
        <v>0.116</v>
      </c>
      <c r="FI678" s="33" t="n">
        <v>0.199</v>
      </c>
      <c r="FJ678" s="33" t="n">
        <v>0.445</v>
      </c>
      <c r="FK678" s="33" t="n">
        <v>0.086</v>
      </c>
      <c r="FL678" s="33" t="n">
        <v>0.39</v>
      </c>
      <c r="FM678" s="33" t="n">
        <v>0.428</v>
      </c>
      <c r="FN678" s="33" t="n">
        <v>0.295</v>
      </c>
      <c r="FO678" s="33" t="n">
        <v>0.182</v>
      </c>
      <c r="FP678" s="33" t="n">
        <v>0.171</v>
      </c>
      <c r="FQ678" s="33" t="n">
        <v>0.171</v>
      </c>
      <c r="FR678" s="33" t="n">
        <v>0.137</v>
      </c>
      <c r="FS678" s="33" t="n">
        <v>0.065</v>
      </c>
      <c r="FT678" s="33" t="n">
        <v>0.175</v>
      </c>
      <c r="FU678" s="33" t="n">
        <v>0.106</v>
      </c>
      <c r="FV678" s="33" t="n">
        <v>0.086</v>
      </c>
      <c r="FW678" s="33" t="n">
        <v>0.168</v>
      </c>
      <c r="FX678" s="33" t="n">
        <v>0.185</v>
      </c>
      <c r="FY678" s="33" t="n">
        <v>0.25</v>
      </c>
      <c r="FZ678" s="33" t="n">
        <v>0.192</v>
      </c>
      <c r="GA678" s="33" t="n">
        <v>0.007</v>
      </c>
      <c r="GB678" s="33" t="n">
        <v>0.01</v>
      </c>
      <c r="GC678" s="33" t="n">
        <v>0.003</v>
      </c>
      <c r="GD678" s="33" t="n">
        <v>0.01</v>
      </c>
      <c r="GE678" s="33" t="n">
        <v>0.123</v>
      </c>
      <c r="GF678" s="33" t="n">
        <v>0.007</v>
      </c>
      <c r="GG678" s="33" t="n">
        <v>0.247</v>
      </c>
      <c r="GH678" s="33" t="n">
        <v>0.24</v>
      </c>
      <c r="GI678" s="33" t="n">
        <v>0.205</v>
      </c>
      <c r="GJ678" s="33" t="n">
        <v>0.192</v>
      </c>
      <c r="GK678" s="33" t="n">
        <v>0.322</v>
      </c>
      <c r="GL678" s="33" t="n">
        <v>0.185</v>
      </c>
      <c r="GM678" s="33" t="n">
        <v>0.538</v>
      </c>
      <c r="GN678" s="33" t="n">
        <v>0.527</v>
      </c>
      <c r="GO678" s="33" t="n">
        <v>0.62</v>
      </c>
      <c r="GP678" s="33" t="n">
        <v>0.634</v>
      </c>
      <c r="GQ678" s="33" t="n">
        <v>0.349</v>
      </c>
      <c r="GR678" s="33" t="n">
        <v>0.654</v>
      </c>
      <c r="GS678" s="33" t="n">
        <v>0.089</v>
      </c>
      <c r="GT678" s="33" t="n">
        <v>0.089</v>
      </c>
      <c r="GU678" s="33" t="n">
        <v>0.058</v>
      </c>
      <c r="GV678" s="33" t="n">
        <v>0.041</v>
      </c>
      <c r="GW678" s="33" t="n">
        <v>0.086</v>
      </c>
      <c r="GX678" s="33" t="n">
        <v>0.041</v>
      </c>
      <c r="GY678" s="33" t="n">
        <v>0.038</v>
      </c>
      <c r="GZ678" s="33" t="n">
        <v>0.024</v>
      </c>
      <c r="HA678" s="33" t="n">
        <v>0.024</v>
      </c>
      <c r="HB678" s="33" t="n">
        <v>0.021</v>
      </c>
      <c r="HC678" s="33" t="n">
        <v>0.021</v>
      </c>
      <c r="HD678" s="33" t="n">
        <v>0.027</v>
      </c>
      <c r="HE678" s="33" t="n">
        <v>0.082</v>
      </c>
      <c r="HF678" s="33" t="n">
        <v>0.11</v>
      </c>
      <c r="HG678" s="33" t="n">
        <v>0.089</v>
      </c>
      <c r="HH678" s="33" t="n">
        <v>0.103</v>
      </c>
      <c r="HI678" s="33" t="n">
        <v>0.099</v>
      </c>
      <c r="HJ678" s="33" t="n">
        <v>0.086</v>
      </c>
    </row>
    <row r="679" customFormat="false" ht="15" hidden="false" customHeight="false" outlineLevel="0" collapsed="false">
      <c r="A679" s="33" t="n">
        <v>610544</v>
      </c>
      <c r="B679" s="242" t="s">
        <v>1785</v>
      </c>
      <c r="C679" s="243" t="s">
        <v>1786</v>
      </c>
      <c r="D679" s="33" t="n">
        <v>8660</v>
      </c>
      <c r="E679" s="33" t="n">
        <v>22921</v>
      </c>
      <c r="F679" s="33" t="s">
        <v>138</v>
      </c>
      <c r="G679" s="33" t="s">
        <v>139</v>
      </c>
      <c r="H679" s="243" t="s">
        <v>46</v>
      </c>
      <c r="I679" s="33" t="s">
        <v>1855</v>
      </c>
      <c r="J679" s="33" t="s">
        <v>1788</v>
      </c>
      <c r="L679" s="33" t="s">
        <v>112</v>
      </c>
      <c r="N679" s="33" t="s">
        <v>1790</v>
      </c>
      <c r="O679" s="33" t="n">
        <v>54768</v>
      </c>
      <c r="P679" s="33" t="s">
        <v>1791</v>
      </c>
      <c r="Q679" s="33" t="s">
        <v>138</v>
      </c>
      <c r="R679" s="33" t="s">
        <v>6281</v>
      </c>
      <c r="S679" s="33" t="n">
        <v>60629</v>
      </c>
      <c r="T679" s="33" t="n">
        <v>44</v>
      </c>
      <c r="U679" s="33" t="s">
        <v>6282</v>
      </c>
      <c r="V679" s="33" t="s">
        <v>6283</v>
      </c>
      <c r="W679" s="33" t="s">
        <v>6284</v>
      </c>
      <c r="X679" s="33" t="s">
        <v>6285</v>
      </c>
      <c r="Y679" s="33" t="s">
        <v>2747</v>
      </c>
      <c r="AA679" s="33" t="n">
        <v>2012</v>
      </c>
      <c r="AB679" s="33" t="n">
        <v>610544</v>
      </c>
      <c r="AD679" s="33" t="n">
        <v>8660</v>
      </c>
      <c r="AG679" s="33" t="s">
        <v>6286</v>
      </c>
      <c r="AI679" s="33" t="s">
        <v>1823</v>
      </c>
      <c r="AJ679" s="33" t="s">
        <v>1801</v>
      </c>
      <c r="AK679" s="33" t="s">
        <v>1802</v>
      </c>
      <c r="AL679" s="33" t="s">
        <v>112</v>
      </c>
      <c r="AM679" s="33" t="s">
        <v>71</v>
      </c>
      <c r="AN679" s="33" t="s">
        <v>112</v>
      </c>
      <c r="AO679" s="33" t="s">
        <v>112</v>
      </c>
      <c r="AP679" s="33" t="s">
        <v>71</v>
      </c>
      <c r="AQ679" s="33" t="s">
        <v>2467</v>
      </c>
      <c r="AR679" s="244" t="s">
        <v>54</v>
      </c>
    </row>
    <row r="680" customFormat="false" ht="15" hidden="false" customHeight="false" outlineLevel="0" collapsed="false">
      <c r="A680" s="33" t="n">
        <v>610547</v>
      </c>
      <c r="B680" s="242" t="s">
        <v>1785</v>
      </c>
      <c r="C680" s="243" t="s">
        <v>1786</v>
      </c>
      <c r="D680" s="33" t="n">
        <v>8676</v>
      </c>
      <c r="E680" s="33" t="n">
        <v>46631</v>
      </c>
      <c r="F680" s="33" t="s">
        <v>1288</v>
      </c>
      <c r="G680" s="33" t="s">
        <v>1289</v>
      </c>
      <c r="H680" s="243" t="s">
        <v>49</v>
      </c>
      <c r="I680" s="33" t="s">
        <v>1855</v>
      </c>
      <c r="J680" s="33" t="s">
        <v>1788</v>
      </c>
      <c r="L680" s="33" t="s">
        <v>52</v>
      </c>
      <c r="N680" s="33" t="s">
        <v>1790</v>
      </c>
      <c r="O680" s="33" t="n">
        <v>54788</v>
      </c>
      <c r="P680" s="33" t="s">
        <v>1791</v>
      </c>
      <c r="Q680" s="33" t="s">
        <v>1288</v>
      </c>
      <c r="R680" s="33" t="s">
        <v>6287</v>
      </c>
      <c r="S680" s="33" t="n">
        <v>60603</v>
      </c>
      <c r="T680" s="33" t="n">
        <v>46</v>
      </c>
      <c r="U680" s="33" t="s">
        <v>6288</v>
      </c>
      <c r="V680" s="33" t="s">
        <v>6289</v>
      </c>
      <c r="W680" s="33" t="s">
        <v>6290</v>
      </c>
      <c r="Y680" s="33" t="s">
        <v>2405</v>
      </c>
      <c r="AA680" s="33" t="n">
        <v>2012</v>
      </c>
      <c r="AB680" s="33" t="n">
        <v>610547</v>
      </c>
      <c r="AD680" s="33" t="n">
        <v>8676</v>
      </c>
      <c r="AH680" s="33" t="n">
        <v>5</v>
      </c>
      <c r="AI680" s="33" t="s">
        <v>1842</v>
      </c>
      <c r="AJ680" s="33" t="s">
        <v>1801</v>
      </c>
      <c r="AK680" s="33" t="s">
        <v>1802</v>
      </c>
      <c r="AL680" s="33" t="s">
        <v>52</v>
      </c>
      <c r="AM680" s="33" t="s">
        <v>53</v>
      </c>
      <c r="AN680" s="33" t="s">
        <v>52</v>
      </c>
      <c r="AO680" s="33" t="s">
        <v>52</v>
      </c>
      <c r="AP680" s="33" t="s">
        <v>53</v>
      </c>
      <c r="AQ680" s="33" t="s">
        <v>2467</v>
      </c>
      <c r="AR680" s="244" t="s">
        <v>54</v>
      </c>
    </row>
    <row r="681" customFormat="false" ht="15" hidden="false" customHeight="false" outlineLevel="0" collapsed="false">
      <c r="A681" s="33" t="n">
        <v>610548</v>
      </c>
      <c r="B681" s="242" t="s">
        <v>1785</v>
      </c>
      <c r="C681" s="243" t="s">
        <v>1786</v>
      </c>
      <c r="D681" s="33" t="n">
        <v>8678</v>
      </c>
      <c r="E681" s="33" t="n">
        <v>22711</v>
      </c>
      <c r="F681" s="33" t="s">
        <v>1304</v>
      </c>
      <c r="G681" s="33" t="s">
        <v>1305</v>
      </c>
      <c r="H681" s="243" t="s">
        <v>46</v>
      </c>
      <c r="I681" s="33" t="s">
        <v>1855</v>
      </c>
      <c r="J681" s="33" t="s">
        <v>1788</v>
      </c>
      <c r="L681" s="33" t="s">
        <v>232</v>
      </c>
      <c r="N681" s="33" t="s">
        <v>1790</v>
      </c>
      <c r="O681" s="33" t="n">
        <v>52340</v>
      </c>
      <c r="P681" s="33" t="s">
        <v>1791</v>
      </c>
      <c r="Q681" s="33" t="s">
        <v>6291</v>
      </c>
      <c r="R681" s="33" t="s">
        <v>6292</v>
      </c>
      <c r="S681" s="33" t="n">
        <v>60607</v>
      </c>
      <c r="T681" s="33" t="n">
        <v>38</v>
      </c>
      <c r="U681" s="33" t="s">
        <v>6293</v>
      </c>
      <c r="V681" s="33" t="s">
        <v>6294</v>
      </c>
      <c r="W681" s="33" t="s">
        <v>6295</v>
      </c>
      <c r="X681" s="33" t="s">
        <v>6296</v>
      </c>
      <c r="Y681" s="33" t="s">
        <v>1989</v>
      </c>
      <c r="AA681" s="33" t="n">
        <v>2012</v>
      </c>
      <c r="AB681" s="33" t="n">
        <v>610548</v>
      </c>
      <c r="AD681" s="33" t="n">
        <v>8678</v>
      </c>
      <c r="AG681" s="33" t="s">
        <v>6297</v>
      </c>
      <c r="AH681" s="33" t="n">
        <v>4</v>
      </c>
      <c r="AI681" s="33" t="s">
        <v>1823</v>
      </c>
      <c r="AJ681" s="33" t="s">
        <v>1801</v>
      </c>
      <c r="AK681" s="33" t="s">
        <v>1802</v>
      </c>
      <c r="AL681" s="33" t="s">
        <v>232</v>
      </c>
      <c r="AM681" s="33" t="s">
        <v>108</v>
      </c>
      <c r="AN681" s="33" t="s">
        <v>232</v>
      </c>
      <c r="AO681" s="33" t="s">
        <v>232</v>
      </c>
      <c r="AP681" s="33" t="s">
        <v>108</v>
      </c>
      <c r="AQ681" s="33" t="s">
        <v>2426</v>
      </c>
      <c r="AR681" s="244" t="s">
        <v>195</v>
      </c>
      <c r="AS681" s="33" t="s">
        <v>77</v>
      </c>
      <c r="AT681" s="33" t="s">
        <v>47</v>
      </c>
      <c r="AU681" s="33" t="s">
        <v>131</v>
      </c>
      <c r="AV681" s="33" t="n">
        <v>62</v>
      </c>
      <c r="AW681" s="33" t="n">
        <v>58</v>
      </c>
      <c r="AX681" s="33" t="n">
        <v>90</v>
      </c>
      <c r="AY681" s="33" t="n">
        <v>113</v>
      </c>
      <c r="AZ681" s="33" t="n">
        <v>23</v>
      </c>
      <c r="BA681" s="33" t="n">
        <v>21</v>
      </c>
      <c r="BB681" s="33" t="n">
        <v>30</v>
      </c>
      <c r="BC681" s="33" t="n">
        <v>24</v>
      </c>
      <c r="BD681" s="245" t="n">
        <v>0</v>
      </c>
      <c r="BE681" s="33" t="n">
        <v>0</v>
      </c>
      <c r="BF681" s="33" t="n">
        <v>7</v>
      </c>
      <c r="BG681" s="33" t="n">
        <v>8</v>
      </c>
      <c r="BH681" s="33" t="n">
        <v>113</v>
      </c>
      <c r="BI681" s="33" t="n">
        <v>0.027</v>
      </c>
      <c r="BJ681" s="33" t="n">
        <v>0.027</v>
      </c>
      <c r="BK681" s="33" t="n">
        <v>0.027</v>
      </c>
      <c r="BL681" s="33" t="n">
        <v>0</v>
      </c>
      <c r="BM681" s="33" t="n">
        <v>0.027</v>
      </c>
      <c r="BN681" s="33" t="n">
        <v>0.053</v>
      </c>
      <c r="BO681" s="33" t="n">
        <v>0.053</v>
      </c>
      <c r="BP681" s="33" t="n">
        <v>0.062</v>
      </c>
      <c r="BQ681" s="33" t="n">
        <v>0.035</v>
      </c>
      <c r="BR681" s="33" t="n">
        <v>0.009</v>
      </c>
      <c r="BS681" s="33" t="n">
        <v>0.071</v>
      </c>
      <c r="BT681" s="33" t="n">
        <v>0.23</v>
      </c>
      <c r="BU681" s="33" t="n">
        <v>0.283</v>
      </c>
      <c r="BV681" s="33" t="n">
        <v>0.15</v>
      </c>
      <c r="BW681" s="33" t="n">
        <v>0.212</v>
      </c>
      <c r="BX681" s="33" t="n">
        <v>0.088</v>
      </c>
      <c r="BY681" s="33" t="n">
        <v>0.292</v>
      </c>
      <c r="BZ681" s="33" t="n">
        <v>0.257</v>
      </c>
      <c r="CA681" s="33" t="n">
        <v>0</v>
      </c>
      <c r="CB681" s="33" t="n">
        <v>0.009</v>
      </c>
      <c r="CC681" s="33" t="n">
        <v>0.009</v>
      </c>
      <c r="CD681" s="33" t="n">
        <v>0.018</v>
      </c>
      <c r="CE681" s="33" t="n">
        <v>0</v>
      </c>
      <c r="CF681" s="33" t="n">
        <v>0.018</v>
      </c>
      <c r="CG681" s="33" t="n">
        <v>0.637</v>
      </c>
      <c r="CH681" s="33" t="n">
        <v>0.752</v>
      </c>
      <c r="CI681" s="33" t="n">
        <v>0.717</v>
      </c>
      <c r="CJ681" s="33" t="n">
        <v>0.885</v>
      </c>
      <c r="CK681" s="33" t="n">
        <v>0.611</v>
      </c>
      <c r="CL681" s="33" t="n">
        <v>0.442</v>
      </c>
      <c r="CM681" s="33" t="n">
        <v>0</v>
      </c>
      <c r="CN681" s="33" t="n">
        <v>0</v>
      </c>
      <c r="CO681" s="33" t="n">
        <v>0</v>
      </c>
      <c r="CP681" s="33" t="n">
        <v>0</v>
      </c>
      <c r="CQ681" s="33" t="n">
        <v>0</v>
      </c>
      <c r="CR681" s="33" t="n">
        <v>0.009</v>
      </c>
      <c r="CS681" s="33" t="n">
        <v>0.009</v>
      </c>
      <c r="CT681" s="33" t="n">
        <v>0.035</v>
      </c>
      <c r="CU681" s="33" t="n">
        <v>0.027</v>
      </c>
      <c r="CV681" s="33" t="n">
        <v>0.009</v>
      </c>
      <c r="CW681" s="33" t="n">
        <v>0.009</v>
      </c>
      <c r="CX681" s="33" t="n">
        <v>0.018</v>
      </c>
      <c r="CY681" s="33" t="n">
        <v>0.027</v>
      </c>
      <c r="CZ681" s="33" t="n">
        <v>0.018</v>
      </c>
      <c r="DA681" s="33" t="n">
        <v>0.071</v>
      </c>
      <c r="DB681" s="33" t="n">
        <v>0.071</v>
      </c>
      <c r="DC681" s="33" t="n">
        <v>0.133</v>
      </c>
      <c r="DD681" s="33" t="n">
        <v>0.106</v>
      </c>
      <c r="DE681" s="33" t="n">
        <v>0.088</v>
      </c>
      <c r="DF681" s="33" t="n">
        <v>0.142</v>
      </c>
      <c r="DG681" s="33" t="n">
        <v>0.177</v>
      </c>
      <c r="DH681" s="33" t="n">
        <v>0.097</v>
      </c>
      <c r="DI681" s="33" t="n">
        <v>0.142</v>
      </c>
      <c r="DJ681" s="33" t="n">
        <v>0.265</v>
      </c>
      <c r="DK681" s="33" t="n">
        <v>0.248</v>
      </c>
      <c r="DL681" s="33" t="n">
        <v>0.239</v>
      </c>
      <c r="DM681" s="33" t="n">
        <v>0.212</v>
      </c>
      <c r="DN681" s="33" t="n">
        <v>0.009</v>
      </c>
      <c r="DO681" s="33" t="n">
        <v>0.018</v>
      </c>
      <c r="DP681" s="33" t="n">
        <v>0.009</v>
      </c>
      <c r="DQ681" s="33" t="n">
        <v>0.018</v>
      </c>
      <c r="DR681" s="33" t="n">
        <v>0.018</v>
      </c>
      <c r="DS681" s="33" t="n">
        <v>0.009</v>
      </c>
      <c r="DT681" s="33" t="n">
        <v>0.027</v>
      </c>
      <c r="DU681" s="33" t="n">
        <v>0.035</v>
      </c>
      <c r="DV681" s="33" t="n">
        <v>0.044</v>
      </c>
      <c r="DW681" s="33" t="n">
        <v>0.894</v>
      </c>
      <c r="DX681" s="33" t="n">
        <v>0.832</v>
      </c>
      <c r="DY681" s="33" t="n">
        <v>0.796</v>
      </c>
      <c r="DZ681" s="33" t="n">
        <v>0.858</v>
      </c>
      <c r="EA681" s="33" t="n">
        <v>0.823</v>
      </c>
      <c r="EB681" s="33" t="n">
        <v>0.646</v>
      </c>
      <c r="EC681" s="33" t="n">
        <v>0.646</v>
      </c>
      <c r="ED681" s="33" t="n">
        <v>0.558</v>
      </c>
      <c r="EE681" s="33" t="n">
        <v>0.611</v>
      </c>
      <c r="EF681" s="33" t="n">
        <v>0.628</v>
      </c>
      <c r="EG681" s="33" t="n">
        <v>0.044</v>
      </c>
      <c r="EH681" s="33" t="n">
        <v>0.035</v>
      </c>
      <c r="EI681" s="33" t="n">
        <v>0.106</v>
      </c>
      <c r="EJ681" s="33" t="n">
        <v>0.274</v>
      </c>
      <c r="EK681" s="33" t="n">
        <v>0.009</v>
      </c>
      <c r="EL681" s="33" t="n">
        <v>0.009</v>
      </c>
      <c r="EM681" s="33" t="n">
        <v>0.115</v>
      </c>
      <c r="EN681" s="33" t="n">
        <v>0.044</v>
      </c>
      <c r="EO681" s="33" t="n">
        <v>0.177</v>
      </c>
      <c r="EP681" s="33" t="n">
        <v>0.133</v>
      </c>
      <c r="EQ681" s="33" t="n">
        <v>0.292</v>
      </c>
      <c r="ER681" s="33" t="n">
        <v>0.035</v>
      </c>
      <c r="ES681" s="33" t="n">
        <v>0.053</v>
      </c>
      <c r="ET681" s="33" t="n">
        <v>0.071</v>
      </c>
      <c r="EU681" s="33" t="n">
        <v>0.23</v>
      </c>
      <c r="EV681" s="33" t="n">
        <v>0.018</v>
      </c>
      <c r="EW681" s="33" t="n">
        <v>0.717</v>
      </c>
      <c r="EX681" s="33" t="n">
        <v>0.752</v>
      </c>
      <c r="EY681" s="33" t="n">
        <v>0.257</v>
      </c>
      <c r="EZ681" s="33" t="n">
        <v>9.32</v>
      </c>
      <c r="FA681" s="33" t="n">
        <v>0</v>
      </c>
      <c r="FB681" s="33" t="n">
        <v>0</v>
      </c>
      <c r="FC681" s="33" t="n">
        <v>0</v>
      </c>
      <c r="FD681" s="33" t="n">
        <v>0.009</v>
      </c>
      <c r="FE681" s="33" t="n">
        <v>0.009</v>
      </c>
      <c r="FF681" s="33" t="n">
        <v>0.018</v>
      </c>
      <c r="FG681" s="33" t="n">
        <v>0.053</v>
      </c>
      <c r="FH681" s="33" t="n">
        <v>0.088</v>
      </c>
      <c r="FI681" s="33" t="n">
        <v>0.168</v>
      </c>
      <c r="FJ681" s="33" t="n">
        <v>0.637</v>
      </c>
      <c r="FK681" s="33" t="n">
        <v>0.018</v>
      </c>
      <c r="FL681" s="33" t="n">
        <v>0.283</v>
      </c>
      <c r="FM681" s="33" t="n">
        <v>0.602</v>
      </c>
      <c r="FN681" s="33" t="n">
        <v>0.15</v>
      </c>
      <c r="FO681" s="33" t="n">
        <v>0.389</v>
      </c>
      <c r="FP681" s="33" t="n">
        <v>0.239</v>
      </c>
      <c r="FQ681" s="33" t="n">
        <v>0.336</v>
      </c>
      <c r="FR681" s="33" t="n">
        <v>0.212</v>
      </c>
      <c r="FS681" s="33" t="n">
        <v>0.062</v>
      </c>
      <c r="FT681" s="33" t="n">
        <v>0.292</v>
      </c>
      <c r="FU681" s="33" t="n">
        <v>0.062</v>
      </c>
      <c r="FV681" s="33" t="n">
        <v>0.027</v>
      </c>
      <c r="FW681" s="33" t="n">
        <v>0.177</v>
      </c>
      <c r="FX681" s="33" t="n">
        <v>0.053</v>
      </c>
      <c r="FY681" s="33" t="n">
        <v>0.071</v>
      </c>
      <c r="FZ681" s="33" t="n">
        <v>0.044</v>
      </c>
      <c r="GA681" s="33" t="n">
        <v>0</v>
      </c>
      <c r="GB681" s="33" t="n">
        <v>0</v>
      </c>
      <c r="GC681" s="33" t="n">
        <v>0</v>
      </c>
      <c r="GD681" s="33" t="n">
        <v>0.027</v>
      </c>
      <c r="GE681" s="33" t="n">
        <v>0.027</v>
      </c>
      <c r="GF681" s="33" t="n">
        <v>0</v>
      </c>
      <c r="GG681" s="33" t="n">
        <v>0.08</v>
      </c>
      <c r="GH681" s="33" t="n">
        <v>0.035</v>
      </c>
      <c r="GI681" s="33" t="n">
        <v>0.142</v>
      </c>
      <c r="GJ681" s="33" t="n">
        <v>0.301</v>
      </c>
      <c r="GK681" s="33" t="n">
        <v>0.372</v>
      </c>
      <c r="GL681" s="33" t="n">
        <v>0.08</v>
      </c>
      <c r="GM681" s="33" t="n">
        <v>0.903</v>
      </c>
      <c r="GN681" s="33" t="n">
        <v>0.894</v>
      </c>
      <c r="GO681" s="33" t="n">
        <v>0.788</v>
      </c>
      <c r="GP681" s="33" t="n">
        <v>0.611</v>
      </c>
      <c r="GQ681" s="33" t="n">
        <v>0.451</v>
      </c>
      <c r="GR681" s="33" t="n">
        <v>0.903</v>
      </c>
      <c r="GS681" s="33" t="n">
        <v>0</v>
      </c>
      <c r="GT681" s="33" t="n">
        <v>0.053</v>
      </c>
      <c r="GU681" s="33" t="n">
        <v>0.053</v>
      </c>
      <c r="GV681" s="33" t="n">
        <v>0.027</v>
      </c>
      <c r="GW681" s="33" t="n">
        <v>0.08</v>
      </c>
      <c r="GX681" s="33" t="n">
        <v>0</v>
      </c>
      <c r="GY681" s="33" t="n">
        <v>0</v>
      </c>
      <c r="GZ681" s="33" t="n">
        <v>0</v>
      </c>
      <c r="HA681" s="33" t="n">
        <v>0</v>
      </c>
      <c r="HB681" s="33" t="n">
        <v>0</v>
      </c>
      <c r="HC681" s="33" t="n">
        <v>0.044</v>
      </c>
      <c r="HD681" s="33" t="n">
        <v>0</v>
      </c>
      <c r="HE681" s="33" t="n">
        <v>0.018</v>
      </c>
      <c r="HF681" s="33" t="n">
        <v>0.018</v>
      </c>
      <c r="HG681" s="33" t="n">
        <v>0.018</v>
      </c>
      <c r="HH681" s="33" t="n">
        <v>0.035</v>
      </c>
      <c r="HI681" s="33" t="n">
        <v>0.027</v>
      </c>
      <c r="HJ681" s="33" t="n">
        <v>0.018</v>
      </c>
    </row>
    <row r="682" customFormat="false" ht="15" hidden="false" customHeight="false" outlineLevel="0" collapsed="false">
      <c r="A682" s="33" t="n">
        <v>610549</v>
      </c>
      <c r="B682" s="242" t="s">
        <v>1785</v>
      </c>
      <c r="C682" s="243" t="s">
        <v>1786</v>
      </c>
      <c r="D682" s="33" t="n">
        <v>8679</v>
      </c>
      <c r="E682" s="33" t="n">
        <v>66011</v>
      </c>
      <c r="F682" s="33" t="s">
        <v>149</v>
      </c>
      <c r="G682" s="33" t="s">
        <v>150</v>
      </c>
      <c r="H682" s="243" t="s">
        <v>46</v>
      </c>
      <c r="I682" s="33" t="s">
        <v>2777</v>
      </c>
      <c r="J682" s="33" t="s">
        <v>1788</v>
      </c>
      <c r="L682" s="33" t="s">
        <v>2778</v>
      </c>
      <c r="N682" s="33" t="s">
        <v>1790</v>
      </c>
      <c r="O682" s="33" t="n">
        <v>54778</v>
      </c>
      <c r="P682" s="33" t="s">
        <v>1791</v>
      </c>
      <c r="Q682" s="33" t="s">
        <v>6298</v>
      </c>
      <c r="R682" s="33" t="s">
        <v>6299</v>
      </c>
      <c r="S682" s="33" t="n">
        <v>60614</v>
      </c>
      <c r="T682" s="33" t="n">
        <v>33</v>
      </c>
      <c r="U682" s="33" t="s">
        <v>6300</v>
      </c>
      <c r="V682" s="33" t="s">
        <v>6301</v>
      </c>
      <c r="W682" s="33" t="s">
        <v>6302</v>
      </c>
      <c r="X682" s="33" t="s">
        <v>6303</v>
      </c>
      <c r="Y682" s="33" t="s">
        <v>2725</v>
      </c>
      <c r="AA682" s="33" t="n">
        <v>2012</v>
      </c>
      <c r="AB682" s="33" t="n">
        <v>610549</v>
      </c>
      <c r="AG682" s="33" t="s">
        <v>6304</v>
      </c>
      <c r="AH682" s="33" t="n">
        <v>0</v>
      </c>
      <c r="AI682" s="33" t="s">
        <v>1823</v>
      </c>
      <c r="AJ682" s="33" t="s">
        <v>1801</v>
      </c>
      <c r="AK682" s="33" t="s">
        <v>1802</v>
      </c>
      <c r="AL682" s="33" t="s">
        <v>80</v>
      </c>
      <c r="AM682" s="33" t="s">
        <v>65</v>
      </c>
      <c r="AR682" s="244" t="s">
        <v>54</v>
      </c>
    </row>
    <row r="683" customFormat="false" ht="15" hidden="false" customHeight="false" outlineLevel="0" collapsed="false">
      <c r="A683" s="33" t="n">
        <v>610550</v>
      </c>
      <c r="B683" s="242" t="s">
        <v>1785</v>
      </c>
      <c r="C683" s="243" t="s">
        <v>1786</v>
      </c>
      <c r="D683" s="33" t="n">
        <v>8680</v>
      </c>
      <c r="E683" s="33" t="n">
        <v>66011</v>
      </c>
      <c r="F683" s="33" t="s">
        <v>151</v>
      </c>
      <c r="G683" s="33" t="s">
        <v>152</v>
      </c>
      <c r="H683" s="243" t="s">
        <v>49</v>
      </c>
      <c r="I683" s="33" t="s">
        <v>2777</v>
      </c>
      <c r="J683" s="33" t="s">
        <v>1788</v>
      </c>
      <c r="L683" s="33" t="s">
        <v>2778</v>
      </c>
      <c r="N683" s="33" t="s">
        <v>1790</v>
      </c>
      <c r="O683" s="33" t="n">
        <v>54653</v>
      </c>
      <c r="P683" s="33" t="s">
        <v>1791</v>
      </c>
      <c r="Q683" s="33" t="s">
        <v>6298</v>
      </c>
      <c r="R683" s="33" t="s">
        <v>6299</v>
      </c>
      <c r="S683" s="33" t="n">
        <v>60614</v>
      </c>
      <c r="T683" s="33" t="n">
        <v>33</v>
      </c>
      <c r="U683" s="33" t="s">
        <v>6300</v>
      </c>
      <c r="V683" s="33" t="s">
        <v>6301</v>
      </c>
      <c r="W683" s="33" t="s">
        <v>6302</v>
      </c>
      <c r="X683" s="33" t="s">
        <v>6303</v>
      </c>
      <c r="Y683" s="33" t="s">
        <v>2725</v>
      </c>
      <c r="AA683" s="33" t="n">
        <v>2012</v>
      </c>
      <c r="AB683" s="33" t="n">
        <v>610550</v>
      </c>
      <c r="AD683" s="33" t="n">
        <v>8680</v>
      </c>
      <c r="AG683" s="33" t="s">
        <v>6304</v>
      </c>
      <c r="AH683" s="33" t="n">
        <v>0</v>
      </c>
      <c r="AI683" s="33" t="s">
        <v>1842</v>
      </c>
      <c r="AJ683" s="33" t="s">
        <v>1801</v>
      </c>
      <c r="AK683" s="33" t="s">
        <v>1802</v>
      </c>
      <c r="AL683" s="33" t="s">
        <v>83</v>
      </c>
      <c r="AM683" s="33" t="s">
        <v>65</v>
      </c>
      <c r="AN683" s="33" t="s">
        <v>83</v>
      </c>
      <c r="AO683" s="33" t="s">
        <v>2778</v>
      </c>
      <c r="AP683" s="33" t="s">
        <v>65</v>
      </c>
      <c r="AQ683" s="33" t="s">
        <v>2426</v>
      </c>
      <c r="AR683" s="244" t="s">
        <v>54</v>
      </c>
    </row>
    <row r="684" customFormat="false" ht="15" hidden="false" customHeight="false" outlineLevel="0" collapsed="false">
      <c r="A684" s="33" t="n">
        <v>610551</v>
      </c>
      <c r="B684" s="242" t="s">
        <v>1785</v>
      </c>
      <c r="C684" s="243" t="s">
        <v>1786</v>
      </c>
      <c r="D684" s="33" t="n">
        <v>8681</v>
      </c>
      <c r="E684" s="33" t="n">
        <v>66011</v>
      </c>
      <c r="F684" s="33" t="s">
        <v>945</v>
      </c>
      <c r="G684" s="33" t="s">
        <v>946</v>
      </c>
      <c r="H684" s="243" t="s">
        <v>46</v>
      </c>
      <c r="I684" s="33" t="s">
        <v>2777</v>
      </c>
      <c r="J684" s="33" t="s">
        <v>1788</v>
      </c>
      <c r="L684" s="33" t="s">
        <v>2778</v>
      </c>
      <c r="N684" s="33" t="s">
        <v>1790</v>
      </c>
      <c r="O684" s="33" t="n">
        <v>54220</v>
      </c>
      <c r="P684" s="33" t="s">
        <v>6305</v>
      </c>
      <c r="Q684" s="33" t="s">
        <v>6306</v>
      </c>
      <c r="R684" s="33" t="s">
        <v>6307</v>
      </c>
      <c r="S684" s="33" t="n">
        <v>60619</v>
      </c>
      <c r="T684" s="33" t="n">
        <v>40</v>
      </c>
      <c r="U684" s="33" t="s">
        <v>6308</v>
      </c>
      <c r="V684" s="33" t="s">
        <v>6309</v>
      </c>
      <c r="W684" s="33" t="s">
        <v>6310</v>
      </c>
      <c r="X684" s="33" t="s">
        <v>6311</v>
      </c>
      <c r="Y684" s="33" t="s">
        <v>1869</v>
      </c>
      <c r="AA684" s="33" t="n">
        <v>2012</v>
      </c>
      <c r="AB684" s="33" t="n">
        <v>610551</v>
      </c>
      <c r="AG684" s="33" t="s">
        <v>6312</v>
      </c>
      <c r="AH684" s="33" t="n">
        <v>0</v>
      </c>
      <c r="AI684" s="33" t="s">
        <v>1823</v>
      </c>
      <c r="AJ684" s="33" t="s">
        <v>1801</v>
      </c>
      <c r="AK684" s="33" t="s">
        <v>1802</v>
      </c>
      <c r="AL684" s="33" t="s">
        <v>99</v>
      </c>
      <c r="AM684" s="33" t="s">
        <v>53</v>
      </c>
      <c r="AR684" s="244" t="s">
        <v>54</v>
      </c>
    </row>
    <row r="685" customFormat="false" ht="15" hidden="false" customHeight="false" outlineLevel="0" collapsed="false">
      <c r="A685" s="33" t="n">
        <v>610552</v>
      </c>
      <c r="B685" s="242" t="s">
        <v>1785</v>
      </c>
      <c r="C685" s="243" t="s">
        <v>1786</v>
      </c>
      <c r="D685" s="33" t="n">
        <v>8682</v>
      </c>
      <c r="E685" s="33" t="n">
        <v>66011</v>
      </c>
      <c r="F685" s="33" t="s">
        <v>943</v>
      </c>
      <c r="G685" s="33" t="s">
        <v>944</v>
      </c>
      <c r="H685" s="243" t="s">
        <v>49</v>
      </c>
      <c r="I685" s="33" t="s">
        <v>2777</v>
      </c>
      <c r="J685" s="33" t="s">
        <v>1788</v>
      </c>
      <c r="L685" s="33" t="s">
        <v>2778</v>
      </c>
      <c r="N685" s="33" t="s">
        <v>1790</v>
      </c>
      <c r="O685" s="33" t="n">
        <v>54219</v>
      </c>
      <c r="P685" s="33" t="s">
        <v>6305</v>
      </c>
      <c r="Q685" s="33" t="s">
        <v>943</v>
      </c>
      <c r="R685" s="33" t="s">
        <v>6307</v>
      </c>
      <c r="S685" s="33" t="n">
        <v>60619</v>
      </c>
      <c r="T685" s="33" t="n">
        <v>40</v>
      </c>
      <c r="U685" s="33" t="s">
        <v>6308</v>
      </c>
      <c r="V685" s="33" t="s">
        <v>6309</v>
      </c>
      <c r="W685" s="33" t="s">
        <v>6310</v>
      </c>
      <c r="X685" s="33" t="s">
        <v>6311</v>
      </c>
      <c r="Y685" s="33" t="s">
        <v>1869</v>
      </c>
      <c r="AA685" s="33" t="n">
        <v>2012</v>
      </c>
      <c r="AB685" s="33" t="n">
        <v>610552</v>
      </c>
      <c r="AG685" s="33" t="s">
        <v>6312</v>
      </c>
      <c r="AH685" s="33" t="n">
        <v>0</v>
      </c>
      <c r="AI685" s="33" t="s">
        <v>1842</v>
      </c>
      <c r="AJ685" s="33" t="s">
        <v>1801</v>
      </c>
      <c r="AK685" s="33" t="s">
        <v>1802</v>
      </c>
      <c r="AL685" s="33" t="s">
        <v>52</v>
      </c>
      <c r="AM685" s="33" t="s">
        <v>53</v>
      </c>
      <c r="AR685" s="244" t="s">
        <v>54</v>
      </c>
    </row>
    <row r="686" customFormat="false" ht="15" hidden="false" customHeight="false" outlineLevel="0" collapsed="false">
      <c r="A686" s="33" t="n">
        <v>610553</v>
      </c>
      <c r="B686" s="242" t="s">
        <v>1785</v>
      </c>
      <c r="C686" s="243" t="s">
        <v>1786</v>
      </c>
      <c r="D686" s="33" t="n">
        <v>8683</v>
      </c>
      <c r="E686" s="33" t="n">
        <v>66011</v>
      </c>
      <c r="F686" s="33" t="s">
        <v>1410</v>
      </c>
      <c r="G686" s="33" t="s">
        <v>1411</v>
      </c>
      <c r="H686" s="243" t="s">
        <v>46</v>
      </c>
      <c r="I686" s="33" t="s">
        <v>2777</v>
      </c>
      <c r="J686" s="33" t="s">
        <v>1788</v>
      </c>
      <c r="L686" s="33" t="s">
        <v>2778</v>
      </c>
      <c r="N686" s="33" t="s">
        <v>1790</v>
      </c>
      <c r="O686" s="33" t="n">
        <v>54213</v>
      </c>
      <c r="P686" s="33" t="s">
        <v>6305</v>
      </c>
      <c r="Q686" s="33" t="s">
        <v>6313</v>
      </c>
      <c r="R686" s="33" t="s">
        <v>6314</v>
      </c>
      <c r="S686" s="33" t="n">
        <v>60628</v>
      </c>
      <c r="T686" s="33" t="n">
        <v>48</v>
      </c>
      <c r="U686" s="33" t="s">
        <v>6315</v>
      </c>
      <c r="V686" s="33" t="s">
        <v>6316</v>
      </c>
      <c r="W686" s="33" t="s">
        <v>6317</v>
      </c>
      <c r="X686" s="33" t="s">
        <v>6318</v>
      </c>
      <c r="Y686" s="33" t="s">
        <v>2537</v>
      </c>
      <c r="AA686" s="33" t="n">
        <v>2012</v>
      </c>
      <c r="AB686" s="33" t="n">
        <v>610553</v>
      </c>
      <c r="AD686" s="33" t="n">
        <v>8683</v>
      </c>
      <c r="AG686" s="33" t="s">
        <v>6319</v>
      </c>
      <c r="AH686" s="33" t="n">
        <v>0</v>
      </c>
      <c r="AI686" s="33" t="s">
        <v>1800</v>
      </c>
      <c r="AJ686" s="33" t="s">
        <v>1801</v>
      </c>
      <c r="AK686" s="33" t="s">
        <v>1802</v>
      </c>
      <c r="AL686" s="33" t="s">
        <v>155</v>
      </c>
      <c r="AM686" s="33" t="s">
        <v>60</v>
      </c>
      <c r="AN686" s="33" t="s">
        <v>155</v>
      </c>
      <c r="AO686" s="33" t="s">
        <v>2778</v>
      </c>
      <c r="AP686" s="33" t="s">
        <v>60</v>
      </c>
      <c r="AQ686" s="33" t="s">
        <v>2426</v>
      </c>
      <c r="AR686" s="244" t="s">
        <v>54</v>
      </c>
    </row>
    <row r="687" customFormat="false" ht="15" hidden="false" customHeight="false" outlineLevel="0" collapsed="false">
      <c r="A687" s="33" t="n">
        <v>610554</v>
      </c>
      <c r="B687" s="242" t="s">
        <v>1785</v>
      </c>
      <c r="C687" s="243" t="s">
        <v>1786</v>
      </c>
      <c r="D687" s="33" t="n">
        <v>8684</v>
      </c>
      <c r="E687" s="33" t="n">
        <v>66011</v>
      </c>
      <c r="F687" s="33" t="s">
        <v>1412</v>
      </c>
      <c r="G687" s="33" t="s">
        <v>1413</v>
      </c>
      <c r="H687" s="243" t="s">
        <v>49</v>
      </c>
      <c r="I687" s="33" t="s">
        <v>2777</v>
      </c>
      <c r="J687" s="33" t="s">
        <v>1788</v>
      </c>
      <c r="L687" s="33" t="s">
        <v>2778</v>
      </c>
      <c r="N687" s="33" t="s">
        <v>1790</v>
      </c>
      <c r="O687" s="33" t="n">
        <v>54212</v>
      </c>
      <c r="P687" s="33" t="s">
        <v>6305</v>
      </c>
      <c r="Q687" s="33" t="s">
        <v>6320</v>
      </c>
      <c r="R687" s="33" t="s">
        <v>6314</v>
      </c>
      <c r="S687" s="33" t="n">
        <v>60628</v>
      </c>
      <c r="T687" s="33" t="n">
        <v>48</v>
      </c>
      <c r="U687" s="33" t="s">
        <v>6315</v>
      </c>
      <c r="V687" s="33" t="s">
        <v>6316</v>
      </c>
      <c r="W687" s="33" t="s">
        <v>6317</v>
      </c>
      <c r="X687" s="33" t="s">
        <v>6318</v>
      </c>
      <c r="Y687" s="33" t="s">
        <v>2537</v>
      </c>
      <c r="AA687" s="33" t="n">
        <v>2012</v>
      </c>
      <c r="AB687" s="33" t="n">
        <v>610554</v>
      </c>
      <c r="AD687" s="33" t="n">
        <v>8684</v>
      </c>
      <c r="AG687" s="33" t="s">
        <v>6319</v>
      </c>
      <c r="AH687" s="33" t="n">
        <v>0</v>
      </c>
      <c r="AI687" s="33" t="s">
        <v>1842</v>
      </c>
      <c r="AJ687" s="33" t="s">
        <v>1801</v>
      </c>
      <c r="AK687" s="33" t="s">
        <v>1802</v>
      </c>
      <c r="AL687" s="33" t="s">
        <v>145</v>
      </c>
      <c r="AM687" s="33" t="s">
        <v>60</v>
      </c>
      <c r="AN687" s="33" t="s">
        <v>145</v>
      </c>
      <c r="AO687" s="33" t="s">
        <v>2778</v>
      </c>
      <c r="AP687" s="33" t="s">
        <v>60</v>
      </c>
      <c r="AQ687" s="33" t="s">
        <v>2426</v>
      </c>
      <c r="AR687" s="244" t="s">
        <v>54</v>
      </c>
    </row>
    <row r="688" customFormat="false" ht="15" hidden="false" customHeight="false" outlineLevel="0" collapsed="false">
      <c r="A688" s="33" t="n">
        <v>610555</v>
      </c>
      <c r="B688" s="242" t="s">
        <v>1785</v>
      </c>
      <c r="C688" s="243" t="s">
        <v>1786</v>
      </c>
      <c r="D688" s="33" t="n">
        <v>8685</v>
      </c>
      <c r="E688" s="33" t="n">
        <v>66301</v>
      </c>
      <c r="F688" s="33" t="s">
        <v>146</v>
      </c>
      <c r="G688" s="33" t="s">
        <v>147</v>
      </c>
      <c r="H688" s="243" t="s">
        <v>49</v>
      </c>
      <c r="I688" s="33" t="s">
        <v>2777</v>
      </c>
      <c r="J688" s="33" t="s">
        <v>1788</v>
      </c>
      <c r="L688" s="33" t="s">
        <v>2778</v>
      </c>
      <c r="N688" s="33" t="s">
        <v>1790</v>
      </c>
      <c r="O688" s="33" t="n">
        <v>54057</v>
      </c>
      <c r="P688" s="33" t="s">
        <v>1791</v>
      </c>
      <c r="Q688" s="33" t="s">
        <v>6321</v>
      </c>
      <c r="R688" s="33" t="s">
        <v>6322</v>
      </c>
      <c r="S688" s="33" t="n">
        <v>60639</v>
      </c>
      <c r="T688" s="33" t="n">
        <v>36</v>
      </c>
      <c r="U688" s="33" t="s">
        <v>6323</v>
      </c>
      <c r="V688" s="33" t="s">
        <v>6324</v>
      </c>
      <c r="W688" s="33" t="s">
        <v>6325</v>
      </c>
      <c r="X688" s="33" t="s">
        <v>6326</v>
      </c>
      <c r="Y688" s="33" t="s">
        <v>1862</v>
      </c>
      <c r="AA688" s="33" t="n">
        <v>2012</v>
      </c>
      <c r="AB688" s="33" t="n">
        <v>610555</v>
      </c>
      <c r="AD688" s="33" t="n">
        <v>8685</v>
      </c>
      <c r="AG688" s="33" t="s">
        <v>6327</v>
      </c>
      <c r="AH688" s="33" t="n">
        <v>0</v>
      </c>
      <c r="AI688" s="33" t="s">
        <v>1842</v>
      </c>
      <c r="AJ688" s="33" t="s">
        <v>1801</v>
      </c>
      <c r="AK688" s="33" t="s">
        <v>1802</v>
      </c>
      <c r="AL688" s="33" t="s">
        <v>118</v>
      </c>
      <c r="AM688" s="33" t="s">
        <v>108</v>
      </c>
      <c r="AN688" s="33" t="s">
        <v>118</v>
      </c>
      <c r="AO688" s="33" t="s">
        <v>2778</v>
      </c>
      <c r="AP688" s="33" t="s">
        <v>108</v>
      </c>
      <c r="AQ688" s="33" t="s">
        <v>2426</v>
      </c>
      <c r="AR688" s="244" t="s">
        <v>148</v>
      </c>
      <c r="AS688" s="33" t="s">
        <v>47</v>
      </c>
      <c r="AT688" s="33" t="s">
        <v>47</v>
      </c>
      <c r="AU688" s="33" t="s">
        <v>47</v>
      </c>
      <c r="AV688" s="33" t="n">
        <v>59</v>
      </c>
      <c r="AW688" s="33" t="n">
        <v>59</v>
      </c>
      <c r="AX688" s="33" t="n">
        <v>42</v>
      </c>
      <c r="AY688" s="33" t="n">
        <v>47</v>
      </c>
      <c r="AZ688" s="33" t="n">
        <v>2</v>
      </c>
      <c r="BA688" s="33" t="n">
        <v>0</v>
      </c>
      <c r="BB688" s="33" t="n">
        <v>41</v>
      </c>
      <c r="BC688" s="33" t="n">
        <v>1</v>
      </c>
      <c r="BD688" s="245" t="n">
        <v>0</v>
      </c>
      <c r="BE688" s="33" t="n">
        <v>0</v>
      </c>
      <c r="BF688" s="33" t="n">
        <v>3</v>
      </c>
      <c r="BG688" s="33" t="n">
        <v>0</v>
      </c>
      <c r="BH688" s="33" t="n">
        <v>47</v>
      </c>
      <c r="BI688" s="33" t="n">
        <v>0</v>
      </c>
      <c r="BJ688" s="33" t="n">
        <v>0.021</v>
      </c>
      <c r="BK688" s="33" t="n">
        <v>0</v>
      </c>
      <c r="BL688" s="33" t="n">
        <v>0.064</v>
      </c>
      <c r="BM688" s="33" t="n">
        <v>0.021</v>
      </c>
      <c r="BN688" s="33" t="n">
        <v>0.128</v>
      </c>
      <c r="BO688" s="33" t="n">
        <v>0.064</v>
      </c>
      <c r="BP688" s="33" t="n">
        <v>0.043</v>
      </c>
      <c r="BQ688" s="33" t="n">
        <v>0.085</v>
      </c>
      <c r="BR688" s="33" t="n">
        <v>0.085</v>
      </c>
      <c r="BS688" s="33" t="n">
        <v>0.149</v>
      </c>
      <c r="BT688" s="33" t="n">
        <v>0.191</v>
      </c>
      <c r="BU688" s="33" t="n">
        <v>0.213</v>
      </c>
      <c r="BV688" s="33" t="n">
        <v>0.213</v>
      </c>
      <c r="BW688" s="33" t="n">
        <v>0.277</v>
      </c>
      <c r="BX688" s="33" t="n">
        <v>0.191</v>
      </c>
      <c r="BY688" s="33" t="n">
        <v>0.34</v>
      </c>
      <c r="BZ688" s="33" t="n">
        <v>0.255</v>
      </c>
      <c r="CA688" s="33" t="n">
        <v>0.021</v>
      </c>
      <c r="CB688" s="33" t="n">
        <v>0.043</v>
      </c>
      <c r="CC688" s="33" t="n">
        <v>0.043</v>
      </c>
      <c r="CD688" s="33" t="n">
        <v>0.021</v>
      </c>
      <c r="CE688" s="33" t="n">
        <v>0.021</v>
      </c>
      <c r="CF688" s="33" t="n">
        <v>0.043</v>
      </c>
      <c r="CG688" s="33" t="n">
        <v>0.702</v>
      </c>
      <c r="CH688" s="33" t="n">
        <v>0.681</v>
      </c>
      <c r="CI688" s="33" t="n">
        <v>0.596</v>
      </c>
      <c r="CJ688" s="33" t="n">
        <v>0.638</v>
      </c>
      <c r="CK688" s="33" t="n">
        <v>0.468</v>
      </c>
      <c r="CL688" s="33" t="n">
        <v>0.383</v>
      </c>
      <c r="CM688" s="33" t="n">
        <v>0</v>
      </c>
      <c r="CN688" s="33" t="n">
        <v>0</v>
      </c>
      <c r="CO688" s="33" t="n">
        <v>0.021</v>
      </c>
      <c r="CP688" s="33" t="n">
        <v>0.021</v>
      </c>
      <c r="CQ688" s="33" t="n">
        <v>0.021</v>
      </c>
      <c r="CR688" s="33" t="n">
        <v>0.021</v>
      </c>
      <c r="CS688" s="33" t="n">
        <v>0.085</v>
      </c>
      <c r="CT688" s="33" t="n">
        <v>0.085</v>
      </c>
      <c r="CU688" s="33" t="n">
        <v>0.043</v>
      </c>
      <c r="CV688" s="33" t="n">
        <v>0.085</v>
      </c>
      <c r="CW688" s="33" t="n">
        <v>0.043</v>
      </c>
      <c r="CX688" s="33" t="n">
        <v>0.064</v>
      </c>
      <c r="CY688" s="33" t="n">
        <v>0.085</v>
      </c>
      <c r="CZ688" s="33" t="n">
        <v>0.043</v>
      </c>
      <c r="DA688" s="33" t="n">
        <v>0.191</v>
      </c>
      <c r="DB688" s="33" t="n">
        <v>0.149</v>
      </c>
      <c r="DC688" s="33" t="n">
        <v>0.17</v>
      </c>
      <c r="DD688" s="33" t="n">
        <v>0.128</v>
      </c>
      <c r="DE688" s="33" t="n">
        <v>0.17</v>
      </c>
      <c r="DF688" s="33" t="n">
        <v>0.213</v>
      </c>
      <c r="DG688" s="33" t="n">
        <v>0.17</v>
      </c>
      <c r="DH688" s="33" t="n">
        <v>0.106</v>
      </c>
      <c r="DI688" s="33" t="n">
        <v>0.234</v>
      </c>
      <c r="DJ688" s="33" t="n">
        <v>0.277</v>
      </c>
      <c r="DK688" s="33" t="n">
        <v>0.213</v>
      </c>
      <c r="DL688" s="33" t="n">
        <v>0.234</v>
      </c>
      <c r="DM688" s="33" t="n">
        <v>0.298</v>
      </c>
      <c r="DN688" s="33" t="n">
        <v>0.021</v>
      </c>
      <c r="DO688" s="33" t="n">
        <v>0.021</v>
      </c>
      <c r="DP688" s="33" t="n">
        <v>0.021</v>
      </c>
      <c r="DQ688" s="33" t="n">
        <v>0.021</v>
      </c>
      <c r="DR688" s="33" t="n">
        <v>0.021</v>
      </c>
      <c r="DS688" s="33" t="n">
        <v>0.021</v>
      </c>
      <c r="DT688" s="33" t="n">
        <v>0.021</v>
      </c>
      <c r="DU688" s="33" t="n">
        <v>0.021</v>
      </c>
      <c r="DV688" s="33" t="n">
        <v>0.043</v>
      </c>
      <c r="DW688" s="33" t="n">
        <v>0.723</v>
      </c>
      <c r="DX688" s="33" t="n">
        <v>0.723</v>
      </c>
      <c r="DY688" s="33" t="n">
        <v>0.723</v>
      </c>
      <c r="DZ688" s="33" t="n">
        <v>0.766</v>
      </c>
      <c r="EA688" s="33" t="n">
        <v>0.681</v>
      </c>
      <c r="EB688" s="33" t="n">
        <v>0.489</v>
      </c>
      <c r="EC688" s="33" t="n">
        <v>0.532</v>
      </c>
      <c r="ED688" s="33" t="n">
        <v>0.489</v>
      </c>
      <c r="EE688" s="33" t="n">
        <v>0.489</v>
      </c>
      <c r="EF688" s="33" t="n">
        <v>0.468</v>
      </c>
      <c r="EG688" s="33" t="n">
        <v>0.021</v>
      </c>
      <c r="EH688" s="33" t="n">
        <v>0.021</v>
      </c>
      <c r="EI688" s="33" t="n">
        <v>0.021</v>
      </c>
      <c r="EJ688" s="33" t="n">
        <v>0.128</v>
      </c>
      <c r="EK688" s="33" t="n">
        <v>0.128</v>
      </c>
      <c r="EL688" s="33" t="n">
        <v>0.043</v>
      </c>
      <c r="EM688" s="33" t="n">
        <v>0.149</v>
      </c>
      <c r="EN688" s="33" t="n">
        <v>0.085</v>
      </c>
      <c r="EO688" s="33" t="n">
        <v>0.234</v>
      </c>
      <c r="EP688" s="33" t="n">
        <v>0.298</v>
      </c>
      <c r="EQ688" s="33" t="n">
        <v>0.255</v>
      </c>
      <c r="ER688" s="33" t="n">
        <v>0.17</v>
      </c>
      <c r="ES688" s="33" t="n">
        <v>0.149</v>
      </c>
      <c r="ET688" s="33" t="n">
        <v>0.149</v>
      </c>
      <c r="EU688" s="33" t="n">
        <v>0.149</v>
      </c>
      <c r="EV688" s="33" t="n">
        <v>0.149</v>
      </c>
      <c r="EW688" s="33" t="n">
        <v>0.468</v>
      </c>
      <c r="EX688" s="33" t="n">
        <v>0.489</v>
      </c>
      <c r="EY688" s="33" t="n">
        <v>0.426</v>
      </c>
      <c r="EZ688" s="33" t="n">
        <v>8.16</v>
      </c>
      <c r="FA688" s="33" t="n">
        <v>0.021</v>
      </c>
      <c r="FB688" s="33" t="n">
        <v>0</v>
      </c>
      <c r="FC688" s="33" t="n">
        <v>0.043</v>
      </c>
      <c r="FD688" s="33" t="n">
        <v>0.043</v>
      </c>
      <c r="FE688" s="33" t="n">
        <v>0.085</v>
      </c>
      <c r="FF688" s="33" t="n">
        <v>0.021</v>
      </c>
      <c r="FG688" s="33" t="n">
        <v>0.043</v>
      </c>
      <c r="FH688" s="33" t="n">
        <v>0.106</v>
      </c>
      <c r="FI688" s="33" t="n">
        <v>0.085</v>
      </c>
      <c r="FJ688" s="33" t="n">
        <v>0.468</v>
      </c>
      <c r="FK688" s="33" t="n">
        <v>0.085</v>
      </c>
      <c r="FL688" s="33" t="n">
        <v>0.553</v>
      </c>
      <c r="FM688" s="33" t="n">
        <v>0.511</v>
      </c>
      <c r="FN688" s="33" t="n">
        <v>0.277</v>
      </c>
      <c r="FO688" s="33" t="n">
        <v>0.128</v>
      </c>
      <c r="FP688" s="33" t="n">
        <v>0.106</v>
      </c>
      <c r="FQ688" s="33" t="n">
        <v>0.191</v>
      </c>
      <c r="FR688" s="33" t="n">
        <v>0.106</v>
      </c>
      <c r="FS688" s="33" t="n">
        <v>0.106</v>
      </c>
      <c r="FT688" s="33" t="n">
        <v>0.191</v>
      </c>
      <c r="FU688" s="33" t="n">
        <v>0.064</v>
      </c>
      <c r="FV688" s="33" t="n">
        <v>0.085</v>
      </c>
      <c r="FW688" s="33" t="n">
        <v>0.213</v>
      </c>
      <c r="FX688" s="33" t="n">
        <v>0.149</v>
      </c>
      <c r="FY688" s="33" t="n">
        <v>0.191</v>
      </c>
      <c r="FZ688" s="33" t="n">
        <v>0.128</v>
      </c>
      <c r="GA688" s="33" t="n">
        <v>0.021</v>
      </c>
      <c r="GB688" s="33" t="n">
        <v>0.021</v>
      </c>
      <c r="GC688" s="33" t="n">
        <v>0.043</v>
      </c>
      <c r="GD688" s="33" t="n">
        <v>0.085</v>
      </c>
      <c r="GE688" s="33" t="n">
        <v>0.149</v>
      </c>
      <c r="GF688" s="33" t="n">
        <v>0.021</v>
      </c>
      <c r="GG688" s="33" t="n">
        <v>0.34</v>
      </c>
      <c r="GH688" s="33" t="n">
        <v>0.319</v>
      </c>
      <c r="GI688" s="33" t="n">
        <v>0.277</v>
      </c>
      <c r="GJ688" s="33" t="n">
        <v>0.213</v>
      </c>
      <c r="GK688" s="33" t="n">
        <v>0.234</v>
      </c>
      <c r="GL688" s="33" t="n">
        <v>0.383</v>
      </c>
      <c r="GM688" s="33" t="n">
        <v>0.34</v>
      </c>
      <c r="GN688" s="33" t="n">
        <v>0.34</v>
      </c>
      <c r="GO688" s="33" t="n">
        <v>0.277</v>
      </c>
      <c r="GP688" s="33" t="n">
        <v>0.277</v>
      </c>
      <c r="GQ688" s="33" t="n">
        <v>0.277</v>
      </c>
      <c r="GR688" s="33" t="n">
        <v>0.34</v>
      </c>
      <c r="GS688" s="33" t="n">
        <v>0.106</v>
      </c>
      <c r="GT688" s="33" t="n">
        <v>0.085</v>
      </c>
      <c r="GU688" s="33" t="n">
        <v>0.17</v>
      </c>
      <c r="GV688" s="33" t="n">
        <v>0.191</v>
      </c>
      <c r="GW688" s="33" t="n">
        <v>0.106</v>
      </c>
      <c r="GX688" s="33" t="n">
        <v>0.021</v>
      </c>
      <c r="GY688" s="33" t="n">
        <v>0.085</v>
      </c>
      <c r="GZ688" s="33" t="n">
        <v>0.106</v>
      </c>
      <c r="HA688" s="33" t="n">
        <v>0.085</v>
      </c>
      <c r="HB688" s="33" t="n">
        <v>0.064</v>
      </c>
      <c r="HC688" s="33" t="n">
        <v>0.043</v>
      </c>
      <c r="HD688" s="33" t="n">
        <v>0.106</v>
      </c>
      <c r="HE688" s="33" t="n">
        <v>0.106</v>
      </c>
      <c r="HF688" s="33" t="n">
        <v>0.128</v>
      </c>
      <c r="HG688" s="33" t="n">
        <v>0.149</v>
      </c>
      <c r="HH688" s="33" t="n">
        <v>0.17</v>
      </c>
      <c r="HI688" s="33" t="n">
        <v>0.191</v>
      </c>
      <c r="HJ688" s="33" t="n">
        <v>0.128</v>
      </c>
    </row>
    <row r="689" customFormat="false" ht="15" hidden="false" customHeight="false" outlineLevel="0" collapsed="false">
      <c r="A689" s="33" t="n">
        <v>610556</v>
      </c>
      <c r="B689" s="242" t="s">
        <v>1785</v>
      </c>
      <c r="C689" s="243" t="s">
        <v>1786</v>
      </c>
      <c r="D689" s="33" t="n">
        <v>8686</v>
      </c>
      <c r="E689" s="33" t="n">
        <v>66301</v>
      </c>
      <c r="F689" s="33" t="s">
        <v>143</v>
      </c>
      <c r="G689" s="33" t="s">
        <v>144</v>
      </c>
      <c r="H689" s="243" t="s">
        <v>49</v>
      </c>
      <c r="I689" s="33" t="s">
        <v>2777</v>
      </c>
      <c r="J689" s="33" t="s">
        <v>1788</v>
      </c>
      <c r="L689" s="33" t="s">
        <v>2778</v>
      </c>
      <c r="N689" s="33" t="s">
        <v>1790</v>
      </c>
      <c r="O689" s="33" t="n">
        <v>54208</v>
      </c>
      <c r="P689" s="33" t="s">
        <v>1791</v>
      </c>
      <c r="Q689" s="33" t="s">
        <v>6328</v>
      </c>
      <c r="R689" s="33" t="s">
        <v>6329</v>
      </c>
      <c r="S689" s="33" t="n">
        <v>60617</v>
      </c>
      <c r="T689" s="33" t="n">
        <v>47</v>
      </c>
      <c r="U689" s="33" t="s">
        <v>6330</v>
      </c>
      <c r="V689" s="33" t="s">
        <v>6331</v>
      </c>
      <c r="W689" s="33" t="s">
        <v>6332</v>
      </c>
      <c r="X689" s="33" t="s">
        <v>6333</v>
      </c>
      <c r="Y689" s="33" t="s">
        <v>3119</v>
      </c>
      <c r="AA689" s="33" t="n">
        <v>2012</v>
      </c>
      <c r="AB689" s="33" t="n">
        <v>610556</v>
      </c>
      <c r="AD689" s="33" t="n">
        <v>8686</v>
      </c>
      <c r="AG689" s="33" t="s">
        <v>6334</v>
      </c>
      <c r="AH689" s="33" t="n">
        <v>0</v>
      </c>
      <c r="AI689" s="33" t="s">
        <v>1842</v>
      </c>
      <c r="AJ689" s="33" t="s">
        <v>1801</v>
      </c>
      <c r="AK689" s="33" t="s">
        <v>1802</v>
      </c>
      <c r="AL689" s="33" t="s">
        <v>145</v>
      </c>
      <c r="AM689" s="33" t="s">
        <v>60</v>
      </c>
      <c r="AN689" s="33" t="s">
        <v>145</v>
      </c>
      <c r="AO689" s="33" t="s">
        <v>2778</v>
      </c>
      <c r="AP689" s="33" t="s">
        <v>60</v>
      </c>
      <c r="AQ689" s="33" t="s">
        <v>2426</v>
      </c>
      <c r="AR689" s="244" t="s">
        <v>54</v>
      </c>
    </row>
    <row r="690" customFormat="false" ht="15" hidden="false" customHeight="false" outlineLevel="0" collapsed="false">
      <c r="A690" s="33" t="n">
        <v>610557</v>
      </c>
      <c r="B690" s="242" t="s">
        <v>1785</v>
      </c>
      <c r="C690" s="243" t="s">
        <v>1786</v>
      </c>
      <c r="D690" s="33" t="n">
        <v>8687</v>
      </c>
      <c r="E690" s="33" t="n">
        <v>66301</v>
      </c>
      <c r="F690" s="33" t="s">
        <v>1089</v>
      </c>
      <c r="G690" s="33" t="s">
        <v>1090</v>
      </c>
      <c r="H690" s="243" t="s">
        <v>49</v>
      </c>
      <c r="I690" s="33" t="s">
        <v>2777</v>
      </c>
      <c r="J690" s="33" t="s">
        <v>1788</v>
      </c>
      <c r="L690" s="33" t="s">
        <v>2778</v>
      </c>
      <c r="N690" s="33" t="s">
        <v>1790</v>
      </c>
      <c r="O690" s="33" t="n">
        <v>54214</v>
      </c>
      <c r="P690" s="33" t="s">
        <v>1791</v>
      </c>
      <c r="Q690" s="33" t="s">
        <v>1089</v>
      </c>
      <c r="R690" s="33" t="s">
        <v>6335</v>
      </c>
      <c r="S690" s="33" t="n">
        <v>60652</v>
      </c>
      <c r="T690" s="33" t="n">
        <v>49</v>
      </c>
      <c r="U690" s="33" t="s">
        <v>6336</v>
      </c>
      <c r="V690" s="33" t="s">
        <v>6337</v>
      </c>
      <c r="W690" s="33" t="s">
        <v>6338</v>
      </c>
      <c r="X690" s="33" t="s">
        <v>6339</v>
      </c>
      <c r="Y690" s="33" t="s">
        <v>111</v>
      </c>
      <c r="AA690" s="33" t="n">
        <v>2012</v>
      </c>
      <c r="AB690" s="33" t="n">
        <v>610557</v>
      </c>
      <c r="AG690" s="33" t="s">
        <v>6340</v>
      </c>
      <c r="AH690" s="33" t="n">
        <v>0</v>
      </c>
      <c r="AI690" s="33" t="s">
        <v>1842</v>
      </c>
      <c r="AJ690" s="33" t="s">
        <v>1801</v>
      </c>
      <c r="AK690" s="33" t="s">
        <v>1802</v>
      </c>
      <c r="AL690" s="33" t="s">
        <v>70</v>
      </c>
      <c r="AM690" s="33" t="s">
        <v>71</v>
      </c>
      <c r="AR690" s="244" t="s">
        <v>54</v>
      </c>
    </row>
  </sheetData>
  <sheetProtection sheet="true" password="c64e" objects="true" scenarios="true"/>
  <conditionalFormatting sqref="GN1:GN3 GN5:GN1048576 GO2:HJ3">
    <cfRule type="containsText" priority="2" operator="containsText" aboveAverage="0" equalAverage="0" bottom="0" percent="0" rank="0" text="Oops" dxfId="169">
      <formula>NOT(ISERROR(SEARCH("Oops",GN1)))</formula>
    </cfRule>
  </conditionalFormatting>
  <conditionalFormatting sqref="GN4">
    <cfRule type="containsText" priority="3" operator="containsText" aboveAverage="0" equalAverage="0" bottom="0" percent="0" rank="0" text="Oops" dxfId="170">
      <formula>NOT(ISERROR(SEARCH("Oops",GN4)))</formula>
    </cfRule>
  </conditionalFormatting>
  <conditionalFormatting sqref="GN2:HJ3">
    <cfRule type="containsText" priority="4" operator="containsText" aboveAverage="0" equalAverage="0" bottom="0" percent="0" rank="0" text="Oops" dxfId="171">
      <formula>NOT(ISERROR(SEARCH("Oops",GN2)))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LibreOffice/6.3.4.2$Windows_X86_64 LibreOffice_project/60da17e045e08f1793c57c00ba83cdfce946d0aa</Application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2011-11-06T00:12:56Z</dcterms:created>
  <dc:creator>Natalia Szymczak</dc:creator>
  <dc:description/>
  <dc:language>en-US</dc:language>
  <cp:lastModifiedBy/>
  <cp:lastPrinted>2013-02-15T16:49:06Z</cp:lastPrinted>
  <dcterms:modified xsi:type="dcterms:W3CDTF">2020-02-24T15:39:01Z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Chicago Public Schools</vt:lpwstr>
  </property>
  <property fmtid="{D5CDD505-2E9C-101B-9397-08002B2CF9AE}" pid="4" name="DocSecurity">
    <vt:i4>1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